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S:\Andrew Kelly\Website\"/>
    </mc:Choice>
  </mc:AlternateContent>
  <xr:revisionPtr revIDLastSave="0" documentId="13_ncr:1_{FAD9BA28-477E-41FF-8092-37850B1211AE}" xr6:coauthVersionLast="47" xr6:coauthVersionMax="47" xr10:uidLastSave="{00000000-0000-0000-0000-000000000000}"/>
  <bookViews>
    <workbookView xWindow="28680" yWindow="-120" windowWidth="29040" windowHeight="15720" activeTab="2" xr2:uid="{00000000-000D-0000-FFFF-FFFF00000000}"/>
  </bookViews>
  <sheets>
    <sheet name="Map and Summary" sheetId="11" r:id="rId1"/>
    <sheet name="Curve Details" sheetId="12" r:id="rId2"/>
    <sheet name="Application Summary" sheetId="14" r:id="rId3"/>
    <sheet name="Sign Order Form" sheetId="16" r:id="rId4"/>
  </sheets>
  <definedNames>
    <definedName name="_xlnm._FilterDatabase" localSheetId="1" hidden="1">'Curve Details'!$A$8:$AA$4068</definedName>
    <definedName name="_xlnm.Print_Area" localSheetId="2">'Application Summary'!$A$1:$F$34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34" i="12" l="1"/>
  <c r="J194" i="12"/>
  <c r="J1408" i="12"/>
  <c r="I2405" i="12"/>
  <c r="J293" i="12"/>
  <c r="J529" i="12"/>
  <c r="I3090" i="12"/>
  <c r="J3528" i="12"/>
  <c r="I569" i="12"/>
  <c r="I3005" i="12"/>
  <c r="I1853" i="12"/>
  <c r="I1346" i="12"/>
  <c r="I1173" i="12"/>
  <c r="I2645" i="12"/>
  <c r="J3242" i="12"/>
  <c r="I3629" i="12"/>
  <c r="J188" i="12"/>
  <c r="J2024" i="12"/>
  <c r="I1121" i="12"/>
  <c r="I1262" i="12"/>
  <c r="I947" i="12"/>
  <c r="I192" i="12"/>
  <c r="I172" i="12"/>
  <c r="J134" i="12"/>
  <c r="I3111" i="12"/>
  <c r="I862" i="12"/>
  <c r="I3421" i="12"/>
  <c r="J618" i="12"/>
  <c r="I3628" i="12"/>
  <c r="J2985" i="12"/>
  <c r="I1823" i="12"/>
  <c r="I300" i="12"/>
  <c r="I402" i="12"/>
  <c r="J930" i="12"/>
  <c r="I1776" i="12"/>
  <c r="I249" i="12"/>
  <c r="I3074" i="12"/>
  <c r="I255" i="12"/>
  <c r="J184" i="12"/>
  <c r="I3518" i="12"/>
  <c r="I2997" i="12"/>
  <c r="I2949" i="12"/>
  <c r="I3457" i="12"/>
  <c r="I3229" i="12"/>
  <c r="I767" i="12"/>
  <c r="J3576" i="12"/>
  <c r="I814" i="12"/>
  <c r="I762" i="12"/>
  <c r="I1679" i="12"/>
  <c r="I2862" i="12"/>
  <c r="I2323" i="12"/>
  <c r="I3300" i="12"/>
  <c r="I1714" i="12"/>
  <c r="I2783" i="12"/>
  <c r="I2406" i="12"/>
  <c r="J1984" i="12"/>
  <c r="J1691" i="12"/>
  <c r="I608" i="12"/>
  <c r="I1319" i="12"/>
  <c r="J832" i="12"/>
  <c r="I2035" i="12"/>
  <c r="I2732" i="12"/>
  <c r="I909" i="12"/>
  <c r="J2156" i="12"/>
  <c r="I1484" i="12"/>
  <c r="J3590" i="12"/>
  <c r="I1688" i="12"/>
  <c r="J1033" i="12"/>
  <c r="I2933" i="12"/>
  <c r="I1193" i="12"/>
  <c r="J3276" i="12"/>
  <c r="I860" i="12"/>
  <c r="I3264" i="12"/>
  <c r="I2420" i="12"/>
  <c r="J743" i="12"/>
  <c r="I2078" i="12"/>
  <c r="I3268" i="12"/>
  <c r="J966" i="12"/>
  <c r="I657" i="12"/>
  <c r="I1463" i="12"/>
  <c r="I3030" i="12"/>
  <c r="I1475" i="12"/>
  <c r="I1618" i="12"/>
  <c r="I2900" i="12"/>
  <c r="I1108" i="12"/>
  <c r="I1786" i="12"/>
  <c r="I2329" i="12"/>
  <c r="I179" i="12"/>
  <c r="I3431" i="12"/>
  <c r="I1214" i="12"/>
  <c r="I834" i="12"/>
  <c r="I3372" i="12"/>
  <c r="I1171" i="12"/>
  <c r="J1752" i="12"/>
  <c r="I1911" i="12"/>
  <c r="I2934" i="12"/>
  <c r="I982" i="12"/>
  <c r="I1698" i="12"/>
  <c r="I2179" i="12"/>
  <c r="I443" i="12"/>
  <c r="I302" i="12"/>
  <c r="I865" i="12"/>
  <c r="J2275" i="12"/>
  <c r="J1012" i="12"/>
  <c r="I2751" i="12"/>
  <c r="I3389" i="12"/>
  <c r="I3126" i="12"/>
  <c r="J170" i="12"/>
  <c r="I440" i="12"/>
  <c r="J3733" i="12"/>
  <c r="I3906" i="12"/>
  <c r="I3867" i="12"/>
  <c r="I3825" i="12"/>
  <c r="I3975" i="12"/>
  <c r="I3860" i="12"/>
  <c r="I3858" i="12"/>
  <c r="J3947" i="12"/>
  <c r="I3784" i="12"/>
  <c r="J3919" i="12"/>
  <c r="I3808" i="12"/>
  <c r="I3780" i="12"/>
  <c r="I3923" i="12"/>
  <c r="I3925" i="12"/>
  <c r="I3941" i="12"/>
  <c r="I3791" i="12"/>
  <c r="I3889" i="12"/>
  <c r="J3763" i="12"/>
  <c r="I3764" i="12"/>
  <c r="J3913" i="12"/>
  <c r="I3697" i="12"/>
  <c r="I3909" i="12"/>
  <c r="I3741" i="12"/>
  <c r="J3907" i="12"/>
  <c r="J3774" i="12"/>
  <c r="J3910" i="12"/>
  <c r="I3834" i="12"/>
  <c r="I3702" i="12"/>
  <c r="I3898" i="12"/>
  <c r="J3743" i="12"/>
  <c r="I3924" i="12"/>
  <c r="I3856" i="12"/>
  <c r="J3853" i="12"/>
  <c r="I3931" i="12"/>
  <c r="I3945" i="12"/>
  <c r="I3698" i="12"/>
  <c r="I3850" i="12"/>
  <c r="J3968" i="12"/>
  <c r="J3956" i="12"/>
  <c r="I3978" i="12"/>
  <c r="I3750" i="12"/>
  <c r="J3710" i="12"/>
  <c r="J3959" i="12"/>
  <c r="J3736" i="12"/>
  <c r="I3726" i="12"/>
  <c r="I3800" i="12"/>
  <c r="J3843" i="12"/>
  <c r="I3718" i="12"/>
  <c r="I3899" i="12"/>
  <c r="J3748" i="12"/>
  <c r="J3859" i="12"/>
  <c r="I3840" i="12"/>
  <c r="I3962" i="12"/>
  <c r="I3701" i="12"/>
  <c r="I3872" i="12"/>
  <c r="I3720" i="12"/>
  <c r="J3917" i="12"/>
  <c r="J3769" i="12"/>
  <c r="I3737" i="12"/>
  <c r="I3902" i="12"/>
  <c r="J3891" i="12"/>
  <c r="I3865" i="12"/>
  <c r="I3714" i="12"/>
  <c r="I3950" i="12"/>
  <c r="I3895" i="12"/>
  <c r="I3890" i="12"/>
  <c r="J3783" i="12"/>
  <c r="J4031" i="12"/>
  <c r="I4025" i="12"/>
  <c r="J4036" i="12"/>
  <c r="I4027" i="12"/>
  <c r="I4017" i="12"/>
  <c r="I4007" i="12"/>
  <c r="J3992" i="12"/>
  <c r="I3996" i="12"/>
  <c r="J4033" i="12"/>
  <c r="I4016" i="12"/>
  <c r="I3999" i="12"/>
  <c r="I4020" i="12"/>
  <c r="I4008" i="12"/>
  <c r="I3984" i="12"/>
  <c r="I4012" i="12"/>
  <c r="I4006" i="12"/>
  <c r="I4011" i="12"/>
  <c r="I4010" i="12"/>
  <c r="I4058" i="12"/>
  <c r="J4040" i="12"/>
  <c r="I4062" i="12"/>
  <c r="I4057" i="12"/>
  <c r="J4048" i="12"/>
  <c r="I4061" i="12"/>
  <c r="I4054" i="12"/>
  <c r="J4068" i="12"/>
  <c r="I4041" i="12"/>
  <c r="I4051" i="12"/>
  <c r="I4053" i="12"/>
  <c r="J1989" i="12"/>
  <c r="I3028" i="12"/>
  <c r="I291" i="12"/>
  <c r="I2333" i="12"/>
  <c r="I3320" i="12"/>
  <c r="I3678" i="12"/>
  <c r="I374" i="12"/>
  <c r="I2585" i="12"/>
  <c r="I1370" i="12"/>
  <c r="I1667" i="12"/>
  <c r="I2447" i="12"/>
  <c r="I3655" i="12"/>
  <c r="I2587" i="12"/>
  <c r="I389" i="12"/>
  <c r="I2654" i="12"/>
  <c r="I2248" i="12"/>
  <c r="I1553" i="12"/>
  <c r="I2636" i="12"/>
  <c r="I1574" i="12"/>
  <c r="I1585" i="12"/>
  <c r="I975" i="12"/>
  <c r="I531" i="12"/>
  <c r="I3635" i="12"/>
  <c r="I1936" i="12"/>
  <c r="I3422" i="12"/>
  <c r="I381" i="12"/>
  <c r="I3169" i="12"/>
  <c r="I2458" i="12"/>
  <c r="I2839" i="12"/>
  <c r="I779" i="12"/>
  <c r="I3134" i="12"/>
  <c r="I977" i="12"/>
  <c r="I510" i="12"/>
  <c r="I2111" i="12"/>
  <c r="I2580" i="12"/>
  <c r="I321" i="12"/>
  <c r="I451" i="12"/>
  <c r="I1517" i="12"/>
  <c r="I1167" i="12"/>
  <c r="I1283" i="12"/>
  <c r="I1343" i="12"/>
  <c r="I676" i="12"/>
  <c r="I2022" i="12"/>
  <c r="I339" i="12"/>
  <c r="I1655" i="12"/>
  <c r="I1083" i="12"/>
  <c r="I282" i="12"/>
  <c r="I357" i="12"/>
  <c r="I32" i="12"/>
  <c r="I3097" i="12"/>
  <c r="I3432" i="12"/>
  <c r="I2650" i="12"/>
  <c r="I2379" i="12"/>
  <c r="I1949" i="12"/>
  <c r="I1366" i="12"/>
  <c r="I878" i="12"/>
  <c r="I1367" i="12"/>
  <c r="I3181" i="12"/>
  <c r="I2534" i="12"/>
  <c r="I3301" i="12"/>
  <c r="I1904" i="12"/>
  <c r="I1233" i="12"/>
  <c r="I2777" i="12"/>
  <c r="I1327" i="12"/>
  <c r="I3123" i="12"/>
  <c r="I3642" i="12"/>
  <c r="I322" i="12"/>
  <c r="I470" i="12"/>
  <c r="I822" i="12"/>
  <c r="I1464" i="12"/>
  <c r="I1798" i="12"/>
  <c r="I1117" i="12"/>
  <c r="I3363" i="12"/>
  <c r="I39" i="12"/>
  <c r="I1455" i="12"/>
  <c r="I240" i="12"/>
  <c r="I1074" i="12"/>
  <c r="I3294" i="12"/>
  <c r="I1008" i="12"/>
  <c r="I3316" i="12"/>
  <c r="I42" i="12"/>
  <c r="I467" i="12"/>
  <c r="I1075" i="12"/>
  <c r="I1724" i="12"/>
  <c r="I2123" i="12"/>
  <c r="I3057" i="12"/>
  <c r="I271" i="12"/>
  <c r="I2399" i="12"/>
  <c r="I1496" i="12"/>
  <c r="I2529" i="12"/>
  <c r="I2150" i="12"/>
  <c r="I315" i="12"/>
  <c r="I2172" i="12"/>
  <c r="I3293" i="12"/>
  <c r="I2171" i="12"/>
  <c r="I1557" i="12"/>
  <c r="I1596" i="12"/>
  <c r="I2460" i="12"/>
  <c r="I2283" i="12"/>
  <c r="I1609" i="12"/>
  <c r="I2396" i="12"/>
  <c r="I462" i="12"/>
  <c r="I348" i="12"/>
  <c r="I2563" i="12"/>
  <c r="I756" i="12"/>
  <c r="I692" i="12"/>
  <c r="I2068" i="12"/>
  <c r="I439" i="12"/>
  <c r="I2715" i="12"/>
  <c r="I602" i="12"/>
  <c r="I1902" i="12"/>
  <c r="I2637" i="12"/>
  <c r="I1489" i="12"/>
  <c r="I506" i="12"/>
  <c r="I2122" i="12"/>
  <c r="I3132" i="12"/>
  <c r="I1305" i="12"/>
  <c r="I1569" i="12"/>
  <c r="I359" i="12"/>
  <c r="I1182" i="12"/>
  <c r="I3429" i="12"/>
  <c r="I497" i="12"/>
  <c r="I2509" i="12"/>
  <c r="I1122" i="12"/>
  <c r="I2618" i="12"/>
  <c r="I2246" i="12"/>
  <c r="I2702" i="12"/>
  <c r="I479" i="12"/>
  <c r="I1169" i="12"/>
  <c r="I811" i="12"/>
  <c r="I2697" i="12"/>
  <c r="I3659" i="12"/>
  <c r="I3136" i="12"/>
  <c r="I2987" i="12"/>
  <c r="I2903" i="12"/>
  <c r="I3367" i="12"/>
  <c r="I64" i="12"/>
  <c r="I1007" i="12"/>
  <c r="I2502" i="12"/>
  <c r="I67" i="12"/>
  <c r="I2483" i="12"/>
  <c r="I1252" i="12"/>
  <c r="I588" i="12"/>
  <c r="I2387" i="12"/>
  <c r="I507" i="12"/>
  <c r="I983" i="12"/>
  <c r="I2607" i="12"/>
  <c r="I2036" i="12"/>
  <c r="I3596" i="12"/>
  <c r="I2118" i="12"/>
  <c r="I1734" i="12"/>
  <c r="I2148" i="12"/>
  <c r="I773" i="12"/>
  <c r="I460" i="12"/>
  <c r="I3559" i="12"/>
  <c r="I1873" i="12"/>
  <c r="I2630" i="12"/>
  <c r="I2538" i="12"/>
  <c r="I2169" i="12"/>
  <c r="I956" i="12"/>
  <c r="I746" i="12"/>
  <c r="I1338" i="12"/>
  <c r="I1973" i="12"/>
  <c r="I2520" i="12"/>
  <c r="I1795" i="12"/>
  <c r="I2693" i="12"/>
  <c r="I3032" i="12"/>
  <c r="I2088" i="12"/>
  <c r="I3089" i="12"/>
  <c r="I3209" i="12"/>
  <c r="I1453" i="12"/>
  <c r="I1747" i="12"/>
  <c r="I3283" i="12"/>
  <c r="I3632" i="12"/>
  <c r="I3514" i="12"/>
  <c r="I2878" i="12"/>
  <c r="I2896" i="12"/>
  <c r="I270" i="12"/>
  <c r="I1210" i="12"/>
  <c r="I1717" i="12"/>
  <c r="I187" i="12"/>
  <c r="I280" i="12"/>
  <c r="I1199" i="12"/>
  <c r="I1828" i="12"/>
  <c r="I1528" i="12"/>
  <c r="I3597" i="12"/>
  <c r="I776" i="12"/>
  <c r="I1401" i="12"/>
  <c r="I988" i="12"/>
  <c r="I3272" i="12"/>
  <c r="I3492" i="12"/>
  <c r="I1141" i="12"/>
  <c r="I2296" i="12"/>
  <c r="I747" i="12"/>
  <c r="I2569" i="12"/>
  <c r="I1660" i="12"/>
  <c r="I3214" i="12"/>
  <c r="I2501" i="12"/>
  <c r="I2456" i="12"/>
  <c r="I3107" i="12"/>
  <c r="I1076" i="12"/>
  <c r="I1004" i="12"/>
  <c r="I3402" i="12"/>
  <c r="I1735" i="12"/>
  <c r="I769" i="12"/>
  <c r="I2272" i="12"/>
  <c r="I498" i="12"/>
  <c r="I3487" i="12"/>
  <c r="I3200" i="12"/>
  <c r="I1137" i="12"/>
  <c r="I1602" i="12"/>
  <c r="I3250" i="12"/>
  <c r="I3140" i="12"/>
  <c r="I1903" i="12"/>
  <c r="I3223" i="12"/>
  <c r="I3369" i="12"/>
  <c r="I3103" i="12"/>
  <c r="I2138" i="12"/>
  <c r="I2841" i="12"/>
  <c r="I413" i="12"/>
  <c r="I509" i="12"/>
  <c r="I2575" i="12"/>
  <c r="I341" i="12"/>
  <c r="I3649" i="12"/>
  <c r="I185" i="12"/>
  <c r="I1431" i="12"/>
  <c r="I200" i="12"/>
  <c r="I2268" i="12"/>
  <c r="I1661" i="12"/>
  <c r="I1899" i="12"/>
  <c r="I3562" i="12"/>
  <c r="I1938" i="12"/>
  <c r="I2209" i="12"/>
  <c r="I3186" i="12"/>
  <c r="I2124" i="12"/>
  <c r="I2023" i="12"/>
  <c r="I3231" i="12"/>
  <c r="I3546" i="12"/>
  <c r="I2153" i="12"/>
  <c r="I1861" i="12"/>
  <c r="I2712" i="12"/>
  <c r="I1663" i="12"/>
  <c r="I2972" i="12"/>
  <c r="I1991" i="12"/>
  <c r="I2063" i="12"/>
  <c r="I1826" i="12"/>
  <c r="I3574" i="12"/>
  <c r="I1779" i="12"/>
  <c r="I1656" i="12"/>
  <c r="I831" i="12"/>
  <c r="I2370" i="12"/>
  <c r="I3287" i="12"/>
  <c r="I1835" i="12"/>
  <c r="I2867" i="12"/>
  <c r="I902" i="12"/>
  <c r="I564" i="12"/>
  <c r="I911" i="12"/>
  <c r="I3483" i="12"/>
  <c r="I299" i="12"/>
  <c r="I2197" i="12"/>
  <c r="I400" i="12"/>
  <c r="I426" i="12"/>
  <c r="I994" i="12"/>
  <c r="I1351" i="12"/>
  <c r="I1761" i="12"/>
  <c r="I1312" i="12"/>
  <c r="I207" i="12"/>
  <c r="I108" i="12"/>
  <c r="I1395" i="12"/>
  <c r="I1592" i="12"/>
  <c r="I2178" i="12"/>
  <c r="I110" i="12"/>
  <c r="I2960" i="12"/>
  <c r="I1634" i="12"/>
  <c r="I1220" i="12"/>
  <c r="I2109" i="12"/>
  <c r="I230" i="12"/>
  <c r="I3095" i="12"/>
  <c r="I525" i="12"/>
  <c r="I2673" i="12"/>
  <c r="I1409" i="12"/>
  <c r="I3149" i="12"/>
  <c r="I1905" i="12"/>
  <c r="I1404" i="12"/>
  <c r="I2345" i="12"/>
  <c r="I2898" i="12"/>
  <c r="I3082" i="12"/>
  <c r="I120" i="12"/>
  <c r="I1384" i="12"/>
  <c r="I2548" i="12"/>
  <c r="I844" i="12"/>
  <c r="I512" i="12"/>
  <c r="I3094" i="12"/>
  <c r="I3662" i="12"/>
  <c r="I3328" i="12"/>
  <c r="I1641" i="12"/>
  <c r="I247" i="12"/>
  <c r="I1682" i="12"/>
  <c r="I3610" i="12"/>
  <c r="I2746" i="12"/>
  <c r="I3203" i="12"/>
  <c r="I3305" i="12"/>
  <c r="I1880" i="12"/>
  <c r="I1933" i="12"/>
  <c r="I1251" i="12"/>
  <c r="I3333" i="12"/>
  <c r="I125" i="12"/>
  <c r="I1711" i="12"/>
  <c r="I1364" i="12"/>
  <c r="I3088" i="12"/>
  <c r="I557" i="12"/>
  <c r="I3397" i="12"/>
  <c r="I1260" i="12"/>
  <c r="I3600" i="12"/>
  <c r="I1944" i="12"/>
  <c r="I837" i="12"/>
  <c r="I363" i="12"/>
  <c r="I694" i="12"/>
  <c r="I2544" i="12"/>
  <c r="I1081" i="12"/>
  <c r="I2206" i="12"/>
  <c r="I1710" i="12"/>
  <c r="I1054" i="12"/>
  <c r="I1888" i="12"/>
  <c r="I3062" i="12"/>
  <c r="I3255" i="12"/>
  <c r="I984" i="12"/>
  <c r="I981" i="12"/>
  <c r="I1988" i="12"/>
  <c r="J2588" i="12"/>
  <c r="J2071" i="12"/>
  <c r="I2180" i="12"/>
  <c r="J1801" i="12"/>
  <c r="I1623" i="12"/>
  <c r="J542" i="12"/>
  <c r="J2365" i="12"/>
  <c r="J3003" i="12"/>
  <c r="I2222" i="12"/>
  <c r="J2892" i="12"/>
  <c r="J3385" i="12"/>
  <c r="J137" i="12"/>
  <c r="J3228" i="12"/>
  <c r="J1002" i="12"/>
  <c r="J2331" i="12"/>
  <c r="J1433" i="12"/>
  <c r="J731" i="12"/>
  <c r="J2288" i="12"/>
  <c r="I3447" i="12"/>
  <c r="J1461" i="12"/>
  <c r="I3647" i="12"/>
  <c r="J1572" i="12"/>
  <c r="J3517" i="12"/>
  <c r="J3199" i="12"/>
  <c r="J3466" i="12"/>
  <c r="J248" i="12"/>
  <c r="J3470" i="12"/>
  <c r="J2842" i="12"/>
  <c r="I2355" i="12"/>
  <c r="J1780" i="12"/>
  <c r="J2136" i="12"/>
  <c r="J852" i="12"/>
  <c r="J2876" i="12"/>
  <c r="I2328" i="12"/>
  <c r="J1205" i="12"/>
  <c r="J1452" i="12"/>
  <c r="J1751" i="12"/>
  <c r="I809" i="12"/>
  <c r="I254" i="12"/>
  <c r="I3536" i="12"/>
  <c r="I2565" i="12"/>
  <c r="J151" i="12"/>
  <c r="J2756" i="12"/>
  <c r="J2561" i="12"/>
  <c r="J2425" i="12"/>
  <c r="J1164" i="12"/>
  <c r="I2822" i="12"/>
  <c r="I3344" i="12"/>
  <c r="I2369" i="12"/>
  <c r="J154" i="12"/>
  <c r="I3368" i="12"/>
  <c r="J3027" i="12"/>
  <c r="J2679" i="12"/>
  <c r="J730" i="12"/>
  <c r="I3100" i="12"/>
  <c r="I3240" i="12"/>
  <c r="J156" i="12"/>
  <c r="I775" i="12"/>
  <c r="I945" i="12"/>
  <c r="I938" i="12"/>
  <c r="I2131" i="12"/>
  <c r="J790" i="12"/>
  <c r="J2353" i="12"/>
  <c r="J1964" i="12"/>
  <c r="J366" i="12"/>
  <c r="I3454" i="12"/>
  <c r="I180" i="12"/>
  <c r="I2459" i="12"/>
  <c r="I2423" i="12"/>
  <c r="J592" i="12"/>
  <c r="I2409" i="12"/>
  <c r="I740" i="12"/>
  <c r="I2390" i="12"/>
  <c r="I469" i="12"/>
  <c r="J2974" i="12"/>
  <c r="J1321" i="12"/>
  <c r="I840" i="12"/>
  <c r="J876" i="12"/>
  <c r="I2130" i="12"/>
  <c r="I161" i="12"/>
  <c r="I3153" i="12"/>
  <c r="I2139" i="12"/>
  <c r="I217" i="12"/>
  <c r="I1875" i="12"/>
  <c r="I3167" i="12"/>
  <c r="I193" i="12"/>
  <c r="I1581" i="12"/>
  <c r="I864" i="12"/>
  <c r="I623" i="12"/>
  <c r="J3606" i="12"/>
  <c r="J163" i="12"/>
  <c r="I164" i="12"/>
  <c r="I464" i="12"/>
  <c r="I3469" i="12"/>
  <c r="J241" i="12"/>
  <c r="J1763" i="12"/>
  <c r="J1513" i="12"/>
  <c r="I3172" i="12"/>
  <c r="I3017" i="12"/>
  <c r="I3393" i="12"/>
  <c r="I1303" i="12"/>
  <c r="I3325" i="12"/>
  <c r="J1830" i="12"/>
  <c r="I995" i="12"/>
  <c r="J2253" i="12"/>
  <c r="J3275" i="12"/>
  <c r="I2612" i="12"/>
  <c r="J167" i="12"/>
  <c r="I1706" i="12"/>
  <c r="I320" i="12"/>
  <c r="J1986" i="12"/>
  <c r="I1189" i="12"/>
  <c r="I168" i="12"/>
  <c r="I1809" i="12"/>
  <c r="I1959" i="12"/>
  <c r="I904" i="12"/>
  <c r="I2791" i="12"/>
  <c r="J1070" i="12"/>
  <c r="J3105" i="12"/>
  <c r="I2121" i="12"/>
  <c r="I759" i="12"/>
  <c r="I3549" i="12"/>
  <c r="I1568" i="12"/>
  <c r="J2994" i="12"/>
  <c r="I663" i="12"/>
  <c r="I3631" i="12"/>
  <c r="I223" i="12"/>
  <c r="J174" i="12"/>
  <c r="I3383" i="12"/>
  <c r="I2484" i="12"/>
  <c r="J950" i="12"/>
  <c r="I3412" i="12"/>
  <c r="J1043" i="12"/>
  <c r="J1978" i="12"/>
  <c r="I3168" i="12"/>
  <c r="I575" i="12"/>
  <c r="J614" i="12"/>
  <c r="I1471" i="12"/>
  <c r="I1498" i="12"/>
  <c r="I2320" i="12"/>
  <c r="I796" i="12"/>
  <c r="I998" i="12"/>
  <c r="I689" i="12"/>
  <c r="I795" i="12"/>
  <c r="I786" i="12"/>
  <c r="I3905" i="12"/>
  <c r="J3862" i="12"/>
  <c r="I3703" i="12"/>
  <c r="J3871" i="12"/>
  <c r="I3823" i="12"/>
  <c r="J3681" i="12"/>
  <c r="I3719" i="12"/>
  <c r="J3725" i="12"/>
  <c r="I3961" i="12"/>
  <c r="I3807" i="12"/>
  <c r="I3892" i="12"/>
  <c r="I3796" i="12"/>
  <c r="I3792" i="12"/>
  <c r="J3860" i="12"/>
  <c r="I3883" i="12"/>
  <c r="I3876" i="12"/>
  <c r="J3971" i="12"/>
  <c r="I3842" i="12"/>
  <c r="J3682" i="12"/>
  <c r="J3861" i="12"/>
  <c r="I3738" i="12"/>
  <c r="J3795" i="12"/>
  <c r="I3869" i="12"/>
  <c r="I3814" i="12"/>
  <c r="J3754" i="12"/>
  <c r="I3893" i="12"/>
  <c r="J3804" i="12"/>
  <c r="I3886" i="12"/>
  <c r="I3753" i="12"/>
  <c r="I3696" i="12"/>
  <c r="I3852" i="12"/>
  <c r="I3936" i="12"/>
  <c r="J3846" i="12"/>
  <c r="I3953" i="12"/>
  <c r="I3822" i="12"/>
  <c r="J3826" i="12"/>
  <c r="I3815" i="12"/>
  <c r="I3686" i="12"/>
  <c r="J3699" i="12"/>
  <c r="I3944" i="12"/>
  <c r="I3878" i="12"/>
  <c r="J3712" i="12"/>
  <c r="I3967" i="12"/>
  <c r="I3946" i="12"/>
  <c r="J3751" i="12"/>
  <c r="I3958" i="12"/>
  <c r="I3689" i="12"/>
  <c r="J3799" i="12"/>
  <c r="I3844" i="12"/>
  <c r="I3888" i="12"/>
  <c r="J3921" i="12"/>
  <c r="J3957" i="12"/>
  <c r="I3920" i="12"/>
  <c r="J3767" i="12"/>
  <c r="I3811" i="12"/>
  <c r="I3887" i="12"/>
  <c r="I3705" i="12"/>
  <c r="J3954" i="12"/>
  <c r="J3904" i="12"/>
  <c r="I3841" i="12"/>
  <c r="J3942" i="12"/>
  <c r="J3765" i="12"/>
  <c r="J3790" i="12"/>
  <c r="J3755" i="12"/>
  <c r="I3900" i="12"/>
  <c r="I3788" i="12"/>
  <c r="I3742" i="12"/>
  <c r="I3752" i="12"/>
  <c r="I3803" i="12"/>
  <c r="I3691" i="12"/>
  <c r="I3859" i="12"/>
  <c r="I3877" i="12"/>
  <c r="I3713" i="12"/>
  <c r="I3932" i="12"/>
  <c r="I3706" i="12"/>
  <c r="J3728" i="12"/>
  <c r="I3776" i="12"/>
  <c r="I3972" i="12"/>
  <c r="I3981" i="12"/>
  <c r="I4035" i="12"/>
  <c r="J3991" i="12"/>
  <c r="J4028" i="12"/>
  <c r="J4032" i="12"/>
  <c r="J4030" i="12"/>
  <c r="J4014" i="12"/>
  <c r="I4034" i="12"/>
  <c r="I3985" i="12"/>
  <c r="J4001" i="12"/>
  <c r="I3982" i="12"/>
  <c r="J4004" i="12"/>
  <c r="I4040" i="12"/>
  <c r="J4046" i="12"/>
  <c r="J4059" i="12"/>
  <c r="I4060" i="12"/>
  <c r="J4049" i="12"/>
  <c r="J4043" i="12"/>
  <c r="H3254" i="12"/>
  <c r="H2182" i="12"/>
  <c r="H1247" i="12"/>
  <c r="J2154" i="12"/>
  <c r="H1077" i="12"/>
  <c r="J1396" i="12"/>
  <c r="H955" i="12"/>
  <c r="J2133" i="12"/>
  <c r="H1444" i="12"/>
  <c r="J2586" i="12"/>
  <c r="H2855" i="12"/>
  <c r="J1212" i="12"/>
  <c r="H1890" i="12"/>
  <c r="J1149" i="12"/>
  <c r="H1156" i="12"/>
  <c r="J1879" i="12"/>
  <c r="H2165" i="12"/>
  <c r="J2683" i="12"/>
  <c r="H3643" i="12"/>
  <c r="J1057" i="12"/>
  <c r="H2334" i="12"/>
  <c r="J2815" i="12"/>
  <c r="H3226" i="12"/>
  <c r="J28" i="12"/>
  <c r="J913" i="12"/>
  <c r="H2395" i="12"/>
  <c r="J281" i="12"/>
  <c r="H2354" i="12"/>
  <c r="J1577" i="12"/>
  <c r="H2952" i="12"/>
  <c r="H1507" i="12"/>
  <c r="J2289" i="12"/>
  <c r="H733" i="12"/>
  <c r="J2885" i="12"/>
  <c r="H648" i="12"/>
  <c r="J1361" i="12"/>
  <c r="J2203" i="12"/>
  <c r="H3315" i="12"/>
  <c r="J236" i="12"/>
  <c r="H1625" i="12"/>
  <c r="J3083" i="12"/>
  <c r="H3480" i="12"/>
  <c r="H2578" i="12"/>
  <c r="J292" i="12"/>
  <c r="H1919" i="12"/>
  <c r="J1526" i="12"/>
  <c r="H1225" i="12"/>
  <c r="J3269" i="12"/>
  <c r="J40" i="12"/>
  <c r="H2664" i="12"/>
  <c r="J1101" i="12"/>
  <c r="H2350" i="12"/>
  <c r="J43" i="12"/>
  <c r="H1750" i="12"/>
  <c r="H2020" i="12"/>
  <c r="J1689" i="12"/>
  <c r="H1227" i="12"/>
  <c r="J2752" i="12"/>
  <c r="H1771" i="12"/>
  <c r="J1702" i="12"/>
  <c r="J273" i="12"/>
  <c r="H1350" i="12"/>
  <c r="J2545" i="12"/>
  <c r="H867" i="12"/>
  <c r="J3587" i="12"/>
  <c r="H463" i="12"/>
  <c r="H272" i="12"/>
  <c r="J53" i="12"/>
  <c r="H2720" i="12"/>
  <c r="J2816" i="12"/>
  <c r="H523" i="12"/>
  <c r="J2689" i="12"/>
  <c r="J1161" i="12"/>
  <c r="H1997" i="12"/>
  <c r="J416" i="12"/>
  <c r="H3438" i="12"/>
  <c r="J1945" i="12"/>
  <c r="H1730" i="12"/>
  <c r="H2744" i="12"/>
  <c r="J2436" i="12"/>
  <c r="H289" i="12"/>
  <c r="H2877" i="12"/>
  <c r="H3499" i="12"/>
  <c r="J1576" i="12"/>
  <c r="H445" i="12"/>
  <c r="J267" i="12"/>
  <c r="J2530" i="12"/>
  <c r="H1597" i="12"/>
  <c r="J654" i="12"/>
  <c r="H2611" i="12"/>
  <c r="H66" i="12"/>
  <c r="J3016" i="12"/>
  <c r="H344" i="12"/>
  <c r="J2663" i="12"/>
  <c r="J1778" i="12"/>
  <c r="J1777" i="12"/>
  <c r="H73" i="12"/>
  <c r="J1380" i="12"/>
  <c r="H3178" i="12"/>
  <c r="J2823" i="12"/>
  <c r="H1340" i="12"/>
  <c r="J1261" i="12"/>
  <c r="J1490" i="12"/>
  <c r="H3290" i="12"/>
  <c r="J3661" i="12"/>
  <c r="H1975" i="12"/>
  <c r="H288" i="12"/>
  <c r="J3056" i="12"/>
  <c r="H1707" i="12"/>
  <c r="J504" i="12"/>
  <c r="J2809" i="12"/>
  <c r="H444" i="12"/>
  <c r="H887" i="12"/>
  <c r="H687" i="12"/>
  <c r="H1274" i="12"/>
  <c r="J744" i="12"/>
  <c r="J2057" i="12"/>
  <c r="H827" i="12"/>
  <c r="J83" i="12"/>
  <c r="J252" i="12"/>
  <c r="H3468" i="12"/>
  <c r="J3565" i="12"/>
  <c r="H2084" i="12"/>
  <c r="J1532" i="12"/>
  <c r="H1947" i="12"/>
  <c r="J645" i="12"/>
  <c r="H2167" i="12"/>
  <c r="J2082" i="12"/>
  <c r="J613" i="12"/>
  <c r="J1293" i="12"/>
  <c r="H532" i="12"/>
  <c r="J894" i="12"/>
  <c r="H1048" i="12"/>
  <c r="J2322" i="12"/>
  <c r="H1495" i="12"/>
  <c r="J2844" i="12"/>
  <c r="H797" i="12"/>
  <c r="H2998" i="12"/>
  <c r="J3148" i="12"/>
  <c r="H812" i="12"/>
  <c r="J2701" i="12"/>
  <c r="H841" i="12"/>
  <c r="J1600" i="12"/>
  <c r="H2920" i="12"/>
  <c r="H304" i="12"/>
  <c r="J2346" i="12"/>
  <c r="H2358" i="12"/>
  <c r="H722" i="12"/>
  <c r="J2961" i="12"/>
  <c r="H2531" i="12"/>
  <c r="J1459" i="12"/>
  <c r="J407" i="12"/>
  <c r="J2824" i="12"/>
  <c r="J2305" i="12"/>
  <c r="H2512" i="12"/>
  <c r="J3444" i="12"/>
  <c r="H2012" i="12"/>
  <c r="H866" i="12"/>
  <c r="J683" i="12"/>
  <c r="H1558" i="12"/>
  <c r="H2128" i="12"/>
  <c r="J116" i="12"/>
  <c r="H274" i="12"/>
  <c r="H398" i="12"/>
  <c r="J782" i="12"/>
  <c r="H194" i="12"/>
  <c r="H2314" i="12"/>
  <c r="H1284" i="12"/>
  <c r="J2405" i="12"/>
  <c r="J453" i="12"/>
  <c r="J1549" i="12"/>
  <c r="J1213" i="12"/>
  <c r="H2155" i="12"/>
  <c r="J2356" i="12"/>
  <c r="H3484" i="12"/>
  <c r="H2263" i="12"/>
  <c r="J2339" i="12"/>
  <c r="H293" i="12"/>
  <c r="J2115" i="12"/>
  <c r="H2149" i="12"/>
  <c r="H2477" i="12"/>
  <c r="H3090" i="12"/>
  <c r="H569" i="12"/>
  <c r="H3005" i="12"/>
  <c r="J1346" i="12"/>
  <c r="H2507" i="12"/>
  <c r="J2645" i="12"/>
  <c r="H1121" i="12"/>
  <c r="H2588" i="12"/>
  <c r="J3421" i="12"/>
  <c r="H300" i="12"/>
  <c r="H1776" i="12"/>
  <c r="H237" i="12"/>
  <c r="H184" i="12"/>
  <c r="H3228" i="12"/>
  <c r="H3518" i="12"/>
  <c r="H828" i="12"/>
  <c r="J3229" i="12"/>
  <c r="H3616" i="12"/>
  <c r="H1679" i="12"/>
  <c r="H3300" i="12"/>
  <c r="H1984" i="12"/>
  <c r="J3322" i="12"/>
  <c r="H608" i="12"/>
  <c r="H2035" i="12"/>
  <c r="H254" i="12"/>
  <c r="J669" i="12"/>
  <c r="H2962" i="12"/>
  <c r="J1484" i="12"/>
  <c r="H891" i="12"/>
  <c r="J2698" i="12"/>
  <c r="H1844" i="12"/>
  <c r="J2498" i="12"/>
  <c r="J1138" i="12"/>
  <c r="J3521" i="12"/>
  <c r="H152" i="12"/>
  <c r="H1688" i="12"/>
  <c r="H1637" i="12"/>
  <c r="H924" i="12"/>
  <c r="H659" i="12"/>
  <c r="J388" i="12"/>
  <c r="J1073" i="12"/>
  <c r="H863" i="12"/>
  <c r="J2369" i="12"/>
  <c r="H3276" i="12"/>
  <c r="H206" i="12"/>
  <c r="H2056" i="12"/>
  <c r="J155" i="12"/>
  <c r="J2311" i="12"/>
  <c r="J1508" i="12"/>
  <c r="H3023" i="12"/>
  <c r="J455" i="12"/>
  <c r="H2881" i="12"/>
  <c r="J775" i="12"/>
  <c r="H1317" i="12"/>
  <c r="H3268" i="12"/>
  <c r="H945" i="12"/>
  <c r="H3055" i="12"/>
  <c r="H431" i="12"/>
  <c r="H938" i="12"/>
  <c r="H2341" i="12"/>
  <c r="H1045" i="12"/>
  <c r="J1643" i="12"/>
  <c r="H784" i="12"/>
  <c r="H576" i="12"/>
  <c r="H2457" i="12"/>
  <c r="H1463" i="12"/>
  <c r="H3489" i="12"/>
  <c r="J3139" i="12"/>
  <c r="J2620" i="12"/>
  <c r="H2848" i="12"/>
  <c r="J2754" i="12"/>
  <c r="H619" i="12"/>
  <c r="J2459" i="12"/>
  <c r="H1618" i="12"/>
  <c r="H323" i="12"/>
  <c r="H159" i="12"/>
  <c r="J1586" i="12"/>
  <c r="H2409" i="12"/>
  <c r="H1108" i="12"/>
  <c r="H469" i="12"/>
  <c r="J934" i="12"/>
  <c r="H2974" i="12"/>
  <c r="J2859" i="12"/>
  <c r="H1321" i="12"/>
  <c r="H840" i="12"/>
  <c r="H1929" i="12"/>
  <c r="J2130" i="12"/>
  <c r="H161" i="12"/>
  <c r="H505" i="12"/>
  <c r="H3153" i="12"/>
  <c r="J679" i="12"/>
  <c r="H217" i="12"/>
  <c r="J1875" i="12"/>
  <c r="J612" i="12"/>
  <c r="H179" i="12"/>
  <c r="H3167" i="12"/>
  <c r="J941" i="12"/>
  <c r="H1388" i="12"/>
  <c r="H604" i="12"/>
  <c r="H1581" i="12"/>
  <c r="H2254" i="12"/>
  <c r="J3099" i="12"/>
  <c r="J765" i="12"/>
  <c r="H1214" i="12"/>
  <c r="H623" i="12"/>
  <c r="H3108" i="12"/>
  <c r="H834" i="12"/>
  <c r="J1806" i="12"/>
  <c r="H2743" i="12"/>
  <c r="H3469" i="12"/>
  <c r="H1763" i="12"/>
  <c r="J2059" i="12"/>
  <c r="H3017" i="12"/>
  <c r="J3311" i="12"/>
  <c r="H3393" i="12"/>
  <c r="H2081" i="12"/>
  <c r="H3325" i="12"/>
  <c r="H995" i="12"/>
  <c r="J2224" i="12"/>
  <c r="H1968" i="12"/>
  <c r="H2612" i="12"/>
  <c r="H1846" i="12"/>
  <c r="J3475" i="12"/>
  <c r="H1706" i="12"/>
  <c r="J715" i="12"/>
  <c r="H982" i="12"/>
  <c r="H1189" i="12"/>
  <c r="H2230" i="12"/>
  <c r="H1959" i="12"/>
  <c r="H1676" i="12"/>
  <c r="J853" i="12"/>
  <c r="H959" i="12"/>
  <c r="H2791" i="12"/>
  <c r="H1070" i="12"/>
  <c r="H2179" i="12"/>
  <c r="H2121" i="12"/>
  <c r="J759" i="12"/>
  <c r="H3549" i="12"/>
  <c r="H1191" i="12"/>
  <c r="H3025" i="12"/>
  <c r="H1568" i="12"/>
  <c r="J169" i="12"/>
  <c r="H223" i="12"/>
  <c r="H3034" i="12"/>
  <c r="H865" i="12"/>
  <c r="H2484" i="12"/>
  <c r="H2275" i="12"/>
  <c r="H1759" i="12"/>
  <c r="H1005" i="12"/>
  <c r="H1006" i="12"/>
  <c r="H3168" i="12"/>
  <c r="H839" i="12"/>
  <c r="J942" i="12"/>
  <c r="H2751" i="12"/>
  <c r="H3389" i="12"/>
  <c r="H575" i="12"/>
  <c r="H2609" i="12"/>
  <c r="J2320" i="12"/>
  <c r="H796" i="12"/>
  <c r="H440" i="12"/>
  <c r="H998" i="12"/>
  <c r="H795" i="12"/>
  <c r="H3905" i="12"/>
  <c r="H3897" i="12"/>
  <c r="H3680" i="12"/>
  <c r="H3906" i="12"/>
  <c r="H3703" i="12"/>
  <c r="H3770" i="12"/>
  <c r="H3867" i="12"/>
  <c r="H3719" i="12"/>
  <c r="H3825" i="12"/>
  <c r="H3975" i="12"/>
  <c r="H3884" i="12"/>
  <c r="H3892" i="12"/>
  <c r="H3796" i="12"/>
  <c r="H3880" i="12"/>
  <c r="J3779" i="12"/>
  <c r="H3860" i="12"/>
  <c r="H3858" i="12"/>
  <c r="H3883" i="12"/>
  <c r="H3693" i="12"/>
  <c r="H3784" i="12"/>
  <c r="H3842" i="12"/>
  <c r="H3682" i="12"/>
  <c r="H3738" i="12"/>
  <c r="J3683" i="12"/>
  <c r="H3869" i="12"/>
  <c r="H3814" i="12"/>
  <c r="J3873" i="12"/>
  <c r="H3739" i="12"/>
  <c r="J3808" i="12"/>
  <c r="H3893" i="12"/>
  <c r="H3966" i="12"/>
  <c r="H3780" i="12"/>
  <c r="H3886" i="12"/>
  <c r="J3973" i="12"/>
  <c r="H3753" i="12"/>
  <c r="H3852" i="12"/>
  <c r="H3952" i="12"/>
  <c r="J3785" i="12"/>
  <c r="H3936" i="12"/>
  <c r="H3980" i="12"/>
  <c r="H3937" i="12"/>
  <c r="J3953" i="12"/>
  <c r="H3766" i="12"/>
  <c r="H3941" i="12"/>
  <c r="H3822" i="12"/>
  <c r="J3731" i="12"/>
  <c r="H3889" i="12"/>
  <c r="H3815" i="12"/>
  <c r="H3901" i="12"/>
  <c r="H3763" i="12"/>
  <c r="H3764" i="12"/>
  <c r="J3829" i="12"/>
  <c r="H3881" i="12"/>
  <c r="H3878" i="12"/>
  <c r="H3735" i="12"/>
  <c r="H3967" i="12"/>
  <c r="H3909" i="12"/>
  <c r="H3741" i="12"/>
  <c r="H3958" i="12"/>
  <c r="J3688" i="12"/>
  <c r="H3935" i="12"/>
  <c r="H3857" i="12"/>
  <c r="H3702" i="12"/>
  <c r="J3746" i="12"/>
  <c r="H3762" i="12"/>
  <c r="H3898" i="12"/>
  <c r="H3781" i="12"/>
  <c r="H3924" i="12"/>
  <c r="H3836" i="12"/>
  <c r="H3740" i="12"/>
  <c r="H3887" i="12"/>
  <c r="H3711" i="12"/>
  <c r="H3904" i="12"/>
  <c r="J3729" i="12"/>
  <c r="H3841" i="12"/>
  <c r="J3945" i="12"/>
  <c r="H3698" i="12"/>
  <c r="H3850" i="12"/>
  <c r="H3943" i="12"/>
  <c r="H3765" i="12"/>
  <c r="H3968" i="12"/>
  <c r="J3722" i="12"/>
  <c r="J3969" i="12"/>
  <c r="J3750" i="12"/>
  <c r="H3710" i="12"/>
  <c r="H3747" i="12"/>
  <c r="H3789" i="12"/>
  <c r="H3726" i="12"/>
  <c r="J3732" i="12"/>
  <c r="H3800" i="12"/>
  <c r="H3820" i="12"/>
  <c r="H3803" i="12"/>
  <c r="H3874" i="12"/>
  <c r="H3859" i="12"/>
  <c r="H3863" i="12"/>
  <c r="H3877" i="12"/>
  <c r="H3720" i="12"/>
  <c r="J3708" i="12"/>
  <c r="H3965" i="12"/>
  <c r="H3776" i="12"/>
  <c r="J3773" i="12"/>
  <c r="H3865" i="12"/>
  <c r="J3694" i="12"/>
  <c r="H3950" i="12"/>
  <c r="H3960" i="12"/>
  <c r="H3922" i="12"/>
  <c r="H4025" i="12"/>
  <c r="H4027" i="12"/>
  <c r="H4017" i="12"/>
  <c r="J3995" i="12"/>
  <c r="H3997" i="12"/>
  <c r="H4023" i="12"/>
  <c r="H4033" i="12"/>
  <c r="H4019" i="12"/>
  <c r="H4020" i="12"/>
  <c r="H3986" i="12"/>
  <c r="H3998" i="12"/>
  <c r="H3984" i="12"/>
  <c r="J4021" i="12"/>
  <c r="H4006" i="12"/>
  <c r="H4011" i="12"/>
  <c r="J4034" i="12"/>
  <c r="J3985" i="12"/>
  <c r="H3982" i="12"/>
  <c r="H4022" i="12"/>
  <c r="H3988" i="12"/>
  <c r="H4050" i="12"/>
  <c r="H4042" i="12"/>
  <c r="J4052" i="12"/>
  <c r="H4067" i="12"/>
  <c r="H4061" i="12"/>
  <c r="H4054" i="12"/>
  <c r="H4060" i="12"/>
  <c r="H4063" i="12"/>
  <c r="H4041" i="12"/>
  <c r="H4055" i="12"/>
  <c r="H2379" i="12"/>
  <c r="H3316" i="12"/>
  <c r="H1724" i="12"/>
  <c r="H1902" i="12"/>
  <c r="H1927" i="12"/>
  <c r="H308" i="12"/>
  <c r="H1727" i="12"/>
  <c r="H164" i="12"/>
  <c r="H3172" i="12"/>
  <c r="H3944" i="12"/>
  <c r="H3896" i="12"/>
  <c r="H3834" i="12"/>
  <c r="H3716" i="12"/>
  <c r="H3920" i="12"/>
  <c r="H3970" i="12"/>
  <c r="H3934" i="12"/>
  <c r="H3955" i="12"/>
  <c r="H3734" i="12"/>
  <c r="H3690" i="12"/>
  <c r="H3833" i="12"/>
  <c r="H3788" i="12"/>
  <c r="H3730" i="12"/>
  <c r="H3868" i="12"/>
  <c r="H3760" i="12"/>
  <c r="H3894" i="12"/>
  <c r="H3706" i="12"/>
  <c r="H3832" i="12"/>
  <c r="H3875" i="12"/>
  <c r="H3972" i="12"/>
  <c r="H3771" i="12"/>
  <c r="H3745" i="12"/>
  <c r="H4037" i="12"/>
  <c r="H4000" i="12"/>
  <c r="H4018" i="12"/>
  <c r="H4016" i="12"/>
  <c r="H4029" i="12"/>
  <c r="H3989" i="12"/>
  <c r="H4015" i="12"/>
  <c r="H9" i="12"/>
  <c r="I9" i="12"/>
  <c r="J9" i="12"/>
  <c r="H2043" i="12"/>
  <c r="I2043" i="12"/>
  <c r="J2043" i="12"/>
  <c r="H311" i="12"/>
  <c r="I311" i="12"/>
  <c r="J311" i="12"/>
  <c r="H2515" i="12"/>
  <c r="I2515" i="12"/>
  <c r="J2515" i="12"/>
  <c r="H3639" i="12"/>
  <c r="I3639" i="12"/>
  <c r="J3639" i="12"/>
  <c r="H2922" i="12"/>
  <c r="I2922" i="12"/>
  <c r="J2922" i="12"/>
  <c r="H3338" i="12"/>
  <c r="I3338" i="12"/>
  <c r="J3338" i="12"/>
  <c r="H2572" i="12"/>
  <c r="H1918" i="12"/>
  <c r="I1918" i="12"/>
  <c r="J1918" i="12"/>
  <c r="H3656" i="12"/>
  <c r="I3656" i="12"/>
  <c r="J3656" i="12"/>
  <c r="H2144" i="12"/>
  <c r="I2144" i="12"/>
  <c r="J2144" i="12"/>
  <c r="H2792" i="12"/>
  <c r="I2792" i="12"/>
  <c r="J2792" i="12"/>
  <c r="H10" i="12"/>
  <c r="I10" i="12"/>
  <c r="J10" i="12"/>
  <c r="H2579" i="12"/>
  <c r="I2579" i="12"/>
  <c r="J2579" i="12"/>
  <c r="H584" i="12"/>
  <c r="I584" i="12"/>
  <c r="J584" i="12"/>
  <c r="H3414" i="12"/>
  <c r="I3414" i="12"/>
  <c r="J3414" i="12"/>
  <c r="H735" i="12"/>
  <c r="I735" i="12"/>
  <c r="J735" i="12"/>
  <c r="H3277" i="12"/>
  <c r="I3277" i="12"/>
  <c r="J3277" i="12"/>
  <c r="H2733" i="12"/>
  <c r="I2733" i="12"/>
  <c r="J2733" i="12"/>
  <c r="H774" i="12"/>
  <c r="I774" i="12"/>
  <c r="J774" i="12"/>
  <c r="H1908" i="12"/>
  <c r="I1908" i="12"/>
  <c r="J1908" i="12"/>
  <c r="I3254" i="12"/>
  <c r="J3254" i="12"/>
  <c r="H2522" i="12"/>
  <c r="I2522" i="12"/>
  <c r="J2522" i="12"/>
  <c r="H1956" i="12"/>
  <c r="I1956" i="12"/>
  <c r="J1956" i="12"/>
  <c r="H1480" i="12"/>
  <c r="I1480" i="12"/>
  <c r="J1480" i="12"/>
  <c r="H2417" i="12"/>
  <c r="I2417" i="12"/>
  <c r="J2417" i="12"/>
  <c r="H1418" i="12"/>
  <c r="I1418" i="12"/>
  <c r="J1418" i="12"/>
  <c r="H11" i="12"/>
  <c r="I11" i="12"/>
  <c r="J11" i="12"/>
  <c r="I2182" i="12"/>
  <c r="J2182" i="12"/>
  <c r="H2767" i="12"/>
  <c r="H2431" i="12"/>
  <c r="I2431" i="12"/>
  <c r="J2431" i="12"/>
  <c r="H1845" i="12"/>
  <c r="I1845" i="12"/>
  <c r="J1845" i="12"/>
  <c r="H2437" i="12"/>
  <c r="I2437" i="12"/>
  <c r="J2437" i="12"/>
  <c r="H340" i="12"/>
  <c r="I340" i="12"/>
  <c r="J340" i="12"/>
  <c r="H1874" i="12"/>
  <c r="I1874" i="12"/>
  <c r="J1874" i="12"/>
  <c r="H327" i="12"/>
  <c r="I327" i="12"/>
  <c r="J327" i="12"/>
  <c r="H1876" i="12"/>
  <c r="I1876" i="12"/>
  <c r="J1876" i="12"/>
  <c r="H973" i="12"/>
  <c r="I973" i="12"/>
  <c r="J973" i="12"/>
  <c r="H919" i="12"/>
  <c r="I919" i="12"/>
  <c r="J919" i="12"/>
  <c r="H3495" i="12"/>
  <c r="I3495" i="12"/>
  <c r="J3495" i="12"/>
  <c r="H2304" i="12"/>
  <c r="I2304" i="12"/>
  <c r="J2304" i="12"/>
  <c r="H1179" i="12"/>
  <c r="I1179" i="12"/>
  <c r="J1179" i="12"/>
  <c r="H3120" i="12"/>
  <c r="I3120" i="12"/>
  <c r="J3120" i="12"/>
  <c r="H1272" i="12"/>
  <c r="I1272" i="12"/>
  <c r="J1272" i="12"/>
  <c r="H393" i="12"/>
  <c r="I393" i="12"/>
  <c r="J393" i="12"/>
  <c r="H1051" i="12"/>
  <c r="I1051" i="12"/>
  <c r="J1051" i="12"/>
  <c r="H3371" i="12"/>
  <c r="I3371" i="12"/>
  <c r="J3371" i="12"/>
  <c r="H1963" i="12"/>
  <c r="I1963" i="12"/>
  <c r="J1963" i="12"/>
  <c r="H3645" i="12"/>
  <c r="I3645" i="12"/>
  <c r="J3645" i="12"/>
  <c r="H2546" i="12"/>
  <c r="I2546" i="12"/>
  <c r="J2546" i="12"/>
  <c r="I1247" i="12"/>
  <c r="J1247" i="12"/>
  <c r="H1726" i="12"/>
  <c r="I1726" i="12"/>
  <c r="J1726" i="12"/>
  <c r="H3281" i="12"/>
  <c r="I3281" i="12"/>
  <c r="J3281" i="12"/>
  <c r="H319" i="12"/>
  <c r="I319" i="12"/>
  <c r="J319" i="12"/>
  <c r="H3419" i="12"/>
  <c r="I3419" i="12"/>
  <c r="J3419" i="12"/>
  <c r="H1926" i="12"/>
  <c r="I1926" i="12"/>
  <c r="J1926" i="12"/>
  <c r="H3166" i="12"/>
  <c r="I3166" i="12"/>
  <c r="J3166" i="12"/>
  <c r="H2154" i="12"/>
  <c r="I2154" i="12"/>
  <c r="I1479" i="12"/>
  <c r="H12" i="12"/>
  <c r="I12" i="12"/>
  <c r="J12" i="12"/>
  <c r="H541" i="12"/>
  <c r="I541" i="12"/>
  <c r="J541" i="12"/>
  <c r="H3098" i="12"/>
  <c r="I3098" i="12"/>
  <c r="J3098" i="12"/>
  <c r="H2412" i="12"/>
  <c r="I2412" i="12"/>
  <c r="J2412" i="12"/>
  <c r="H2104" i="12"/>
  <c r="I2104" i="12"/>
  <c r="J2104" i="12"/>
  <c r="H2297" i="12"/>
  <c r="I2297" i="12"/>
  <c r="J2297" i="12"/>
  <c r="H3304" i="12"/>
  <c r="I3304" i="12"/>
  <c r="J3304" i="12"/>
  <c r="H349" i="12"/>
  <c r="I349" i="12"/>
  <c r="J349" i="12"/>
  <c r="H382" i="12"/>
  <c r="I382" i="12"/>
  <c r="J382" i="12"/>
  <c r="H13" i="12"/>
  <c r="I13" i="12"/>
  <c r="J13" i="12"/>
  <c r="H771" i="12"/>
  <c r="I771" i="12"/>
  <c r="J771" i="12"/>
  <c r="H2415" i="12"/>
  <c r="I2415" i="12"/>
  <c r="J2415" i="12"/>
  <c r="H1666" i="12"/>
  <c r="I1666" i="12"/>
  <c r="J1666" i="12"/>
  <c r="H1419" i="12"/>
  <c r="I1419" i="12"/>
  <c r="J1419" i="12"/>
  <c r="H647" i="12"/>
  <c r="I647" i="12"/>
  <c r="J647" i="12"/>
  <c r="H524" i="12"/>
  <c r="I524" i="12"/>
  <c r="J524" i="12"/>
  <c r="H590" i="12"/>
  <c r="I590" i="12"/>
  <c r="J590" i="12"/>
  <c r="H2599" i="12"/>
  <c r="I2599" i="12"/>
  <c r="J2599" i="12"/>
  <c r="H1115" i="12"/>
  <c r="I1115" i="12"/>
  <c r="J1115" i="12"/>
  <c r="H926" i="12"/>
  <c r="I926" i="12"/>
  <c r="J926" i="12"/>
  <c r="I1077" i="12"/>
  <c r="J1077" i="12"/>
  <c r="H2552" i="12"/>
  <c r="I2552" i="12"/>
  <c r="J2552" i="12"/>
  <c r="H3102" i="12"/>
  <c r="I3102" i="12"/>
  <c r="J3102" i="12"/>
  <c r="H3407" i="12"/>
  <c r="I3407" i="12"/>
  <c r="J3407" i="12"/>
  <c r="H2382" i="12"/>
  <c r="I2382" i="12"/>
  <c r="J2382" i="12"/>
  <c r="H2774" i="12"/>
  <c r="I2774" i="12"/>
  <c r="J2774" i="12"/>
  <c r="H3644" i="12"/>
  <c r="I3644" i="12"/>
  <c r="J3644" i="12"/>
  <c r="H1396" i="12"/>
  <c r="I1396" i="12"/>
  <c r="H3543" i="12"/>
  <c r="I3543" i="12"/>
  <c r="J3543" i="12"/>
  <c r="H3667" i="12"/>
  <c r="I3667" i="12"/>
  <c r="J3667" i="12"/>
  <c r="H2677" i="12"/>
  <c r="I2677" i="12"/>
  <c r="J2677" i="12"/>
  <c r="H3426" i="12"/>
  <c r="I3426" i="12"/>
  <c r="J3426" i="12"/>
  <c r="H520" i="12"/>
  <c r="I520" i="12"/>
  <c r="J520" i="12"/>
  <c r="H1298" i="12"/>
  <c r="I1298" i="12"/>
  <c r="J1298" i="12"/>
  <c r="H478" i="12"/>
  <c r="I478" i="12"/>
  <c r="J478" i="12"/>
  <c r="H3033" i="12"/>
  <c r="I3033" i="12"/>
  <c r="J3033" i="12"/>
  <c r="H2386" i="12"/>
  <c r="I2386" i="12"/>
  <c r="J2386" i="12"/>
  <c r="H3000" i="12"/>
  <c r="I3000" i="12"/>
  <c r="J3000" i="12"/>
  <c r="H3671" i="12"/>
  <c r="I3671" i="12"/>
  <c r="J3671" i="12"/>
  <c r="H1336" i="12"/>
  <c r="I1336" i="12"/>
  <c r="J1336" i="12"/>
  <c r="H2336" i="12"/>
  <c r="I2336" i="12"/>
  <c r="J2336" i="12"/>
  <c r="H2906" i="12"/>
  <c r="I2906" i="12"/>
  <c r="J2906" i="12"/>
  <c r="H835" i="12"/>
  <c r="I835" i="12"/>
  <c r="J835" i="12"/>
  <c r="H14" i="12"/>
  <c r="I14" i="12"/>
  <c r="J14" i="12"/>
  <c r="H355" i="12"/>
  <c r="I355" i="12"/>
  <c r="J355" i="12"/>
  <c r="H2472" i="12"/>
  <c r="I2472" i="12"/>
  <c r="J2472" i="12"/>
  <c r="H3519" i="12"/>
  <c r="I3519" i="12"/>
  <c r="J3519" i="12"/>
  <c r="H2662" i="12"/>
  <c r="I2662" i="12"/>
  <c r="J2662" i="12"/>
  <c r="I955" i="12"/>
  <c r="J955" i="12"/>
  <c r="H1555" i="12"/>
  <c r="I1555" i="12"/>
  <c r="J1555" i="12"/>
  <c r="H3360" i="12"/>
  <c r="I3360" i="12"/>
  <c r="J3360" i="12"/>
  <c r="H15" i="12"/>
  <c r="I15" i="12"/>
  <c r="J15" i="12"/>
  <c r="H2438" i="12"/>
  <c r="I2438" i="12"/>
  <c r="J2438" i="12"/>
  <c r="H2279" i="12"/>
  <c r="I2279" i="12"/>
  <c r="J2279" i="12"/>
  <c r="H1803" i="12"/>
  <c r="I1803" i="12"/>
  <c r="J1803" i="12"/>
  <c r="H2133" i="12"/>
  <c r="I2133" i="12"/>
  <c r="H3187" i="12"/>
  <c r="I3187" i="12"/>
  <c r="J3187" i="12"/>
  <c r="H1450" i="12"/>
  <c r="I1450" i="12"/>
  <c r="J1450" i="12"/>
  <c r="H780" i="12"/>
  <c r="I780" i="12"/>
  <c r="J780" i="12"/>
  <c r="H2175" i="12"/>
  <c r="I2175" i="12"/>
  <c r="J2175" i="12"/>
  <c r="H1038" i="12"/>
  <c r="I1038" i="12"/>
  <c r="J1038" i="12"/>
  <c r="H3626" i="12"/>
  <c r="I3626" i="12"/>
  <c r="J3626" i="12"/>
  <c r="H1969" i="12"/>
  <c r="I1969" i="12"/>
  <c r="J1969" i="12"/>
  <c r="H1140" i="12"/>
  <c r="I1140" i="12"/>
  <c r="J1140" i="12"/>
  <c r="H1382" i="12"/>
  <c r="I1382" i="12"/>
  <c r="J1382" i="12"/>
  <c r="H874" i="12"/>
  <c r="I874" i="12"/>
  <c r="J874" i="12"/>
  <c r="H2363" i="12"/>
  <c r="I2363" i="12"/>
  <c r="J2363" i="12"/>
  <c r="H2238" i="12"/>
  <c r="I2238" i="12"/>
  <c r="J2238" i="12"/>
  <c r="H3658" i="12"/>
  <c r="I3658" i="12"/>
  <c r="J3658" i="12"/>
  <c r="H1561" i="12"/>
  <c r="I1561" i="12"/>
  <c r="J1561" i="12"/>
  <c r="H1109" i="12"/>
  <c r="I1109" i="12"/>
  <c r="J1109" i="12"/>
  <c r="H836" i="12"/>
  <c r="I836" i="12"/>
  <c r="J836" i="12"/>
  <c r="H261" i="12"/>
  <c r="I261" i="12"/>
  <c r="J261" i="12"/>
  <c r="H2407" i="12"/>
  <c r="I2407" i="12"/>
  <c r="J2407" i="12"/>
  <c r="H2195" i="12"/>
  <c r="I2195" i="12"/>
  <c r="J2195" i="12"/>
  <c r="H1696" i="12"/>
  <c r="I1696" i="12"/>
  <c r="J1696" i="12"/>
  <c r="I1444" i="12"/>
  <c r="J1444" i="12"/>
  <c r="H1017" i="12"/>
  <c r="I1017" i="12"/>
  <c r="J1017" i="12"/>
  <c r="H3453" i="12"/>
  <c r="I3453" i="12"/>
  <c r="J3453" i="12"/>
  <c r="H1330" i="12"/>
  <c r="I1330" i="12"/>
  <c r="J1330" i="12"/>
  <c r="H1352" i="12"/>
  <c r="I1352" i="12"/>
  <c r="J1352" i="12"/>
  <c r="H2299" i="12"/>
  <c r="I2299" i="12"/>
  <c r="J2299" i="12"/>
  <c r="H1422" i="12"/>
  <c r="I1422" i="12"/>
  <c r="J1422" i="12"/>
  <c r="H2586" i="12"/>
  <c r="I2586" i="12"/>
  <c r="H3307" i="12"/>
  <c r="I3307" i="12"/>
  <c r="J3307" i="12"/>
  <c r="H1877" i="12"/>
  <c r="I1877" i="12"/>
  <c r="J1877" i="12"/>
  <c r="H3595" i="12"/>
  <c r="I3595" i="12"/>
  <c r="J3595" i="12"/>
  <c r="H2632" i="12"/>
  <c r="I2632" i="12"/>
  <c r="J2632" i="12"/>
  <c r="H954" i="12"/>
  <c r="I954" i="12"/>
  <c r="J954" i="12"/>
  <c r="H638" i="12"/>
  <c r="I638" i="12"/>
  <c r="J638" i="12"/>
  <c r="H2161" i="12"/>
  <c r="I2161" i="12"/>
  <c r="J2161" i="12"/>
  <c r="H1653" i="12"/>
  <c r="I1653" i="12"/>
  <c r="J1653" i="12"/>
  <c r="H699" i="12"/>
  <c r="I699" i="12"/>
  <c r="J699" i="12"/>
  <c r="H2856" i="12"/>
  <c r="I2856" i="12"/>
  <c r="J2856" i="12"/>
  <c r="H2605" i="12"/>
  <c r="I2605" i="12"/>
  <c r="J2605" i="12"/>
  <c r="H810" i="12"/>
  <c r="I810" i="12"/>
  <c r="J810" i="12"/>
  <c r="H1359" i="12"/>
  <c r="I1359" i="12"/>
  <c r="J1359" i="12"/>
  <c r="H1415" i="12"/>
  <c r="I1415" i="12"/>
  <c r="J1415" i="12"/>
  <c r="H2907" i="12"/>
  <c r="I2907" i="12"/>
  <c r="J2907" i="12"/>
  <c r="H325" i="12"/>
  <c r="I325" i="12"/>
  <c r="J325" i="12"/>
  <c r="H1516" i="12"/>
  <c r="I1516" i="12"/>
  <c r="J1516" i="12"/>
  <c r="H1891" i="12"/>
  <c r="I1891" i="12"/>
  <c r="J1891" i="12"/>
  <c r="H1942" i="12"/>
  <c r="I1942" i="12"/>
  <c r="J1942" i="12"/>
  <c r="H2888" i="12"/>
  <c r="I2888" i="12"/>
  <c r="J2888" i="12"/>
  <c r="I2855" i="12"/>
  <c r="J2855" i="12"/>
  <c r="H409" i="12"/>
  <c r="I409" i="12"/>
  <c r="J409" i="12"/>
  <c r="H2584" i="12"/>
  <c r="I2584" i="12"/>
  <c r="J2584" i="12"/>
  <c r="H3537" i="12"/>
  <c r="I3537" i="12"/>
  <c r="J3537" i="12"/>
  <c r="H1441" i="12"/>
  <c r="I1441" i="12"/>
  <c r="J1441" i="12"/>
  <c r="H16" i="12"/>
  <c r="I16" i="12"/>
  <c r="J16" i="12"/>
  <c r="H17" i="12"/>
  <c r="I17" i="12"/>
  <c r="J17" i="12"/>
  <c r="H1212" i="12"/>
  <c r="I1212" i="12"/>
  <c r="H2241" i="12"/>
  <c r="I2241" i="12"/>
  <c r="J2241" i="12"/>
  <c r="H2525" i="12"/>
  <c r="I2525" i="12"/>
  <c r="J2525" i="12"/>
  <c r="H3386" i="12"/>
  <c r="I3386" i="12"/>
  <c r="J3386" i="12"/>
  <c r="H3636" i="12"/>
  <c r="I3636" i="12"/>
  <c r="J3636" i="12"/>
  <c r="H1692" i="12"/>
  <c r="I1692" i="12"/>
  <c r="J1692" i="12"/>
  <c r="H2348" i="12"/>
  <c r="I2348" i="12"/>
  <c r="J2348" i="12"/>
  <c r="H550" i="12"/>
  <c r="I550" i="12"/>
  <c r="J550" i="12"/>
  <c r="H1470" i="12"/>
  <c r="I1470" i="12"/>
  <c r="J1470" i="12"/>
  <c r="H369" i="12"/>
  <c r="I369" i="12"/>
  <c r="J369" i="12"/>
  <c r="H2583" i="12"/>
  <c r="I2583" i="12"/>
  <c r="J2583" i="12"/>
  <c r="H18" i="12"/>
  <c r="I18" i="12"/>
  <c r="J18" i="12"/>
  <c r="H558" i="12"/>
  <c r="I558" i="12"/>
  <c r="J558" i="12"/>
  <c r="H1175" i="12"/>
  <c r="I1175" i="12"/>
  <c r="J1175" i="12"/>
  <c r="H2463" i="12"/>
  <c r="I2463" i="12"/>
  <c r="J2463" i="12"/>
  <c r="H3522" i="12"/>
  <c r="I3522" i="12"/>
  <c r="J3522" i="12"/>
  <c r="H1617" i="12"/>
  <c r="I1617" i="12"/>
  <c r="J1617" i="12"/>
  <c r="H1180" i="12"/>
  <c r="I1180" i="12"/>
  <c r="J1180" i="12"/>
  <c r="H3638" i="12"/>
  <c r="I3638" i="12"/>
  <c r="J3638" i="12"/>
  <c r="H2959" i="12"/>
  <c r="I2959" i="12"/>
  <c r="J2959" i="12"/>
  <c r="H2413" i="12"/>
  <c r="I2413" i="12"/>
  <c r="J2413" i="12"/>
  <c r="I1890" i="12"/>
  <c r="J1890" i="12"/>
  <c r="H1300" i="12"/>
  <c r="I1300" i="12"/>
  <c r="J1300" i="12"/>
  <c r="H572" i="12"/>
  <c r="I572" i="12"/>
  <c r="J572" i="12"/>
  <c r="H962" i="12"/>
  <c r="I962" i="12"/>
  <c r="J962" i="12"/>
  <c r="H1381" i="12"/>
  <c r="I1381" i="12"/>
  <c r="J1381" i="12"/>
  <c r="H3161" i="12"/>
  <c r="I3161" i="12"/>
  <c r="J3161" i="12"/>
  <c r="H19" i="12"/>
  <c r="I19" i="12"/>
  <c r="J19" i="12"/>
  <c r="H1149" i="12"/>
  <c r="I1149" i="12"/>
  <c r="H788" i="12"/>
  <c r="I788" i="12"/>
  <c r="J788" i="12"/>
  <c r="H2433" i="12"/>
  <c r="I2433" i="12"/>
  <c r="J2433" i="12"/>
  <c r="H2775" i="12"/>
  <c r="I2775" i="12"/>
  <c r="J2775" i="12"/>
  <c r="H2448" i="12"/>
  <c r="I2448" i="12"/>
  <c r="J2448" i="12"/>
  <c r="H1451" i="12"/>
  <c r="I1451" i="12"/>
  <c r="J1451" i="12"/>
  <c r="H3614" i="12"/>
  <c r="I3614" i="12"/>
  <c r="J3614" i="12"/>
  <c r="H3177" i="12"/>
  <c r="I3177" i="12"/>
  <c r="J3177" i="12"/>
  <c r="I2553" i="12"/>
  <c r="H2597" i="12"/>
  <c r="I2597" i="12"/>
  <c r="J2597" i="12"/>
  <c r="H2426" i="12"/>
  <c r="I2426" i="12"/>
  <c r="J2426" i="12"/>
  <c r="H596" i="12"/>
  <c r="I596" i="12"/>
  <c r="J596" i="12"/>
  <c r="H2581" i="12"/>
  <c r="I2581" i="12"/>
  <c r="J2581" i="12"/>
  <c r="H2895" i="12"/>
  <c r="I2895" i="12"/>
  <c r="J2895" i="12"/>
  <c r="H1868" i="12"/>
  <c r="I1868" i="12"/>
  <c r="J1868" i="12"/>
  <c r="H20" i="12"/>
  <c r="I20" i="12"/>
  <c r="J20" i="12"/>
  <c r="H21" i="12"/>
  <c r="I21" i="12"/>
  <c r="J21" i="12"/>
  <c r="H3634" i="12"/>
  <c r="I3634" i="12"/>
  <c r="J3634" i="12"/>
  <c r="H1804" i="12"/>
  <c r="I1804" i="12"/>
  <c r="J1804" i="12"/>
  <c r="H1391" i="12"/>
  <c r="I1391" i="12"/>
  <c r="J1391" i="12"/>
  <c r="H1723" i="12"/>
  <c r="I1723" i="12"/>
  <c r="J1723" i="12"/>
  <c r="H3584" i="12"/>
  <c r="I3584" i="12"/>
  <c r="J3584" i="12"/>
  <c r="I1156" i="12"/>
  <c r="J1156" i="12"/>
  <c r="H3666" i="12"/>
  <c r="I3666" i="12"/>
  <c r="J3666" i="12"/>
  <c r="H2249" i="12"/>
  <c r="I2249" i="12"/>
  <c r="J2249" i="12"/>
  <c r="H3640" i="12"/>
  <c r="I3640" i="12"/>
  <c r="J3640" i="12"/>
  <c r="H3249" i="12"/>
  <c r="I3249" i="12"/>
  <c r="J3249" i="12"/>
  <c r="H3061" i="12"/>
  <c r="I3061" i="12"/>
  <c r="J3061" i="12"/>
  <c r="H408" i="12"/>
  <c r="I408" i="12"/>
  <c r="J408" i="12"/>
  <c r="H1879" i="12"/>
  <c r="I1879" i="12"/>
  <c r="H1365" i="12"/>
  <c r="I1365" i="12"/>
  <c r="J1365" i="12"/>
  <c r="H3660" i="12"/>
  <c r="I3660" i="12"/>
  <c r="J3660" i="12"/>
  <c r="H22" i="12"/>
  <c r="I22" i="12"/>
  <c r="J22" i="12"/>
  <c r="H2174" i="12"/>
  <c r="I2174" i="12"/>
  <c r="J2174" i="12"/>
  <c r="H801" i="12"/>
  <c r="I801" i="12"/>
  <c r="J801" i="12"/>
  <c r="H3641" i="12"/>
  <c r="I3641" i="12"/>
  <c r="J3641" i="12"/>
  <c r="H2537" i="12"/>
  <c r="I2537" i="12"/>
  <c r="J2537" i="12"/>
  <c r="H556" i="12"/>
  <c r="I556" i="12"/>
  <c r="J556" i="12"/>
  <c r="H535" i="12"/>
  <c r="I535" i="12"/>
  <c r="J535" i="12"/>
  <c r="H2986" i="12"/>
  <c r="I2986" i="12"/>
  <c r="J2986" i="12"/>
  <c r="H805" i="12"/>
  <c r="I805" i="12"/>
  <c r="J805" i="12"/>
  <c r="H815" i="12"/>
  <c r="I815" i="12"/>
  <c r="J815" i="12"/>
  <c r="H617" i="12"/>
  <c r="I617" i="12"/>
  <c r="J617" i="12"/>
  <c r="H3608" i="12"/>
  <c r="I3608" i="12"/>
  <c r="J3608" i="12"/>
  <c r="H3210" i="12"/>
  <c r="I3210" i="12"/>
  <c r="J3210" i="12"/>
  <c r="H3378" i="12"/>
  <c r="I3378" i="12"/>
  <c r="J3378" i="12"/>
  <c r="H1817" i="12"/>
  <c r="I1817" i="12"/>
  <c r="J1817" i="12"/>
  <c r="H474" i="12"/>
  <c r="I474" i="12"/>
  <c r="J474" i="12"/>
  <c r="H1403" i="12"/>
  <c r="I1403" i="12"/>
  <c r="J1403" i="12"/>
  <c r="H1591" i="12"/>
  <c r="I1591" i="12"/>
  <c r="J1591" i="12"/>
  <c r="I2165" i="12"/>
  <c r="J2165" i="12"/>
  <c r="H183" i="12"/>
  <c r="I183" i="12"/>
  <c r="J183" i="12"/>
  <c r="H1427" i="12"/>
  <c r="I1427" i="12"/>
  <c r="J1427" i="12"/>
  <c r="H1744" i="12"/>
  <c r="I1744" i="12"/>
  <c r="J1744" i="12"/>
  <c r="H1781" i="12"/>
  <c r="I1781" i="12"/>
  <c r="J1781" i="12"/>
  <c r="H3651" i="12"/>
  <c r="I3651" i="12"/>
  <c r="J3651" i="12"/>
  <c r="H1622" i="12"/>
  <c r="I1622" i="12"/>
  <c r="J1622" i="12"/>
  <c r="H2683" i="12"/>
  <c r="I2683" i="12"/>
  <c r="H1186" i="12"/>
  <c r="I1186" i="12"/>
  <c r="J1186" i="12"/>
  <c r="H23" i="12"/>
  <c r="I23" i="12"/>
  <c r="J23" i="12"/>
  <c r="H842" i="12"/>
  <c r="I842" i="12"/>
  <c r="J842" i="12"/>
  <c r="H2629" i="12"/>
  <c r="I2629" i="12"/>
  <c r="J2629" i="12"/>
  <c r="H427" i="12"/>
  <c r="I427" i="12"/>
  <c r="J427" i="12"/>
  <c r="H1897" i="12"/>
  <c r="I1897" i="12"/>
  <c r="J1897" i="12"/>
  <c r="H275" i="12"/>
  <c r="I275" i="12"/>
  <c r="J275" i="12"/>
  <c r="H2016" i="12"/>
  <c r="I2016" i="12"/>
  <c r="J2016" i="12"/>
  <c r="H2810" i="12"/>
  <c r="I2810" i="12"/>
  <c r="J2810" i="12"/>
  <c r="H2411" i="12"/>
  <c r="I2411" i="12"/>
  <c r="J2411" i="12"/>
  <c r="H621" i="12"/>
  <c r="I621" i="12"/>
  <c r="J621" i="12"/>
  <c r="H546" i="12"/>
  <c r="I546" i="12"/>
  <c r="J546" i="12"/>
  <c r="H2014" i="12"/>
  <c r="I2014" i="12"/>
  <c r="J2014" i="12"/>
  <c r="H3131" i="12"/>
  <c r="I3131" i="12"/>
  <c r="J3131" i="12"/>
  <c r="H2793" i="12"/>
  <c r="I2793" i="12"/>
  <c r="J2793" i="12"/>
  <c r="H1624" i="12"/>
  <c r="I1624" i="12"/>
  <c r="J1624" i="12"/>
  <c r="H1466" i="12"/>
  <c r="I1466" i="12"/>
  <c r="J1466" i="12"/>
  <c r="H2692" i="12"/>
  <c r="I2692" i="12"/>
  <c r="J2692" i="12"/>
  <c r="H545" i="12"/>
  <c r="I545" i="12"/>
  <c r="J545" i="12"/>
  <c r="H1000" i="12"/>
  <c r="I1000" i="12"/>
  <c r="J1000" i="12"/>
  <c r="I3643" i="12"/>
  <c r="J3643" i="12"/>
  <c r="H2926" i="12"/>
  <c r="I2926" i="12"/>
  <c r="J2926" i="12"/>
  <c r="H1588" i="12"/>
  <c r="I1588" i="12"/>
  <c r="J1588" i="12"/>
  <c r="H1271" i="12"/>
  <c r="I1271" i="12"/>
  <c r="J1271" i="12"/>
  <c r="H3104" i="12"/>
  <c r="I3104" i="12"/>
  <c r="J3104" i="12"/>
  <c r="H3286" i="12"/>
  <c r="I3286" i="12"/>
  <c r="J3286" i="12"/>
  <c r="H3523" i="12"/>
  <c r="I3523" i="12"/>
  <c r="J3523" i="12"/>
  <c r="H1057" i="12"/>
  <c r="I1057" i="12"/>
  <c r="H3284" i="12"/>
  <c r="I3284" i="12"/>
  <c r="J3284" i="12"/>
  <c r="H2787" i="12"/>
  <c r="I2787" i="12"/>
  <c r="J2787" i="12"/>
  <c r="H1153" i="12"/>
  <c r="I1153" i="12"/>
  <c r="J1153" i="12"/>
  <c r="H3558" i="12"/>
  <c r="I3558" i="12"/>
  <c r="J3558" i="12"/>
  <c r="H346" i="12"/>
  <c r="I346" i="12"/>
  <c r="J346" i="12"/>
  <c r="H24" i="12"/>
  <c r="I24" i="12"/>
  <c r="J24" i="12"/>
  <c r="H3230" i="12"/>
  <c r="I3230" i="12"/>
  <c r="J3230" i="12"/>
  <c r="H1219" i="12"/>
  <c r="I1219" i="12"/>
  <c r="J1219" i="12"/>
  <c r="H3440" i="12"/>
  <c r="I3440" i="12"/>
  <c r="J3440" i="12"/>
  <c r="H345" i="12"/>
  <c r="I345" i="12"/>
  <c r="J345" i="12"/>
  <c r="H2046" i="12"/>
  <c r="I2046" i="12"/>
  <c r="J2046" i="12"/>
  <c r="H845" i="12"/>
  <c r="I845" i="12"/>
  <c r="J845" i="12"/>
  <c r="H528" i="12"/>
  <c r="I528" i="12"/>
  <c r="J528" i="12"/>
  <c r="H1333" i="12"/>
  <c r="I1333" i="12"/>
  <c r="J1333" i="12"/>
  <c r="H2830" i="12"/>
  <c r="I2830" i="12"/>
  <c r="J2830" i="12"/>
  <c r="H3282" i="12"/>
  <c r="I3282" i="12"/>
  <c r="J3282" i="12"/>
  <c r="H2795" i="12"/>
  <c r="I2795" i="12"/>
  <c r="J2795" i="12"/>
  <c r="H937" i="12"/>
  <c r="I937" i="12"/>
  <c r="J937" i="12"/>
  <c r="H1954" i="12"/>
  <c r="I1954" i="12"/>
  <c r="J1954" i="12"/>
  <c r="H3557" i="12"/>
  <c r="I3557" i="12"/>
  <c r="J3557" i="12"/>
  <c r="I2334" i="12"/>
  <c r="J2334" i="12"/>
  <c r="H1026" i="12"/>
  <c r="I1026" i="12"/>
  <c r="J1026" i="12"/>
  <c r="H25" i="12"/>
  <c r="I25" i="12"/>
  <c r="J25" i="12"/>
  <c r="H3122" i="12"/>
  <c r="I3122" i="12"/>
  <c r="J3122" i="12"/>
  <c r="H1746" i="12"/>
  <c r="I1746" i="12"/>
  <c r="J1746" i="12"/>
  <c r="H2400" i="12"/>
  <c r="I2400" i="12"/>
  <c r="J2400" i="12"/>
  <c r="H1309" i="12"/>
  <c r="I1309" i="12"/>
  <c r="J1309" i="12"/>
  <c r="H2815" i="12"/>
  <c r="I2815" i="12"/>
  <c r="H3619" i="12"/>
  <c r="I3619" i="12"/>
  <c r="J3619" i="12"/>
  <c r="H210" i="12"/>
  <c r="I210" i="12"/>
  <c r="J210" i="12"/>
  <c r="H2466" i="12"/>
  <c r="I2466" i="12"/>
  <c r="J2466" i="12"/>
  <c r="H1539" i="12"/>
  <c r="I1539" i="12"/>
  <c r="J1539" i="12"/>
  <c r="H2325" i="12"/>
  <c r="I2325" i="12"/>
  <c r="J2325" i="12"/>
  <c r="H395" i="12"/>
  <c r="I395" i="12"/>
  <c r="J395" i="12"/>
  <c r="H26" i="12"/>
  <c r="I26" i="12"/>
  <c r="J26" i="12"/>
  <c r="H2030" i="12"/>
  <c r="I2030" i="12"/>
  <c r="J2030" i="12"/>
  <c r="H547" i="12"/>
  <c r="I547" i="12"/>
  <c r="J547" i="12"/>
  <c r="H471" i="12"/>
  <c r="I471" i="12"/>
  <c r="J471" i="12"/>
  <c r="H3244" i="12"/>
  <c r="I3244" i="12"/>
  <c r="J3244" i="12"/>
  <c r="H1796" i="12"/>
  <c r="I1796" i="12"/>
  <c r="J1796" i="12"/>
  <c r="H1895" i="12"/>
  <c r="I1895" i="12"/>
  <c r="J1895" i="12"/>
  <c r="H2446" i="12"/>
  <c r="I2446" i="12"/>
  <c r="J2446" i="12"/>
  <c r="H2113" i="12"/>
  <c r="I2113" i="12"/>
  <c r="J2113" i="12"/>
  <c r="H1420" i="12"/>
  <c r="I1420" i="12"/>
  <c r="J1420" i="12"/>
  <c r="H3118" i="12"/>
  <c r="I3118" i="12"/>
  <c r="J3118" i="12"/>
  <c r="H521" i="12"/>
  <c r="I521" i="12"/>
  <c r="J521" i="12"/>
  <c r="H624" i="12"/>
  <c r="I624" i="12"/>
  <c r="J624" i="12"/>
  <c r="H628" i="12"/>
  <c r="I628" i="12"/>
  <c r="J628" i="12"/>
  <c r="I3226" i="12"/>
  <c r="J3226" i="12"/>
  <c r="H2995" i="12"/>
  <c r="I2995" i="12"/>
  <c r="J2995" i="12"/>
  <c r="H3247" i="12"/>
  <c r="I3247" i="12"/>
  <c r="J3247" i="12"/>
  <c r="H1047" i="12"/>
  <c r="I1047" i="12"/>
  <c r="J1047" i="12"/>
  <c r="H2665" i="12"/>
  <c r="I2665" i="12"/>
  <c r="J2665" i="12"/>
  <c r="H2220" i="12"/>
  <c r="I2220" i="12"/>
  <c r="J2220" i="12"/>
  <c r="H27" i="12"/>
  <c r="I27" i="12"/>
  <c r="J27" i="12"/>
  <c r="H28" i="12"/>
  <c r="I28" i="12"/>
  <c r="H3603" i="12"/>
  <c r="I3603" i="12"/>
  <c r="J3603" i="12"/>
  <c r="H2101" i="12"/>
  <c r="I2101" i="12"/>
  <c r="J2101" i="12"/>
  <c r="H3366" i="12"/>
  <c r="I3366" i="12"/>
  <c r="J3366" i="12"/>
  <c r="H3208" i="12"/>
  <c r="I3208" i="12"/>
  <c r="J3208" i="12"/>
  <c r="H1699" i="12"/>
  <c r="I1699" i="12"/>
  <c r="J1699" i="12"/>
  <c r="H1604" i="12"/>
  <c r="I1604" i="12"/>
  <c r="J1604" i="12"/>
  <c r="H913" i="12"/>
  <c r="I913" i="12"/>
  <c r="H1840" i="12"/>
  <c r="I1840" i="12"/>
  <c r="J1840" i="12"/>
  <c r="H2909" i="12"/>
  <c r="I2909" i="12"/>
  <c r="J2909" i="12"/>
  <c r="H656" i="12"/>
  <c r="I656" i="12"/>
  <c r="J656" i="12"/>
  <c r="H833" i="12"/>
  <c r="I833" i="12"/>
  <c r="J833" i="12"/>
  <c r="H3665" i="12"/>
  <c r="I3665" i="12"/>
  <c r="J3665" i="12"/>
  <c r="H2550" i="12"/>
  <c r="I2550" i="12"/>
  <c r="J2550" i="12"/>
  <c r="H1287" i="12"/>
  <c r="I1287" i="12"/>
  <c r="J1287" i="12"/>
  <c r="H1268" i="12"/>
  <c r="I1268" i="12"/>
  <c r="J1268" i="12"/>
  <c r="H2829" i="12"/>
  <c r="I2829" i="12"/>
  <c r="J2829" i="12"/>
  <c r="H2427" i="12"/>
  <c r="I2427" i="12"/>
  <c r="J2427" i="12"/>
  <c r="H2602" i="12"/>
  <c r="I2602" i="12"/>
  <c r="J2602" i="12"/>
  <c r="H741" i="12"/>
  <c r="I741" i="12"/>
  <c r="J741" i="12"/>
  <c r="H2729" i="12"/>
  <c r="I2729" i="12"/>
  <c r="J2729" i="12"/>
  <c r="I2395" i="12"/>
  <c r="J2395" i="12"/>
  <c r="H29" i="12"/>
  <c r="I29" i="12"/>
  <c r="J29" i="12"/>
  <c r="H1326" i="12"/>
  <c r="I1326" i="12"/>
  <c r="J1326" i="12"/>
  <c r="H2310" i="12"/>
  <c r="I2310" i="12"/>
  <c r="J2310" i="12"/>
  <c r="H1857" i="12"/>
  <c r="I1857" i="12"/>
  <c r="J1857" i="12"/>
  <c r="H30" i="12"/>
  <c r="I30" i="12"/>
  <c r="J30" i="12"/>
  <c r="H1878" i="12"/>
  <c r="I1878" i="12"/>
  <c r="J1878" i="12"/>
  <c r="H281" i="12"/>
  <c r="I281" i="12"/>
  <c r="H2741" i="12"/>
  <c r="I2741" i="12"/>
  <c r="J2741" i="12"/>
  <c r="H3618" i="12"/>
  <c r="I3618" i="12"/>
  <c r="J3618" i="12"/>
  <c r="H3110" i="12"/>
  <c r="I3110" i="12"/>
  <c r="J3110" i="12"/>
  <c r="H2359" i="12"/>
  <c r="I2359" i="12"/>
  <c r="J2359" i="12"/>
  <c r="H750" i="12"/>
  <c r="I750" i="12"/>
  <c r="J750" i="12"/>
  <c r="H3010" i="12"/>
  <c r="I3010" i="12"/>
  <c r="J3010" i="12"/>
  <c r="H1629" i="12"/>
  <c r="I1629" i="12"/>
  <c r="J1629" i="12"/>
  <c r="H2562" i="12"/>
  <c r="I2562" i="12"/>
  <c r="J2562" i="12"/>
  <c r="H1134" i="12"/>
  <c r="I1134" i="12"/>
  <c r="J1134" i="12"/>
  <c r="H2478" i="12"/>
  <c r="I2478" i="12"/>
  <c r="J2478" i="12"/>
  <c r="H1850" i="12"/>
  <c r="I1850" i="12"/>
  <c r="J1850" i="12"/>
  <c r="H1406" i="12"/>
  <c r="I1406" i="12"/>
  <c r="J1406" i="12"/>
  <c r="H3387" i="12"/>
  <c r="I3387" i="12"/>
  <c r="J3387" i="12"/>
  <c r="H31" i="12"/>
  <c r="I31" i="12"/>
  <c r="J31" i="12"/>
  <c r="H465" i="12"/>
  <c r="I465" i="12"/>
  <c r="J465" i="12"/>
  <c r="H2432" i="12"/>
  <c r="I2432" i="12"/>
  <c r="J2432" i="12"/>
  <c r="H2616" i="12"/>
  <c r="I2616" i="12"/>
  <c r="J2616" i="12"/>
  <c r="H33" i="12"/>
  <c r="I33" i="12"/>
  <c r="J33" i="12"/>
  <c r="H1127" i="12"/>
  <c r="I1127" i="12"/>
  <c r="J1127" i="12"/>
  <c r="H1493" i="12"/>
  <c r="I1493" i="12"/>
  <c r="J1493" i="12"/>
  <c r="I2354" i="12"/>
  <c r="J2354" i="12"/>
  <c r="H3355" i="12"/>
  <c r="I3355" i="12"/>
  <c r="J3355" i="12"/>
  <c r="H1426" i="12"/>
  <c r="I1426" i="12"/>
  <c r="J1426" i="12"/>
  <c r="H3418" i="12"/>
  <c r="I3418" i="12"/>
  <c r="J3418" i="12"/>
  <c r="H2402" i="12"/>
  <c r="I2402" i="12"/>
  <c r="J2402" i="12"/>
  <c r="H3435" i="12"/>
  <c r="I3435" i="12"/>
  <c r="J3435" i="12"/>
  <c r="H1235" i="12"/>
  <c r="I1235" i="12"/>
  <c r="J1235" i="12"/>
  <c r="H1577" i="12"/>
  <c r="I1577" i="12"/>
  <c r="H644" i="12"/>
  <c r="I644" i="12"/>
  <c r="J644" i="12"/>
  <c r="H1607" i="12"/>
  <c r="I1607" i="12"/>
  <c r="J1607" i="12"/>
  <c r="H3571" i="12"/>
  <c r="I3571" i="12"/>
  <c r="J3571" i="12"/>
  <c r="H3142" i="12"/>
  <c r="I3142" i="12"/>
  <c r="J3142" i="12"/>
  <c r="H1608" i="12"/>
  <c r="I1608" i="12"/>
  <c r="J1608" i="12"/>
  <c r="H2610" i="12"/>
  <c r="I2610" i="12"/>
  <c r="J2610" i="12"/>
  <c r="H1249" i="12"/>
  <c r="I1249" i="12"/>
  <c r="J1249" i="12"/>
  <c r="H3332" i="12"/>
  <c r="I3332" i="12"/>
  <c r="J3332" i="12"/>
  <c r="H2055" i="12"/>
  <c r="I2055" i="12"/>
  <c r="J2055" i="12"/>
  <c r="H2598" i="12"/>
  <c r="I2598" i="12"/>
  <c r="J2598" i="12"/>
  <c r="H1267" i="12"/>
  <c r="I1267" i="12"/>
  <c r="J1267" i="12"/>
  <c r="H3190" i="12"/>
  <c r="I3190" i="12"/>
  <c r="J3190" i="12"/>
  <c r="H517" i="12"/>
  <c r="I517" i="12"/>
  <c r="J517" i="12"/>
  <c r="I2952" i="12"/>
  <c r="J2952" i="12"/>
  <c r="H2360" i="12"/>
  <c r="I2360" i="12"/>
  <c r="J2360" i="12"/>
  <c r="H3015" i="12"/>
  <c r="I3015" i="12"/>
  <c r="J3015" i="12"/>
  <c r="H2591" i="12"/>
  <c r="I2591" i="12"/>
  <c r="J2591" i="12"/>
  <c r="H2797" i="12"/>
  <c r="I2797" i="12"/>
  <c r="J2797" i="12"/>
  <c r="H2604" i="12"/>
  <c r="I2604" i="12"/>
  <c r="J2604" i="12"/>
  <c r="H712" i="12"/>
  <c r="I712" i="12"/>
  <c r="J712" i="12"/>
  <c r="I1507" i="12"/>
  <c r="J1507" i="12"/>
  <c r="H2857" i="12"/>
  <c r="I2857" i="12"/>
  <c r="J2857" i="12"/>
  <c r="H2312" i="12"/>
  <c r="I2312" i="12"/>
  <c r="J2312" i="12"/>
  <c r="H34" i="12"/>
  <c r="I34" i="12"/>
  <c r="J34" i="12"/>
  <c r="H2146" i="12"/>
  <c r="I2146" i="12"/>
  <c r="J2146" i="12"/>
  <c r="H1234" i="12"/>
  <c r="I1234" i="12"/>
  <c r="J1234" i="12"/>
  <c r="H1091" i="12"/>
  <c r="I1091" i="12"/>
  <c r="J1091" i="12"/>
  <c r="H2289" i="12"/>
  <c r="I2289" i="12"/>
  <c r="H1886" i="12"/>
  <c r="I1886" i="12"/>
  <c r="J1886" i="12"/>
  <c r="H2666" i="12"/>
  <c r="I2666" i="12"/>
  <c r="J2666" i="12"/>
  <c r="H3039" i="12"/>
  <c r="I3039" i="12"/>
  <c r="J3039" i="12"/>
  <c r="H3160" i="12"/>
  <c r="I3160" i="12"/>
  <c r="J3160" i="12"/>
  <c r="H459" i="12"/>
  <c r="I459" i="12"/>
  <c r="J459" i="12"/>
  <c r="H1722" i="12"/>
  <c r="I1722" i="12"/>
  <c r="J1722" i="12"/>
  <c r="I733" i="12"/>
  <c r="J733" i="12"/>
  <c r="H877" i="12"/>
  <c r="I877" i="12"/>
  <c r="J877" i="12"/>
  <c r="H491" i="12"/>
  <c r="I491" i="12"/>
  <c r="J491" i="12"/>
  <c r="H268" i="12"/>
  <c r="I268" i="12"/>
  <c r="J268" i="12"/>
  <c r="H2872" i="12"/>
  <c r="I2872" i="12"/>
  <c r="J2872" i="12"/>
  <c r="H2773" i="12"/>
  <c r="I2773" i="12"/>
  <c r="J2773" i="12"/>
  <c r="H1253" i="12"/>
  <c r="I1253" i="12"/>
  <c r="J1253" i="12"/>
  <c r="H2885" i="12"/>
  <c r="I2885" i="12"/>
  <c r="H2624" i="12"/>
  <c r="I2624" i="12"/>
  <c r="J2624" i="12"/>
  <c r="H1023" i="12"/>
  <c r="I1023" i="12"/>
  <c r="J1023" i="12"/>
  <c r="H2258" i="12"/>
  <c r="I2258" i="12"/>
  <c r="J2258" i="12"/>
  <c r="H2470" i="12"/>
  <c r="I2470" i="12"/>
  <c r="J2470" i="12"/>
  <c r="H2718" i="12"/>
  <c r="I2718" i="12"/>
  <c r="J2718" i="12"/>
  <c r="H704" i="12"/>
  <c r="I704" i="12"/>
  <c r="J704" i="12"/>
  <c r="I648" i="12"/>
  <c r="J648" i="12"/>
  <c r="H3384" i="12"/>
  <c r="I3384" i="12"/>
  <c r="J3384" i="12"/>
  <c r="H1279" i="12"/>
  <c r="I1279" i="12"/>
  <c r="J1279" i="12"/>
  <c r="H1648" i="12"/>
  <c r="I1648" i="12"/>
  <c r="J1648" i="12"/>
  <c r="H3241" i="12"/>
  <c r="I3241" i="12"/>
  <c r="J3241" i="12"/>
  <c r="H3544" i="12"/>
  <c r="I3544" i="12"/>
  <c r="J3544" i="12"/>
  <c r="H3292" i="12"/>
  <c r="I3292" i="12"/>
  <c r="J3292" i="12"/>
  <c r="H1361" i="12"/>
  <c r="I1361" i="12"/>
  <c r="H1178" i="12"/>
  <c r="I1178" i="12"/>
  <c r="J1178" i="12"/>
  <c r="H181" i="12"/>
  <c r="I181" i="12"/>
  <c r="J181" i="12"/>
  <c r="H35" i="12"/>
  <c r="I35" i="12"/>
  <c r="J35" i="12"/>
  <c r="H2380" i="12"/>
  <c r="I2380" i="12"/>
  <c r="J2380" i="12"/>
  <c r="H1462" i="12"/>
  <c r="I1462" i="12"/>
  <c r="J1462" i="12"/>
  <c r="H36" i="12"/>
  <c r="I36" i="12"/>
  <c r="J36" i="12"/>
  <c r="H2203" i="12"/>
  <c r="I2203" i="12"/>
  <c r="H2657" i="12"/>
  <c r="I2657" i="12"/>
  <c r="J2657" i="12"/>
  <c r="H1424" i="12"/>
  <c r="I1424" i="12"/>
  <c r="J1424" i="12"/>
  <c r="H2603" i="12"/>
  <c r="I2603" i="12"/>
  <c r="J2603" i="12"/>
  <c r="H3504" i="12"/>
  <c r="I3504" i="12"/>
  <c r="J3504" i="12"/>
  <c r="H3531" i="12"/>
  <c r="I3531" i="12"/>
  <c r="J3531" i="12"/>
  <c r="H2772" i="12"/>
  <c r="I2772" i="12"/>
  <c r="J2772" i="12"/>
  <c r="H2542" i="12"/>
  <c r="I2542" i="12"/>
  <c r="J2542" i="12"/>
  <c r="H3256" i="12"/>
  <c r="I3256" i="12"/>
  <c r="J3256" i="12"/>
  <c r="H2948" i="12"/>
  <c r="I2948" i="12"/>
  <c r="J2948" i="12"/>
  <c r="H418" i="12"/>
  <c r="I418" i="12"/>
  <c r="J418" i="12"/>
  <c r="H2606" i="12"/>
  <c r="I2606" i="12"/>
  <c r="J2606" i="12"/>
  <c r="H1041" i="12"/>
  <c r="I1041" i="12"/>
  <c r="J1041" i="12"/>
  <c r="H2717" i="12"/>
  <c r="I2717" i="12"/>
  <c r="J2717" i="12"/>
  <c r="I3315" i="12"/>
  <c r="J3315" i="12"/>
  <c r="H1552" i="12"/>
  <c r="I1552" i="12"/>
  <c r="J1552" i="12"/>
  <c r="H333" i="12"/>
  <c r="I333" i="12"/>
  <c r="J333" i="12"/>
  <c r="H2326" i="12"/>
  <c r="I2326" i="12"/>
  <c r="J2326" i="12"/>
  <c r="H972" i="12"/>
  <c r="I972" i="12"/>
  <c r="J972" i="12"/>
  <c r="H2889" i="12"/>
  <c r="I2889" i="12"/>
  <c r="J2889" i="12"/>
  <c r="H3388" i="12"/>
  <c r="I3388" i="12"/>
  <c r="J3388" i="12"/>
  <c r="H236" i="12"/>
  <c r="I236" i="12"/>
  <c r="H2882" i="12"/>
  <c r="I2882" i="12"/>
  <c r="J2882" i="12"/>
  <c r="H2567" i="12"/>
  <c r="I2567" i="12"/>
  <c r="J2567" i="12"/>
  <c r="H1242" i="12"/>
  <c r="I1242" i="12"/>
  <c r="J1242" i="12"/>
  <c r="H3127" i="12"/>
  <c r="I3127" i="12"/>
  <c r="J3127" i="12"/>
  <c r="H2152" i="12"/>
  <c r="I2152" i="12"/>
  <c r="J2152" i="12"/>
  <c r="H1603" i="12"/>
  <c r="I1603" i="12"/>
  <c r="J1603" i="12"/>
  <c r="H658" i="12"/>
  <c r="I658" i="12"/>
  <c r="J658" i="12"/>
  <c r="H2506" i="12"/>
  <c r="I2506" i="12"/>
  <c r="J2506" i="12"/>
  <c r="H2831" i="12"/>
  <c r="I2831" i="12"/>
  <c r="J2831" i="12"/>
  <c r="H3321" i="12"/>
  <c r="I3321" i="12"/>
  <c r="J3321" i="12"/>
  <c r="H1371" i="12"/>
  <c r="I1371" i="12"/>
  <c r="J1371" i="12"/>
  <c r="H884" i="12"/>
  <c r="I884" i="12"/>
  <c r="J884" i="12"/>
  <c r="H2234" i="12"/>
  <c r="I2234" i="12"/>
  <c r="J2234" i="12"/>
  <c r="H916" i="12"/>
  <c r="I916" i="12"/>
  <c r="J916" i="12"/>
  <c r="H1181" i="12"/>
  <c r="I1181" i="12"/>
  <c r="J1181" i="12"/>
  <c r="H1053" i="12"/>
  <c r="I1053" i="12"/>
  <c r="J1053" i="12"/>
  <c r="H403" i="12"/>
  <c r="I403" i="12"/>
  <c r="J403" i="12"/>
  <c r="H37" i="12"/>
  <c r="I37" i="12"/>
  <c r="J37" i="12"/>
  <c r="H3443" i="12"/>
  <c r="I3443" i="12"/>
  <c r="J3443" i="12"/>
  <c r="H3011" i="12"/>
  <c r="I3011" i="12"/>
  <c r="J3011" i="12"/>
  <c r="I1625" i="12"/>
  <c r="J1625" i="12"/>
  <c r="H2836" i="12"/>
  <c r="I2836" i="12"/>
  <c r="J2836" i="12"/>
  <c r="H781" i="12"/>
  <c r="I781" i="12"/>
  <c r="J781" i="12"/>
  <c r="H3361" i="12"/>
  <c r="I3361" i="12"/>
  <c r="J3361" i="12"/>
  <c r="H226" i="12"/>
  <c r="I226" i="12"/>
  <c r="J226" i="12"/>
  <c r="H2052" i="12"/>
  <c r="I2052" i="12"/>
  <c r="J2052" i="12"/>
  <c r="H2884" i="12"/>
  <c r="I2884" i="12"/>
  <c r="J2884" i="12"/>
  <c r="H3083" i="12"/>
  <c r="I3083" i="12"/>
  <c r="H283" i="12"/>
  <c r="I283" i="12"/>
  <c r="J283" i="12"/>
  <c r="H447" i="12"/>
  <c r="I447" i="12"/>
  <c r="J447" i="12"/>
  <c r="H3353" i="12"/>
  <c r="I3353" i="12"/>
  <c r="J3353" i="12"/>
  <c r="H434" i="12"/>
  <c r="I434" i="12"/>
  <c r="J434" i="12"/>
  <c r="H1934" i="12"/>
  <c r="I1934" i="12"/>
  <c r="J1934" i="12"/>
  <c r="H3346" i="12"/>
  <c r="I3346" i="12"/>
  <c r="J3346" i="12"/>
  <c r="H2307" i="12"/>
  <c r="I2307" i="12"/>
  <c r="J2307" i="12"/>
  <c r="H503" i="12"/>
  <c r="I503" i="12"/>
  <c r="J503" i="12"/>
  <c r="H1434" i="12"/>
  <c r="I1434" i="12"/>
  <c r="J1434" i="12"/>
  <c r="H3463" i="12"/>
  <c r="I3463" i="12"/>
  <c r="J3463" i="12"/>
  <c r="H508" i="12"/>
  <c r="I508" i="12"/>
  <c r="J508" i="12"/>
  <c r="H2658" i="12"/>
  <c r="I2658" i="12"/>
  <c r="J2658" i="12"/>
  <c r="H2114" i="12"/>
  <c r="I2114" i="12"/>
  <c r="J2114" i="12"/>
  <c r="I3480" i="12"/>
  <c r="J3480" i="12"/>
  <c r="H691" i="12"/>
  <c r="I691" i="12"/>
  <c r="J691" i="12"/>
  <c r="H2893" i="12"/>
  <c r="I2893" i="12"/>
  <c r="J2893" i="12"/>
  <c r="H3182" i="12"/>
  <c r="I3182" i="12"/>
  <c r="J3182" i="12"/>
  <c r="H1593" i="12"/>
  <c r="I1593" i="12"/>
  <c r="J1593" i="12"/>
  <c r="H3156" i="12"/>
  <c r="I3156" i="12"/>
  <c r="J3156" i="12"/>
  <c r="H1974" i="12"/>
  <c r="I1974" i="12"/>
  <c r="J1974" i="12"/>
  <c r="I2578" i="12"/>
  <c r="J2578" i="12"/>
  <c r="H384" i="12"/>
  <c r="I384" i="12"/>
  <c r="J384" i="12"/>
  <c r="H2488" i="12"/>
  <c r="I2488" i="12"/>
  <c r="J2488" i="12"/>
  <c r="H1118" i="12"/>
  <c r="I1118" i="12"/>
  <c r="J1118" i="12"/>
  <c r="H219" i="12"/>
  <c r="I219" i="12"/>
  <c r="J219" i="12"/>
  <c r="H2414" i="12"/>
  <c r="I2414" i="12"/>
  <c r="J2414" i="12"/>
  <c r="H38" i="12"/>
  <c r="I38" i="12"/>
  <c r="J38" i="12"/>
  <c r="H292" i="12"/>
  <c r="I292" i="12"/>
  <c r="H2728" i="12"/>
  <c r="I2728" i="12"/>
  <c r="J2728" i="12"/>
  <c r="H441" i="12"/>
  <c r="I441" i="12"/>
  <c r="J441" i="12"/>
  <c r="H3592" i="12"/>
  <c r="I3592" i="12"/>
  <c r="J3592" i="12"/>
  <c r="H3085" i="12"/>
  <c r="I3085" i="12"/>
  <c r="J3085" i="12"/>
  <c r="H3067" i="12"/>
  <c r="I3067" i="12"/>
  <c r="J3067" i="12"/>
  <c r="H1291" i="12"/>
  <c r="I1291" i="12"/>
  <c r="J1291" i="12"/>
  <c r="I1919" i="12"/>
  <c r="J1919" i="12"/>
  <c r="H2794" i="12"/>
  <c r="I2794" i="12"/>
  <c r="J2794" i="12"/>
  <c r="H1447" i="12"/>
  <c r="I1447" i="12"/>
  <c r="J1447" i="12"/>
  <c r="H3071" i="12"/>
  <c r="I3071" i="12"/>
  <c r="J3071" i="12"/>
  <c r="H260" i="12"/>
  <c r="I260" i="12"/>
  <c r="J260" i="12"/>
  <c r="H2988" i="12"/>
  <c r="I2988" i="12"/>
  <c r="J2988" i="12"/>
  <c r="H606" i="12"/>
  <c r="I606" i="12"/>
  <c r="J606" i="12"/>
  <c r="H1526" i="12"/>
  <c r="I1526" i="12"/>
  <c r="H502" i="12"/>
  <c r="I502" i="12"/>
  <c r="J502" i="12"/>
  <c r="H1742" i="12"/>
  <c r="I1742" i="12"/>
  <c r="J1742" i="12"/>
  <c r="H1613" i="12"/>
  <c r="I1613" i="12"/>
  <c r="J1613" i="12"/>
  <c r="H1378" i="12"/>
  <c r="I1378" i="12"/>
  <c r="J1378" i="12"/>
  <c r="H258" i="12"/>
  <c r="I258" i="12"/>
  <c r="J258" i="12"/>
  <c r="H578" i="12"/>
  <c r="I578" i="12"/>
  <c r="J578" i="12"/>
  <c r="I1225" i="12"/>
  <c r="J1225" i="12"/>
  <c r="H2066" i="12"/>
  <c r="I2066" i="12"/>
  <c r="J2066" i="12"/>
  <c r="H2796" i="12"/>
  <c r="I2796" i="12"/>
  <c r="J2796" i="12"/>
  <c r="H1429" i="12"/>
  <c r="I1429" i="12"/>
  <c r="J1429" i="12"/>
  <c r="H329" i="12"/>
  <c r="I329" i="12"/>
  <c r="J329" i="12"/>
  <c r="H917" i="12"/>
  <c r="I917" i="12"/>
  <c r="J917" i="12"/>
  <c r="H3446" i="12"/>
  <c r="I3446" i="12"/>
  <c r="J3446" i="12"/>
  <c r="H3269" i="12"/>
  <c r="I3269" i="12"/>
  <c r="H3485" i="12"/>
  <c r="I3485" i="12"/>
  <c r="J3485" i="12"/>
  <c r="H949" i="12"/>
  <c r="I949" i="12"/>
  <c r="J949" i="12"/>
  <c r="H1144" i="12"/>
  <c r="I1144" i="12"/>
  <c r="J1144" i="12"/>
  <c r="H229" i="12"/>
  <c r="I229" i="12"/>
  <c r="J229" i="12"/>
  <c r="H3511" i="12"/>
  <c r="I3511" i="12"/>
  <c r="J3511" i="12"/>
  <c r="H2513" i="12"/>
  <c r="I2513" i="12"/>
  <c r="J2513" i="12"/>
  <c r="H40" i="12"/>
  <c r="I40" i="12"/>
  <c r="H3225" i="12"/>
  <c r="I3225" i="12"/>
  <c r="J3225" i="12"/>
  <c r="H1582" i="12"/>
  <c r="I1582" i="12"/>
  <c r="J1582" i="12"/>
  <c r="H2863" i="12"/>
  <c r="I2863" i="12"/>
  <c r="J2863" i="12"/>
  <c r="H1324" i="12"/>
  <c r="I1324" i="12"/>
  <c r="J1324" i="12"/>
  <c r="H3379" i="12"/>
  <c r="I3379" i="12"/>
  <c r="J3379" i="12"/>
  <c r="H2869" i="12"/>
  <c r="I2869" i="12"/>
  <c r="J2869" i="12"/>
  <c r="H1867" i="12"/>
  <c r="I1867" i="12"/>
  <c r="J1867" i="12"/>
  <c r="H1226" i="12"/>
  <c r="I1226" i="12"/>
  <c r="J1226" i="12"/>
  <c r="H3580" i="12"/>
  <c r="I3580" i="12"/>
  <c r="J3580" i="12"/>
  <c r="H3512" i="12"/>
  <c r="I3512" i="12"/>
  <c r="J3512" i="12"/>
  <c r="H1155" i="12"/>
  <c r="I1155" i="12"/>
  <c r="J1155" i="12"/>
  <c r="H3545" i="12"/>
  <c r="I3545" i="12"/>
  <c r="J3545" i="12"/>
  <c r="H2126" i="12"/>
  <c r="I2126" i="12"/>
  <c r="J2126" i="12"/>
  <c r="I2664" i="12"/>
  <c r="J2664" i="12"/>
  <c r="H430" i="12"/>
  <c r="I430" i="12"/>
  <c r="J430" i="12"/>
  <c r="H376" i="12"/>
  <c r="I376" i="12"/>
  <c r="J376" i="12"/>
  <c r="H2996" i="12"/>
  <c r="I2996" i="12"/>
  <c r="J2996" i="12"/>
  <c r="H2902" i="12"/>
  <c r="I2902" i="12"/>
  <c r="J2902" i="12"/>
  <c r="H2749" i="12"/>
  <c r="I2749" i="12"/>
  <c r="J2749" i="12"/>
  <c r="H41" i="12"/>
  <c r="I41" i="12"/>
  <c r="J41" i="12"/>
  <c r="H1101" i="12"/>
  <c r="I1101" i="12"/>
  <c r="H2519" i="12"/>
  <c r="I2519" i="12"/>
  <c r="J2519" i="12"/>
  <c r="H1913" i="12"/>
  <c r="I1913" i="12"/>
  <c r="J1913" i="12"/>
  <c r="H493" i="12"/>
  <c r="I493" i="12"/>
  <c r="J493" i="12"/>
  <c r="H1438" i="12"/>
  <c r="I1438" i="12"/>
  <c r="J1438" i="12"/>
  <c r="H2871" i="12"/>
  <c r="I2871" i="12"/>
  <c r="J2871" i="12"/>
  <c r="H2496" i="12"/>
  <c r="I2496" i="12"/>
  <c r="J2496" i="12"/>
  <c r="H3288" i="12"/>
  <c r="I3288" i="12"/>
  <c r="J3288" i="12"/>
  <c r="H2004" i="12"/>
  <c r="I2004" i="12"/>
  <c r="J2004" i="12"/>
  <c r="H1049" i="12"/>
  <c r="I1049" i="12"/>
  <c r="J1049" i="12"/>
  <c r="H2424" i="12"/>
  <c r="I2424" i="12"/>
  <c r="J2424" i="12"/>
  <c r="H2883" i="12"/>
  <c r="I2883" i="12"/>
  <c r="J2883" i="12"/>
  <c r="H1478" i="12"/>
  <c r="I1478" i="12"/>
  <c r="J1478" i="12"/>
  <c r="H3373" i="12"/>
  <c r="I3373" i="12"/>
  <c r="J3373" i="12"/>
  <c r="H494" i="12"/>
  <c r="I494" i="12"/>
  <c r="J494" i="12"/>
  <c r="H1335" i="12"/>
  <c r="I1335" i="12"/>
  <c r="J1335" i="12"/>
  <c r="H3611" i="12"/>
  <c r="I3611" i="12"/>
  <c r="J3611" i="12"/>
  <c r="H468" i="12"/>
  <c r="I468" i="12"/>
  <c r="J468" i="12"/>
  <c r="H1658" i="12"/>
  <c r="I1658" i="12"/>
  <c r="J1658" i="12"/>
  <c r="H2813" i="12"/>
  <c r="I2813" i="12"/>
  <c r="J2813" i="12"/>
  <c r="H1764" i="12"/>
  <c r="I1764" i="12"/>
  <c r="J1764" i="12"/>
  <c r="I2350" i="12"/>
  <c r="J2350" i="12"/>
  <c r="H2641" i="12"/>
  <c r="I2641" i="12"/>
  <c r="J2641" i="12"/>
  <c r="H882" i="12"/>
  <c r="I882" i="12"/>
  <c r="J882" i="12"/>
  <c r="H898" i="12"/>
  <c r="I898" i="12"/>
  <c r="J898" i="12"/>
  <c r="H2471" i="12"/>
  <c r="I2471" i="12"/>
  <c r="J2471" i="12"/>
  <c r="H1129" i="12"/>
  <c r="I1129" i="12"/>
  <c r="J1129" i="12"/>
  <c r="H2045" i="12"/>
  <c r="I2045" i="12"/>
  <c r="J2045" i="12"/>
  <c r="H43" i="12"/>
  <c r="I43" i="12"/>
  <c r="H2709" i="12"/>
  <c r="I2709" i="12"/>
  <c r="J2709" i="12"/>
  <c r="H2038" i="12"/>
  <c r="I2038" i="12"/>
  <c r="J2038" i="12"/>
  <c r="H361" i="12"/>
  <c r="I361" i="12"/>
  <c r="J361" i="12"/>
  <c r="H2371" i="12"/>
  <c r="I2371" i="12"/>
  <c r="J2371" i="12"/>
  <c r="H2953" i="12"/>
  <c r="I2953" i="12"/>
  <c r="J2953" i="12"/>
  <c r="H422" i="12"/>
  <c r="I422" i="12"/>
  <c r="J422" i="12"/>
  <c r="H2221" i="12"/>
  <c r="I2221" i="12"/>
  <c r="J2221" i="12"/>
  <c r="I667" i="12"/>
  <c r="H1901" i="12"/>
  <c r="I1901" i="12"/>
  <c r="J1901" i="12"/>
  <c r="H3318" i="12"/>
  <c r="I3318" i="12"/>
  <c r="J3318" i="12"/>
  <c r="H1428" i="12"/>
  <c r="I1428" i="12"/>
  <c r="J1428" i="12"/>
  <c r="H2416" i="12"/>
  <c r="I2416" i="12"/>
  <c r="J2416" i="12"/>
  <c r="H3114" i="12"/>
  <c r="I3114" i="12"/>
  <c r="J3114" i="12"/>
  <c r="H3594" i="12"/>
  <c r="I3594" i="12"/>
  <c r="J3594" i="12"/>
  <c r="I1750" i="12"/>
  <c r="J1750" i="12"/>
  <c r="H2868" i="12"/>
  <c r="I2868" i="12"/>
  <c r="J2868" i="12"/>
  <c r="H2267" i="12"/>
  <c r="I2267" i="12"/>
  <c r="J2267" i="12"/>
  <c r="H1533" i="12"/>
  <c r="I1533" i="12"/>
  <c r="J1533" i="12"/>
  <c r="H3509" i="12"/>
  <c r="I3509" i="12"/>
  <c r="J3509" i="12"/>
  <c r="H1440" i="12"/>
  <c r="I1440" i="12"/>
  <c r="J1440" i="12"/>
  <c r="H999" i="12"/>
  <c r="I999" i="12"/>
  <c r="J999" i="12"/>
  <c r="I2020" i="12"/>
  <c r="J2020" i="12"/>
  <c r="H1064" i="12"/>
  <c r="I1064" i="12"/>
  <c r="J1064" i="12"/>
  <c r="H1805" i="12"/>
  <c r="I1805" i="12"/>
  <c r="J1805" i="12"/>
  <c r="H1889" i="12"/>
  <c r="I1889" i="12"/>
  <c r="J1889" i="12"/>
  <c r="H1209" i="12"/>
  <c r="I1209" i="12"/>
  <c r="J1209" i="12"/>
  <c r="H1547" i="12"/>
  <c r="I1547" i="12"/>
  <c r="J1547" i="12"/>
  <c r="H3022" i="12"/>
  <c r="I3022" i="12"/>
  <c r="J3022" i="12"/>
  <c r="H1689" i="12"/>
  <c r="I1689" i="12"/>
  <c r="H218" i="12"/>
  <c r="I218" i="12"/>
  <c r="J218" i="12"/>
  <c r="H2762" i="12"/>
  <c r="I2762" i="12"/>
  <c r="J2762" i="12"/>
  <c r="H44" i="12"/>
  <c r="I44" i="12"/>
  <c r="J44" i="12"/>
  <c r="H1445" i="12"/>
  <c r="I1445" i="12"/>
  <c r="J1445" i="12"/>
  <c r="H1870" i="12"/>
  <c r="I1870" i="12"/>
  <c r="J1870" i="12"/>
  <c r="H2826" i="12"/>
  <c r="I2826" i="12"/>
  <c r="J2826" i="12"/>
  <c r="I1227" i="12"/>
  <c r="J1227" i="12"/>
  <c r="H45" i="12"/>
  <c r="I45" i="12"/>
  <c r="J45" i="12"/>
  <c r="H330" i="12"/>
  <c r="I330" i="12"/>
  <c r="J330" i="12"/>
  <c r="H46" i="12"/>
  <c r="I46" i="12"/>
  <c r="J46" i="12"/>
  <c r="H3535" i="12"/>
  <c r="I3535" i="12"/>
  <c r="J3535" i="12"/>
  <c r="H298" i="12"/>
  <c r="I298" i="12"/>
  <c r="J298" i="12"/>
  <c r="H47" i="12"/>
  <c r="I47" i="12"/>
  <c r="J47" i="12"/>
  <c r="H2752" i="12"/>
  <c r="I2752" i="12"/>
  <c r="H1009" i="12"/>
  <c r="I1009" i="12"/>
  <c r="J1009" i="12"/>
  <c r="H1482" i="12"/>
  <c r="I1482" i="12"/>
  <c r="J1482" i="12"/>
  <c r="H1046" i="12"/>
  <c r="I1046" i="12"/>
  <c r="J1046" i="12"/>
  <c r="H2875" i="12"/>
  <c r="I2875" i="12"/>
  <c r="J2875" i="12"/>
  <c r="H362" i="12"/>
  <c r="I362" i="12"/>
  <c r="J362" i="12"/>
  <c r="H2217" i="12"/>
  <c r="I2217" i="12"/>
  <c r="J2217" i="12"/>
  <c r="I1771" i="12"/>
  <c r="J1771" i="12"/>
  <c r="H231" i="12"/>
  <c r="I231" i="12"/>
  <c r="J231" i="12"/>
  <c r="H295" i="12"/>
  <c r="I295" i="12"/>
  <c r="J295" i="12"/>
  <c r="H1567" i="12"/>
  <c r="I1567" i="12"/>
  <c r="J1567" i="12"/>
  <c r="H3326" i="12"/>
  <c r="I3326" i="12"/>
  <c r="J3326" i="12"/>
  <c r="H3060" i="12"/>
  <c r="I3060" i="12"/>
  <c r="J3060" i="12"/>
  <c r="H48" i="12"/>
  <c r="I48" i="12"/>
  <c r="J48" i="12"/>
  <c r="H1702" i="12"/>
  <c r="I1702" i="12"/>
  <c r="H2394" i="12"/>
  <c r="I2394" i="12"/>
  <c r="J2394" i="12"/>
  <c r="H3195" i="12"/>
  <c r="I3195" i="12"/>
  <c r="J3195" i="12"/>
  <c r="H3405" i="12"/>
  <c r="I3405" i="12"/>
  <c r="J3405" i="12"/>
  <c r="H1061" i="12"/>
  <c r="I1061" i="12"/>
  <c r="J1061" i="12"/>
  <c r="H1864" i="12"/>
  <c r="I1864" i="12"/>
  <c r="J1864" i="12"/>
  <c r="H3063" i="12"/>
  <c r="I3063" i="12"/>
  <c r="J3063" i="12"/>
  <c r="H273" i="12"/>
  <c r="I273" i="12"/>
  <c r="H2087" i="12"/>
  <c r="I2087" i="12"/>
  <c r="J2087" i="12"/>
  <c r="H1376" i="12"/>
  <c r="I1376" i="12"/>
  <c r="J1376" i="12"/>
  <c r="H3448" i="12"/>
  <c r="I3448" i="12"/>
  <c r="J3448" i="12"/>
  <c r="H356" i="12"/>
  <c r="I356" i="12"/>
  <c r="J356" i="12"/>
  <c r="H2955" i="12"/>
  <c r="I2955" i="12"/>
  <c r="J2955" i="12"/>
  <c r="H2722" i="12"/>
  <c r="I2722" i="12"/>
  <c r="J2722" i="12"/>
  <c r="H920" i="12"/>
  <c r="I920" i="12"/>
  <c r="J920" i="12"/>
  <c r="H2973" i="12"/>
  <c r="I2973" i="12"/>
  <c r="J2973" i="12"/>
  <c r="H3547" i="12"/>
  <c r="I3547" i="12"/>
  <c r="J3547" i="12"/>
  <c r="H1630" i="12"/>
  <c r="I1630" i="12"/>
  <c r="J1630" i="12"/>
  <c r="H974" i="12"/>
  <c r="I974" i="12"/>
  <c r="J974" i="12"/>
  <c r="H1755" i="12"/>
  <c r="I1755" i="12"/>
  <c r="J1755" i="12"/>
  <c r="H2547" i="12"/>
  <c r="I2547" i="12"/>
  <c r="J2547" i="12"/>
  <c r="I1350" i="12"/>
  <c r="J1350" i="12"/>
  <c r="H406" i="12"/>
  <c r="I406" i="12"/>
  <c r="J406" i="12"/>
  <c r="H2713" i="12"/>
  <c r="I2713" i="12"/>
  <c r="J2713" i="12"/>
  <c r="H49" i="12"/>
  <c r="I49" i="12"/>
  <c r="J49" i="12"/>
  <c r="H287" i="12"/>
  <c r="I287" i="12"/>
  <c r="J287" i="12"/>
  <c r="H176" i="12"/>
  <c r="I176" i="12"/>
  <c r="J176" i="12"/>
  <c r="H2853" i="12"/>
  <c r="I2853" i="12"/>
  <c r="J2853" i="12"/>
  <c r="H2545" i="12"/>
  <c r="I2545" i="12"/>
  <c r="H2293" i="12"/>
  <c r="I2293" i="12"/>
  <c r="J2293" i="12"/>
  <c r="H3598" i="12"/>
  <c r="I3598" i="12"/>
  <c r="J3598" i="12"/>
  <c r="H50" i="12"/>
  <c r="I50" i="12"/>
  <c r="J50" i="12"/>
  <c r="H2443" i="12"/>
  <c r="I2443" i="12"/>
  <c r="J2443" i="12"/>
  <c r="H2070" i="12"/>
  <c r="I2070" i="12"/>
  <c r="J2070" i="12"/>
  <c r="H2891" i="12"/>
  <c r="I2891" i="12"/>
  <c r="J2891" i="12"/>
  <c r="H1316" i="12"/>
  <c r="I1316" i="12"/>
  <c r="J1316" i="12"/>
  <c r="H3002" i="12"/>
  <c r="I3002" i="12"/>
  <c r="J3002" i="12"/>
  <c r="H2850" i="12"/>
  <c r="I2850" i="12"/>
  <c r="J2850" i="12"/>
  <c r="H1951" i="12"/>
  <c r="I1951" i="12"/>
  <c r="J1951" i="12"/>
  <c r="H1703" i="12"/>
  <c r="I1703" i="12"/>
  <c r="J1703" i="12"/>
  <c r="H2568" i="12"/>
  <c r="I2568" i="12"/>
  <c r="J2568" i="12"/>
  <c r="H3670" i="12"/>
  <c r="I3670" i="12"/>
  <c r="J3670" i="12"/>
  <c r="H1374" i="12"/>
  <c r="I1374" i="12"/>
  <c r="J1374" i="12"/>
  <c r="H2765" i="12"/>
  <c r="I2765" i="12"/>
  <c r="J2765" i="12"/>
  <c r="H51" i="12"/>
  <c r="I51" i="12"/>
  <c r="J51" i="12"/>
  <c r="H1071" i="12"/>
  <c r="I1071" i="12"/>
  <c r="J1071" i="12"/>
  <c r="H1036" i="12"/>
  <c r="I1036" i="12"/>
  <c r="J1036" i="12"/>
  <c r="H3452" i="12"/>
  <c r="I3452" i="12"/>
  <c r="J3452" i="12"/>
  <c r="H718" i="12"/>
  <c r="I718" i="12"/>
  <c r="J718" i="12"/>
  <c r="I867" i="12"/>
  <c r="J867" i="12"/>
  <c r="H424" i="12"/>
  <c r="I424" i="12"/>
  <c r="J424" i="12"/>
  <c r="H3593" i="12"/>
  <c r="I3593" i="12"/>
  <c r="J3593" i="12"/>
  <c r="H415" i="12"/>
  <c r="I415" i="12"/>
  <c r="J415" i="12"/>
  <c r="H2449" i="12"/>
  <c r="I2449" i="12"/>
  <c r="J2449" i="12"/>
  <c r="H3359" i="12"/>
  <c r="I3359" i="12"/>
  <c r="J3359" i="12"/>
  <c r="H710" i="12"/>
  <c r="I710" i="12"/>
  <c r="J710" i="12"/>
  <c r="H3587" i="12"/>
  <c r="I3587" i="12"/>
  <c r="H1923" i="12"/>
  <c r="I1923" i="12"/>
  <c r="J1923" i="12"/>
  <c r="H2837" i="12"/>
  <c r="I2837" i="12"/>
  <c r="J2837" i="12"/>
  <c r="H3252" i="12"/>
  <c r="I3252" i="12"/>
  <c r="J3252" i="12"/>
  <c r="H278" i="12"/>
  <c r="I278" i="12"/>
  <c r="J278" i="12"/>
  <c r="H2429" i="12"/>
  <c r="I2429" i="12"/>
  <c r="J2429" i="12"/>
  <c r="H3362" i="12"/>
  <c r="I3362" i="12"/>
  <c r="J3362" i="12"/>
  <c r="H554" i="12"/>
  <c r="I554" i="12"/>
  <c r="J554" i="12"/>
  <c r="H768" i="12"/>
  <c r="I768" i="12"/>
  <c r="J768" i="12"/>
  <c r="H52" i="12"/>
  <c r="I52" i="12"/>
  <c r="J52" i="12"/>
  <c r="H253" i="12"/>
  <c r="I253" i="12"/>
  <c r="J253" i="12"/>
  <c r="H3391" i="12"/>
  <c r="I3391" i="12"/>
  <c r="J3391" i="12"/>
  <c r="H2489" i="12"/>
  <c r="I2489" i="12"/>
  <c r="J2489" i="12"/>
  <c r="H390" i="12"/>
  <c r="I390" i="12"/>
  <c r="J390" i="12"/>
  <c r="I463" i="12"/>
  <c r="J463" i="12"/>
  <c r="H2212" i="12"/>
  <c r="I2212" i="12"/>
  <c r="J2212" i="12"/>
  <c r="H2731" i="12"/>
  <c r="I2731" i="12"/>
  <c r="J2731" i="12"/>
  <c r="H1028" i="12"/>
  <c r="I1028" i="12"/>
  <c r="J1028" i="12"/>
  <c r="H3158" i="12"/>
  <c r="I3158" i="12"/>
  <c r="J3158" i="12"/>
  <c r="H2672" i="12"/>
  <c r="I2672" i="12"/>
  <c r="J2672" i="12"/>
  <c r="H3202" i="12"/>
  <c r="I3202" i="12"/>
  <c r="J3202" i="12"/>
  <c r="I272" i="12"/>
  <c r="J272" i="12"/>
  <c r="H2560" i="12"/>
  <c r="I2560" i="12"/>
  <c r="J2560" i="12"/>
  <c r="H3622" i="12"/>
  <c r="I3622" i="12"/>
  <c r="J3622" i="12"/>
  <c r="H489" i="12"/>
  <c r="I489" i="12"/>
  <c r="J489" i="12"/>
  <c r="H1713" i="12"/>
  <c r="I1713" i="12"/>
  <c r="J1713" i="12"/>
  <c r="H2685" i="12"/>
  <c r="I2685" i="12"/>
  <c r="J2685" i="12"/>
  <c r="H2237" i="12"/>
  <c r="I2237" i="12"/>
  <c r="J2237" i="12"/>
  <c r="H53" i="12"/>
  <c r="I53" i="12"/>
  <c r="H448" i="12"/>
  <c r="I448" i="12"/>
  <c r="J448" i="12"/>
  <c r="H1668" i="12"/>
  <c r="I1668" i="12"/>
  <c r="J1668" i="12"/>
  <c r="H3216" i="12"/>
  <c r="I3216" i="12"/>
  <c r="J3216" i="12"/>
  <c r="H2313" i="12"/>
  <c r="I2313" i="12"/>
  <c r="J2313" i="12"/>
  <c r="H2821" i="12"/>
  <c r="I2821" i="12"/>
  <c r="J2821" i="12"/>
  <c r="H1521" i="12"/>
  <c r="I1521" i="12"/>
  <c r="J1521" i="12"/>
  <c r="I2720" i="12"/>
  <c r="J2720" i="12"/>
  <c r="H2467" i="12"/>
  <c r="I2467" i="12"/>
  <c r="J2467" i="12"/>
  <c r="H2613" i="12"/>
  <c r="I2613" i="12"/>
  <c r="J2613" i="12"/>
  <c r="H3296" i="12"/>
  <c r="I3296" i="12"/>
  <c r="J3296" i="12"/>
  <c r="H2085" i="12"/>
  <c r="I2085" i="12"/>
  <c r="J2085" i="12"/>
  <c r="H265" i="12"/>
  <c r="I265" i="12"/>
  <c r="J265" i="12"/>
  <c r="H263" i="12"/>
  <c r="I263" i="12"/>
  <c r="J263" i="12"/>
  <c r="H2816" i="12"/>
  <c r="I2816" i="12"/>
  <c r="H1680" i="12"/>
  <c r="I1680" i="12"/>
  <c r="J1680" i="12"/>
  <c r="H385" i="12"/>
  <c r="I385" i="12"/>
  <c r="J385" i="12"/>
  <c r="H317" i="12"/>
  <c r="I317" i="12"/>
  <c r="J317" i="12"/>
  <c r="H1940" i="12"/>
  <c r="I1940" i="12"/>
  <c r="J1940" i="12"/>
  <c r="H519" i="12"/>
  <c r="I519" i="12"/>
  <c r="J519" i="12"/>
  <c r="H1784" i="12"/>
  <c r="I1784" i="12"/>
  <c r="J1784" i="12"/>
  <c r="I523" i="12"/>
  <c r="J523" i="12"/>
  <c r="H3044" i="12"/>
  <c r="I3044" i="12"/>
  <c r="J3044" i="12"/>
  <c r="H2500" i="12"/>
  <c r="I2500" i="12"/>
  <c r="J2500" i="12"/>
  <c r="H1671" i="12"/>
  <c r="I1671" i="12"/>
  <c r="J1671" i="12"/>
  <c r="H2929" i="12"/>
  <c r="I2929" i="12"/>
  <c r="J2929" i="12"/>
  <c r="H3376" i="12"/>
  <c r="I3376" i="12"/>
  <c r="J3376" i="12"/>
  <c r="H2971" i="12"/>
  <c r="I2971" i="12"/>
  <c r="J2971" i="12"/>
  <c r="H2689" i="12"/>
  <c r="I2689" i="12"/>
  <c r="H1239" i="12"/>
  <c r="I1239" i="12"/>
  <c r="J1239" i="12"/>
  <c r="H664" i="12"/>
  <c r="I664" i="12"/>
  <c r="J664" i="12"/>
  <c r="H2094" i="12"/>
  <c r="I2094" i="12"/>
  <c r="J2094" i="12"/>
  <c r="H3070" i="12"/>
  <c r="I3070" i="12"/>
  <c r="J3070" i="12"/>
  <c r="H1468" i="12"/>
  <c r="I1468" i="12"/>
  <c r="J1468" i="12"/>
  <c r="H2100" i="12"/>
  <c r="I2100" i="12"/>
  <c r="J2100" i="12"/>
  <c r="H1161" i="12"/>
  <c r="I1161" i="12"/>
  <c r="H1285" i="12"/>
  <c r="I1285" i="12"/>
  <c r="J1285" i="12"/>
  <c r="H640" i="12"/>
  <c r="I640" i="12"/>
  <c r="J640" i="12"/>
  <c r="H3663" i="12"/>
  <c r="I3663" i="12"/>
  <c r="J3663" i="12"/>
  <c r="H642" i="12"/>
  <c r="I642" i="12"/>
  <c r="J642" i="12"/>
  <c r="H54" i="12"/>
  <c r="I54" i="12"/>
  <c r="J54" i="12"/>
  <c r="H1518" i="12"/>
  <c r="I1518" i="12"/>
  <c r="J1518" i="12"/>
  <c r="H1900" i="12"/>
  <c r="I1900" i="12"/>
  <c r="J1900" i="12"/>
  <c r="H936" i="12"/>
  <c r="I936" i="12"/>
  <c r="J936" i="12"/>
  <c r="H2347" i="12"/>
  <c r="I2347" i="12"/>
  <c r="J2347" i="12"/>
  <c r="H2210" i="12"/>
  <c r="I2210" i="12"/>
  <c r="J2210" i="12"/>
  <c r="H1377" i="12"/>
  <c r="I1377" i="12"/>
  <c r="J1377" i="12"/>
  <c r="H3336" i="12"/>
  <c r="I3336" i="12"/>
  <c r="J3336" i="12"/>
  <c r="H2099" i="12"/>
  <c r="I2099" i="12"/>
  <c r="J2099" i="12"/>
  <c r="I1997" i="12"/>
  <c r="J1997" i="12"/>
  <c r="H2528" i="12"/>
  <c r="I2528" i="12"/>
  <c r="J2528" i="12"/>
  <c r="H1491" i="12"/>
  <c r="I1491" i="12"/>
  <c r="J1491" i="12"/>
  <c r="H1773" i="12"/>
  <c r="I1773" i="12"/>
  <c r="J1773" i="12"/>
  <c r="H1917" i="12"/>
  <c r="I1917" i="12"/>
  <c r="J1917" i="12"/>
  <c r="H1599" i="12"/>
  <c r="I1599" i="12"/>
  <c r="J1599" i="12"/>
  <c r="H1646" i="12"/>
  <c r="I1646" i="12"/>
  <c r="J1646" i="12"/>
  <c r="H416" i="12"/>
  <c r="I416" i="12"/>
  <c r="H1550" i="12"/>
  <c r="I1550" i="12"/>
  <c r="J1550" i="12"/>
  <c r="H1894" i="12"/>
  <c r="I1894" i="12"/>
  <c r="J1894" i="12"/>
  <c r="H1015" i="12"/>
  <c r="I1015" i="12"/>
  <c r="J1015" i="12"/>
  <c r="H2527" i="12"/>
  <c r="I2527" i="12"/>
  <c r="J2527" i="12"/>
  <c r="H2540" i="12"/>
  <c r="I2540" i="12"/>
  <c r="J2540" i="12"/>
  <c r="H2533" i="12"/>
  <c r="I2533" i="12"/>
  <c r="J2533" i="12"/>
  <c r="H734" i="12"/>
  <c r="I734" i="12"/>
  <c r="J734" i="12"/>
  <c r="H3633" i="12"/>
  <c r="I3633" i="12"/>
  <c r="J3633" i="12"/>
  <c r="H251" i="12"/>
  <c r="I251" i="12"/>
  <c r="J251" i="12"/>
  <c r="H2635" i="12"/>
  <c r="I2635" i="12"/>
  <c r="J2635" i="12"/>
  <c r="H55" i="12"/>
  <c r="I55" i="12"/>
  <c r="J55" i="12"/>
  <c r="H2725" i="12"/>
  <c r="I2725" i="12"/>
  <c r="J2725" i="12"/>
  <c r="H220" i="12"/>
  <c r="I220" i="12"/>
  <c r="J220" i="12"/>
  <c r="H3609" i="12"/>
  <c r="I3609" i="12"/>
  <c r="J3609" i="12"/>
  <c r="H212" i="12"/>
  <c r="I212" i="12"/>
  <c r="J212" i="12"/>
  <c r="H2034" i="12"/>
  <c r="I2034" i="12"/>
  <c r="J2034" i="12"/>
  <c r="H1344" i="12"/>
  <c r="I1344" i="12"/>
  <c r="J1344" i="12"/>
  <c r="H792" i="12"/>
  <c r="I792" i="12"/>
  <c r="J792" i="12"/>
  <c r="H2541" i="12"/>
  <c r="I2541" i="12"/>
  <c r="J2541" i="12"/>
  <c r="H1994" i="12"/>
  <c r="I1994" i="12"/>
  <c r="J1994" i="12"/>
  <c r="I3438" i="12"/>
  <c r="J3438" i="12"/>
  <c r="H633" i="12"/>
  <c r="I633" i="12"/>
  <c r="J633" i="12"/>
  <c r="H2634" i="12"/>
  <c r="I2634" i="12"/>
  <c r="J2634" i="12"/>
  <c r="H2676" i="12"/>
  <c r="I2676" i="12"/>
  <c r="J2676" i="12"/>
  <c r="H1089" i="12"/>
  <c r="I1089" i="12"/>
  <c r="J1089" i="12"/>
  <c r="H2804" i="12"/>
  <c r="I2804" i="12"/>
  <c r="J2804" i="12"/>
  <c r="H803" i="12"/>
  <c r="I803" i="12"/>
  <c r="J803" i="12"/>
  <c r="H1945" i="12"/>
  <c r="I1945" i="12"/>
  <c r="H634" i="12"/>
  <c r="I634" i="12"/>
  <c r="J634" i="12"/>
  <c r="H2999" i="12"/>
  <c r="I2999" i="12"/>
  <c r="J2999" i="12"/>
  <c r="H338" i="12"/>
  <c r="I338" i="12"/>
  <c r="J338" i="12"/>
  <c r="H3612" i="12"/>
  <c r="I3612" i="12"/>
  <c r="J3612" i="12"/>
  <c r="H2277" i="12"/>
  <c r="I2277" i="12"/>
  <c r="J2277" i="12"/>
  <c r="H3441" i="12"/>
  <c r="I3441" i="12"/>
  <c r="J3441" i="12"/>
  <c r="H2764" i="12"/>
  <c r="I2764" i="12"/>
  <c r="J2764" i="12"/>
  <c r="H3395" i="12"/>
  <c r="I3395" i="12"/>
  <c r="J3395" i="12"/>
  <c r="H2757" i="12"/>
  <c r="I2757" i="12"/>
  <c r="J2757" i="12"/>
  <c r="H1397" i="12"/>
  <c r="I1397" i="12"/>
  <c r="J1397" i="12"/>
  <c r="H1955" i="12"/>
  <c r="I1955" i="12"/>
  <c r="J1955" i="12"/>
  <c r="H394" i="12"/>
  <c r="I394" i="12"/>
  <c r="J394" i="12"/>
  <c r="H1177" i="12"/>
  <c r="I1177" i="12"/>
  <c r="J1177" i="12"/>
  <c r="I1730" i="12"/>
  <c r="J1730" i="12"/>
  <c r="H1920" i="12"/>
  <c r="I1920" i="12"/>
  <c r="J1920" i="12"/>
  <c r="H2398" i="12"/>
  <c r="I2398" i="12"/>
  <c r="J2398" i="12"/>
  <c r="H2979" i="12"/>
  <c r="I2979" i="12"/>
  <c r="J2979" i="12"/>
  <c r="H1329" i="12"/>
  <c r="I1329" i="12"/>
  <c r="J1329" i="12"/>
  <c r="H3381" i="12"/>
  <c r="I3381" i="12"/>
  <c r="J3381" i="12"/>
  <c r="H3677" i="12"/>
  <c r="I3677" i="12"/>
  <c r="J3677" i="12"/>
  <c r="H2112" i="12"/>
  <c r="I2112" i="12"/>
  <c r="J2112" i="12"/>
  <c r="H1203" i="12"/>
  <c r="I1203" i="12"/>
  <c r="J1203" i="12"/>
  <c r="H1797" i="12"/>
  <c r="I1797" i="12"/>
  <c r="J1797" i="12"/>
  <c r="H1014" i="12"/>
  <c r="I1014" i="12"/>
  <c r="J1014" i="12"/>
  <c r="H1762" i="12"/>
  <c r="I1762" i="12"/>
  <c r="J1762" i="12"/>
  <c r="H1871" i="12"/>
  <c r="I1871" i="12"/>
  <c r="J1871" i="12"/>
  <c r="H337" i="12"/>
  <c r="I337" i="12"/>
  <c r="J337" i="12"/>
  <c r="H1943" i="12"/>
  <c r="I1943" i="12"/>
  <c r="J1943" i="12"/>
  <c r="H3524" i="12"/>
  <c r="I3524" i="12"/>
  <c r="J3524" i="12"/>
  <c r="H3515" i="12"/>
  <c r="I3515" i="12"/>
  <c r="J3515" i="12"/>
  <c r="H214" i="12"/>
  <c r="I214" i="12"/>
  <c r="J214" i="12"/>
  <c r="H3008" i="12"/>
  <c r="I3008" i="12"/>
  <c r="J3008" i="12"/>
  <c r="H1514" i="12"/>
  <c r="I1514" i="12"/>
  <c r="J1514" i="12"/>
  <c r="H56" i="12"/>
  <c r="I56" i="12"/>
  <c r="J56" i="12"/>
  <c r="I2744" i="12"/>
  <c r="J2744" i="12"/>
  <c r="H57" i="12"/>
  <c r="I57" i="12"/>
  <c r="J57" i="12"/>
  <c r="H3115" i="12"/>
  <c r="I3115" i="12"/>
  <c r="J3115" i="12"/>
  <c r="H3539" i="12"/>
  <c r="I3539" i="12"/>
  <c r="J3539" i="12"/>
  <c r="H1966" i="12"/>
  <c r="I1966" i="12"/>
  <c r="J1966" i="12"/>
  <c r="H616" i="12"/>
  <c r="I616" i="12"/>
  <c r="J616" i="12"/>
  <c r="H490" i="12"/>
  <c r="I490" i="12"/>
  <c r="J490" i="12"/>
  <c r="I2436" i="12"/>
  <c r="H257" i="12"/>
  <c r="I257" i="12"/>
  <c r="J257" i="12"/>
  <c r="H417" i="12"/>
  <c r="I417" i="12"/>
  <c r="J417" i="12"/>
  <c r="H1469" i="12"/>
  <c r="I1469" i="12"/>
  <c r="J1469" i="12"/>
  <c r="H1244" i="12"/>
  <c r="I1244" i="12"/>
  <c r="J1244" i="12"/>
  <c r="H2601" i="12"/>
  <c r="I2601" i="12"/>
  <c r="J2601" i="12"/>
  <c r="H2093" i="12"/>
  <c r="I2093" i="12"/>
  <c r="J2093" i="12"/>
  <c r="H2798" i="12"/>
  <c r="I2798" i="12"/>
  <c r="J2798" i="12"/>
  <c r="H58" i="12"/>
  <c r="I58" i="12"/>
  <c r="J58" i="12"/>
  <c r="H59" i="12"/>
  <c r="I59" i="12"/>
  <c r="J59" i="12"/>
  <c r="H354" i="12"/>
  <c r="I354" i="12"/>
  <c r="J354" i="12"/>
  <c r="H3334" i="12"/>
  <c r="I3334" i="12"/>
  <c r="J3334" i="12"/>
  <c r="H2880" i="12"/>
  <c r="I2880" i="12"/>
  <c r="J2880" i="12"/>
  <c r="H60" i="12"/>
  <c r="I60" i="12"/>
  <c r="J60" i="12"/>
  <c r="H1865" i="12"/>
  <c r="I1865" i="12"/>
  <c r="J1865" i="12"/>
  <c r="H3579" i="12"/>
  <c r="I3579" i="12"/>
  <c r="J3579" i="12"/>
  <c r="H3370" i="12"/>
  <c r="I3370" i="12"/>
  <c r="J3370" i="12"/>
  <c r="H3191" i="12"/>
  <c r="I3191" i="12"/>
  <c r="J3191" i="12"/>
  <c r="H1021" i="12"/>
  <c r="I1021" i="12"/>
  <c r="J1021" i="12"/>
  <c r="H2261" i="12"/>
  <c r="I2261" i="12"/>
  <c r="J2261" i="12"/>
  <c r="H2116" i="12"/>
  <c r="I2116" i="12"/>
  <c r="J2116" i="12"/>
  <c r="I289" i="12"/>
  <c r="J289" i="12"/>
  <c r="H316" i="12"/>
  <c r="I316" i="12"/>
  <c r="J316" i="12"/>
  <c r="H2269" i="12"/>
  <c r="I2269" i="12"/>
  <c r="J2269" i="12"/>
  <c r="H1476" i="12"/>
  <c r="I1476" i="12"/>
  <c r="J1476" i="12"/>
  <c r="H2480" i="12"/>
  <c r="I2480" i="12"/>
  <c r="J2480" i="12"/>
  <c r="H3263" i="12"/>
  <c r="I3263" i="12"/>
  <c r="J3263" i="12"/>
  <c r="H1540" i="12"/>
  <c r="I1540" i="12"/>
  <c r="J1540" i="12"/>
  <c r="I1906" i="12"/>
  <c r="H1302" i="12"/>
  <c r="I1302" i="12"/>
  <c r="J1302" i="12"/>
  <c r="H1729" i="12"/>
  <c r="I1729" i="12"/>
  <c r="J1729" i="12"/>
  <c r="H1640" i="12"/>
  <c r="I1640" i="12"/>
  <c r="J1640" i="12"/>
  <c r="H334" i="12"/>
  <c r="I334" i="12"/>
  <c r="J334" i="12"/>
  <c r="H2936" i="12"/>
  <c r="I2936" i="12"/>
  <c r="J2936" i="12"/>
  <c r="H1562" i="12"/>
  <c r="I1562" i="12"/>
  <c r="J1562" i="12"/>
  <c r="H2422" i="12"/>
  <c r="I2422" i="12"/>
  <c r="J2422" i="12"/>
  <c r="H1674" i="12"/>
  <c r="I1674" i="12"/>
  <c r="J1674" i="12"/>
  <c r="H1013" i="12"/>
  <c r="I1013" i="12"/>
  <c r="J1013" i="12"/>
  <c r="H1347" i="12"/>
  <c r="I1347" i="12"/>
  <c r="J1347" i="12"/>
  <c r="H2514" i="12"/>
  <c r="I2514" i="12"/>
  <c r="J2514" i="12"/>
  <c r="H1237" i="12"/>
  <c r="I1237" i="12"/>
  <c r="J1237" i="12"/>
  <c r="H1731" i="12"/>
  <c r="I1731" i="12"/>
  <c r="J1731" i="12"/>
  <c r="I2877" i="12"/>
  <c r="J2877" i="12"/>
  <c r="H3343" i="12"/>
  <c r="I3343" i="12"/>
  <c r="J3343" i="12"/>
  <c r="H2781" i="12"/>
  <c r="I2781" i="12"/>
  <c r="J2781" i="12"/>
  <c r="H1331" i="12"/>
  <c r="I1331" i="12"/>
  <c r="J1331" i="12"/>
  <c r="H1800" i="12"/>
  <c r="I1800" i="12"/>
  <c r="J1800" i="12"/>
  <c r="H2976" i="12"/>
  <c r="I2976" i="12"/>
  <c r="J2976" i="12"/>
  <c r="H244" i="12"/>
  <c r="I244" i="12"/>
  <c r="J244" i="12"/>
  <c r="I3499" i="12"/>
  <c r="J3499" i="12"/>
  <c r="H1619" i="12"/>
  <c r="I1619" i="12"/>
  <c r="J1619" i="12"/>
  <c r="H2705" i="12"/>
  <c r="I2705" i="12"/>
  <c r="J2705" i="12"/>
  <c r="H3554" i="12"/>
  <c r="I3554" i="12"/>
  <c r="J3554" i="12"/>
  <c r="H1816" i="12"/>
  <c r="I1816" i="12"/>
  <c r="J1816" i="12"/>
  <c r="H1523" i="12"/>
  <c r="I1523" i="12"/>
  <c r="J1523" i="12"/>
  <c r="H1282" i="12"/>
  <c r="I1282" i="12"/>
  <c r="J1282" i="12"/>
  <c r="H1576" i="12"/>
  <c r="I1576" i="12"/>
  <c r="H3135" i="12"/>
  <c r="I3135" i="12"/>
  <c r="J3135" i="12"/>
  <c r="H2053" i="12"/>
  <c r="I2053" i="12"/>
  <c r="J2053" i="12"/>
  <c r="H61" i="12"/>
  <c r="I61" i="12"/>
  <c r="J61" i="12"/>
  <c r="H1131" i="12"/>
  <c r="I1131" i="12"/>
  <c r="J1131" i="12"/>
  <c r="H770" i="12"/>
  <c r="I770" i="12"/>
  <c r="J770" i="12"/>
  <c r="H3623" i="12"/>
  <c r="I3623" i="12"/>
  <c r="J3623" i="12"/>
  <c r="I445" i="12"/>
  <c r="J445" i="12"/>
  <c r="H2753" i="12"/>
  <c r="I2753" i="12"/>
  <c r="J2753" i="12"/>
  <c r="H2800" i="12"/>
  <c r="I2800" i="12"/>
  <c r="J2800" i="12"/>
  <c r="H3451" i="12"/>
  <c r="I3451" i="12"/>
  <c r="J3451" i="12"/>
  <c r="H1264" i="12"/>
  <c r="I1264" i="12"/>
  <c r="J1264" i="12"/>
  <c r="H539" i="12"/>
  <c r="I539" i="12"/>
  <c r="J539" i="12"/>
  <c r="H1443" i="12"/>
  <c r="I1443" i="12"/>
  <c r="J1443" i="12"/>
  <c r="H267" i="12"/>
  <c r="I267" i="12"/>
  <c r="H567" i="12"/>
  <c r="I567" i="12"/>
  <c r="J567" i="12"/>
  <c r="H2656" i="12"/>
  <c r="I2656" i="12"/>
  <c r="J2656" i="12"/>
  <c r="H1543" i="12"/>
  <c r="I1543" i="12"/>
  <c r="J1543" i="12"/>
  <c r="H2838" i="12"/>
  <c r="I2838" i="12"/>
  <c r="J2838" i="12"/>
  <c r="H3174" i="12"/>
  <c r="I3174" i="12"/>
  <c r="J3174" i="12"/>
  <c r="H2091" i="12"/>
  <c r="I2091" i="12"/>
  <c r="J2091" i="12"/>
  <c r="I2373" i="12"/>
  <c r="H1034" i="12"/>
  <c r="I1034" i="12"/>
  <c r="J1034" i="12"/>
  <c r="H1503" i="12"/>
  <c r="I1503" i="12"/>
  <c r="J1503" i="12"/>
  <c r="H2231" i="12"/>
  <c r="I2231" i="12"/>
  <c r="J2231" i="12"/>
  <c r="H62" i="12"/>
  <c r="I62" i="12"/>
  <c r="J62" i="12"/>
  <c r="H1198" i="12"/>
  <c r="I1198" i="12"/>
  <c r="J1198" i="12"/>
  <c r="H1386" i="12"/>
  <c r="I1386" i="12"/>
  <c r="J1386" i="12"/>
  <c r="I2530" i="12"/>
  <c r="H2303" i="12"/>
  <c r="I2303" i="12"/>
  <c r="J2303" i="12"/>
  <c r="H63" i="12"/>
  <c r="I63" i="12"/>
  <c r="J63" i="12"/>
  <c r="H2852" i="12"/>
  <c r="I2852" i="12"/>
  <c r="J2852" i="12"/>
  <c r="H1411" i="12"/>
  <c r="I1411" i="12"/>
  <c r="J1411" i="12"/>
  <c r="H2140" i="12"/>
  <c r="I2140" i="12"/>
  <c r="J2140" i="12"/>
  <c r="H353" i="12"/>
  <c r="I353" i="12"/>
  <c r="J353" i="12"/>
  <c r="H2434" i="12"/>
  <c r="I2434" i="12"/>
  <c r="J2434" i="12"/>
  <c r="H3620" i="12"/>
  <c r="I3620" i="12"/>
  <c r="J3620" i="12"/>
  <c r="H1849" i="12"/>
  <c r="I1849" i="12"/>
  <c r="J1849" i="12"/>
  <c r="H227" i="12"/>
  <c r="I227" i="12"/>
  <c r="J227" i="12"/>
  <c r="H1311" i="12"/>
  <c r="I1311" i="12"/>
  <c r="J1311" i="12"/>
  <c r="H976" i="12"/>
  <c r="I976" i="12"/>
  <c r="J976" i="12"/>
  <c r="H2120" i="12"/>
  <c r="I2120" i="12"/>
  <c r="J2120" i="12"/>
  <c r="H630" i="12"/>
  <c r="I630" i="12"/>
  <c r="J630" i="12"/>
  <c r="H433" i="12"/>
  <c r="I433" i="12"/>
  <c r="J433" i="12"/>
  <c r="H2969" i="12"/>
  <c r="I2969" i="12"/>
  <c r="J2969" i="12"/>
  <c r="H1925" i="12"/>
  <c r="I1925" i="12"/>
  <c r="J1925" i="12"/>
  <c r="H1176" i="12"/>
  <c r="I1176" i="12"/>
  <c r="J1176" i="12"/>
  <c r="H1488" i="12"/>
  <c r="I1488" i="12"/>
  <c r="J1488" i="12"/>
  <c r="H574" i="12"/>
  <c r="I574" i="12"/>
  <c r="J574" i="12"/>
  <c r="I1597" i="12"/>
  <c r="J1597" i="12"/>
  <c r="H2614" i="12"/>
  <c r="I2614" i="12"/>
  <c r="J2614" i="12"/>
  <c r="H2742" i="12"/>
  <c r="I2742" i="12"/>
  <c r="J2742" i="12"/>
  <c r="H610" i="12"/>
  <c r="I610" i="12"/>
  <c r="J610" i="12"/>
  <c r="H326" i="12"/>
  <c r="I326" i="12"/>
  <c r="J326" i="12"/>
  <c r="H944" i="12"/>
  <c r="I944" i="12"/>
  <c r="J944" i="12"/>
  <c r="H2384" i="12"/>
  <c r="I2384" i="12"/>
  <c r="J2384" i="12"/>
  <c r="H654" i="12"/>
  <c r="I654" i="12"/>
  <c r="H883" i="12"/>
  <c r="I883" i="12"/>
  <c r="J883" i="12"/>
  <c r="H1519" i="12"/>
  <c r="I1519" i="12"/>
  <c r="J1519" i="12"/>
  <c r="H1700" i="12"/>
  <c r="I1700" i="12"/>
  <c r="J1700" i="12"/>
  <c r="H3004" i="12"/>
  <c r="I3004" i="12"/>
  <c r="J3004" i="12"/>
  <c r="H1439" i="12"/>
  <c r="I1439" i="12"/>
  <c r="J1439" i="12"/>
  <c r="H3563" i="12"/>
  <c r="I3563" i="12"/>
  <c r="J3563" i="12"/>
  <c r="H2625" i="12"/>
  <c r="I2625" i="12"/>
  <c r="J2625" i="12"/>
  <c r="H3494" i="12"/>
  <c r="I3494" i="12"/>
  <c r="J3494" i="12"/>
  <c r="H3350" i="12"/>
  <c r="I3350" i="12"/>
  <c r="J3350" i="12"/>
  <c r="H1399" i="12"/>
  <c r="I1399" i="12"/>
  <c r="J1399" i="12"/>
  <c r="H2864" i="12"/>
  <c r="I2864" i="12"/>
  <c r="J2864" i="12"/>
  <c r="H2943" i="12"/>
  <c r="I2943" i="12"/>
  <c r="J2943" i="12"/>
  <c r="H386" i="12"/>
  <c r="I386" i="12"/>
  <c r="J386" i="12"/>
  <c r="H2391" i="12"/>
  <c r="I2391" i="12"/>
  <c r="J2391" i="12"/>
  <c r="H2595" i="12"/>
  <c r="I2595" i="12"/>
  <c r="J2595" i="12"/>
  <c r="H1236" i="12"/>
  <c r="I1236" i="12"/>
  <c r="J1236" i="12"/>
  <c r="H2710" i="12"/>
  <c r="I2710" i="12"/>
  <c r="J2710" i="12"/>
  <c r="H256" i="12"/>
  <c r="I256" i="12"/>
  <c r="J256" i="12"/>
  <c r="H1436" i="12"/>
  <c r="I1436" i="12"/>
  <c r="J1436" i="12"/>
  <c r="H2766" i="12"/>
  <c r="I2766" i="12"/>
  <c r="J2766" i="12"/>
  <c r="I2611" i="12"/>
  <c r="H2582" i="12"/>
  <c r="I2582" i="12"/>
  <c r="J2582" i="12"/>
  <c r="H2285" i="12"/>
  <c r="I2285" i="12"/>
  <c r="J2285" i="12"/>
  <c r="H2419" i="12"/>
  <c r="I2419" i="12"/>
  <c r="J2419" i="12"/>
  <c r="H1563" i="12"/>
  <c r="I1563" i="12"/>
  <c r="J1563" i="12"/>
  <c r="H65" i="12"/>
  <c r="I65" i="12"/>
  <c r="J65" i="12"/>
  <c r="H3491" i="12"/>
  <c r="I3491" i="12"/>
  <c r="J3491" i="12"/>
  <c r="I2002" i="12"/>
  <c r="H1465" i="12"/>
  <c r="I1465" i="12"/>
  <c r="J1465" i="12"/>
  <c r="H1136" i="12"/>
  <c r="I1136" i="12"/>
  <c r="J1136" i="12"/>
  <c r="H1385" i="12"/>
  <c r="I1385" i="12"/>
  <c r="J1385" i="12"/>
  <c r="H372" i="12"/>
  <c r="I372" i="12"/>
  <c r="J372" i="12"/>
  <c r="H1152" i="12"/>
  <c r="I1152" i="12"/>
  <c r="J1152" i="12"/>
  <c r="H791" i="12"/>
  <c r="I791" i="12"/>
  <c r="J791" i="12"/>
  <c r="I66" i="12"/>
  <c r="J66" i="12"/>
  <c r="H3490" i="12"/>
  <c r="I3490" i="12"/>
  <c r="J3490" i="12"/>
  <c r="H3144" i="12"/>
  <c r="I3144" i="12"/>
  <c r="J3144" i="12"/>
  <c r="H3314" i="12"/>
  <c r="I3314" i="12"/>
  <c r="J3314" i="12"/>
  <c r="H2487" i="12"/>
  <c r="I2487" i="12"/>
  <c r="J2487" i="12"/>
  <c r="H1788" i="12"/>
  <c r="I1788" i="12"/>
  <c r="J1788" i="12"/>
  <c r="H68" i="12"/>
  <c r="I68" i="12"/>
  <c r="J68" i="12"/>
  <c r="H3016" i="12"/>
  <c r="I3016" i="12"/>
  <c r="H3569" i="12"/>
  <c r="I3569" i="12"/>
  <c r="J3569" i="12"/>
  <c r="H69" i="12"/>
  <c r="I69" i="12"/>
  <c r="J69" i="12"/>
  <c r="H3319" i="12"/>
  <c r="I3319" i="12"/>
  <c r="J3319" i="12"/>
  <c r="H1168" i="12"/>
  <c r="I1168" i="12"/>
  <c r="J1168" i="12"/>
  <c r="H2338" i="12"/>
  <c r="I2338" i="12"/>
  <c r="J2338" i="12"/>
  <c r="H2908" i="12"/>
  <c r="I2908" i="12"/>
  <c r="J2908" i="12"/>
  <c r="I344" i="12"/>
  <c r="J344" i="12"/>
  <c r="H2516" i="12"/>
  <c r="I2516" i="12"/>
  <c r="J2516" i="12"/>
  <c r="H1259" i="12"/>
  <c r="I1259" i="12"/>
  <c r="J1259" i="12"/>
  <c r="H2707" i="12"/>
  <c r="I2707" i="12"/>
  <c r="J2707" i="12"/>
  <c r="H70" i="12"/>
  <c r="I70" i="12"/>
  <c r="J70" i="12"/>
  <c r="H1815" i="12"/>
  <c r="I1815" i="12"/>
  <c r="J1815" i="12"/>
  <c r="H2037" i="12"/>
  <c r="I2037" i="12"/>
  <c r="J2037" i="12"/>
  <c r="H2663" i="12"/>
  <c r="I2663" i="12"/>
  <c r="H1063" i="12"/>
  <c r="I1063" i="12"/>
  <c r="J1063" i="12"/>
  <c r="H1187" i="12"/>
  <c r="I1187" i="12"/>
  <c r="J1187" i="12"/>
  <c r="H1672" i="12"/>
  <c r="I1672" i="12"/>
  <c r="J1672" i="12"/>
  <c r="H2957" i="12"/>
  <c r="I2957" i="12"/>
  <c r="J2957" i="12"/>
  <c r="H2758" i="12"/>
  <c r="I2758" i="12"/>
  <c r="J2758" i="12"/>
  <c r="H534" i="12"/>
  <c r="I534" i="12"/>
  <c r="J534" i="12"/>
  <c r="H1778" i="12"/>
  <c r="I1778" i="12"/>
  <c r="H2977" i="12"/>
  <c r="I2977" i="12"/>
  <c r="J2977" i="12"/>
  <c r="H3150" i="12"/>
  <c r="I3150" i="12"/>
  <c r="J3150" i="12"/>
  <c r="H859" i="12"/>
  <c r="I859" i="12"/>
  <c r="J859" i="12"/>
  <c r="H2494" i="12"/>
  <c r="I2494" i="12"/>
  <c r="J2494" i="12"/>
  <c r="H2306" i="12"/>
  <c r="I2306" i="12"/>
  <c r="J2306" i="12"/>
  <c r="H2160" i="12"/>
  <c r="I2160" i="12"/>
  <c r="J2160" i="12"/>
  <c r="H1139" i="12"/>
  <c r="I1139" i="12"/>
  <c r="J1139" i="12"/>
  <c r="I2674" i="12"/>
  <c r="H2435" i="12"/>
  <c r="I2435" i="12"/>
  <c r="J2435" i="12"/>
  <c r="H336" i="12"/>
  <c r="I336" i="12"/>
  <c r="J336" i="12"/>
  <c r="H2097" i="12"/>
  <c r="I2097" i="12"/>
  <c r="J2097" i="12"/>
  <c r="H1299" i="12"/>
  <c r="I1299" i="12"/>
  <c r="J1299" i="12"/>
  <c r="H318" i="12"/>
  <c r="I318" i="12"/>
  <c r="J318" i="12"/>
  <c r="H1195" i="12"/>
  <c r="I1195" i="12"/>
  <c r="J1195" i="12"/>
  <c r="I3265" i="12"/>
  <c r="H2162" i="12"/>
  <c r="I2162" i="12"/>
  <c r="J2162" i="12"/>
  <c r="H1341" i="12"/>
  <c r="I1341" i="12"/>
  <c r="J1341" i="12"/>
  <c r="H2648" i="12"/>
  <c r="I2648" i="12"/>
  <c r="J2648" i="12"/>
  <c r="H3257" i="12"/>
  <c r="I3257" i="12"/>
  <c r="J3257" i="12"/>
  <c r="H1068" i="12"/>
  <c r="I1068" i="12"/>
  <c r="J1068" i="12"/>
  <c r="H1288" i="12"/>
  <c r="I1288" i="12"/>
  <c r="J1288" i="12"/>
  <c r="H1777" i="12"/>
  <c r="I1777" i="12"/>
  <c r="H678" i="12"/>
  <c r="I678" i="12"/>
  <c r="J678" i="12"/>
  <c r="H2095" i="12"/>
  <c r="I2095" i="12"/>
  <c r="J2095" i="12"/>
  <c r="H2244" i="12"/>
  <c r="I2244" i="12"/>
  <c r="J2244" i="12"/>
  <c r="H3194" i="12"/>
  <c r="I3194" i="12"/>
  <c r="J3194" i="12"/>
  <c r="H2890" i="12"/>
  <c r="I2890" i="12"/>
  <c r="J2890" i="12"/>
  <c r="H1690" i="12"/>
  <c r="I1690" i="12"/>
  <c r="J1690" i="12"/>
  <c r="H1497" i="12"/>
  <c r="I1497" i="12"/>
  <c r="J1497" i="12"/>
  <c r="H1086" i="12"/>
  <c r="I1086" i="12"/>
  <c r="J1086" i="12"/>
  <c r="H1728" i="12"/>
  <c r="I1728" i="12"/>
  <c r="J1728" i="12"/>
  <c r="H71" i="12"/>
  <c r="I71" i="12"/>
  <c r="J71" i="12"/>
  <c r="H3413" i="12"/>
  <c r="I3413" i="12"/>
  <c r="J3413" i="12"/>
  <c r="H1390" i="12"/>
  <c r="I1390" i="12"/>
  <c r="J1390" i="12"/>
  <c r="H2802" i="12"/>
  <c r="I2802" i="12"/>
  <c r="J2802" i="12"/>
  <c r="H2735" i="12"/>
  <c r="I2735" i="12"/>
  <c r="J2735" i="12"/>
  <c r="H2049" i="12"/>
  <c r="I2049" i="12"/>
  <c r="J2049" i="12"/>
  <c r="H72" i="12"/>
  <c r="I72" i="12"/>
  <c r="J72" i="12"/>
  <c r="H2680" i="12"/>
  <c r="I2680" i="12"/>
  <c r="J2680" i="12"/>
  <c r="H2846" i="12"/>
  <c r="I2846" i="12"/>
  <c r="J2846" i="12"/>
  <c r="H3076" i="12"/>
  <c r="I3076" i="12"/>
  <c r="J3076" i="12"/>
  <c r="H1292" i="12"/>
  <c r="I1292" i="12"/>
  <c r="J1292" i="12"/>
  <c r="I73" i="12"/>
  <c r="H1318" i="12"/>
  <c r="I1318" i="12"/>
  <c r="J1318" i="12"/>
  <c r="H2975" i="12"/>
  <c r="I2975" i="12"/>
  <c r="J2975" i="12"/>
  <c r="H347" i="12"/>
  <c r="I347" i="12"/>
  <c r="J347" i="12"/>
  <c r="H2364" i="12"/>
  <c r="I2364" i="12"/>
  <c r="J2364" i="12"/>
  <c r="H1985" i="12"/>
  <c r="I1985" i="12"/>
  <c r="J1985" i="12"/>
  <c r="H3439" i="12"/>
  <c r="I3439" i="12"/>
  <c r="J3439" i="12"/>
  <c r="H1380" i="12"/>
  <c r="I1380" i="12"/>
  <c r="H264" i="12"/>
  <c r="I264" i="12"/>
  <c r="J264" i="12"/>
  <c r="H1605" i="12"/>
  <c r="I1605" i="12"/>
  <c r="J1605" i="12"/>
  <c r="H1768" i="12"/>
  <c r="I1768" i="12"/>
  <c r="J1768" i="12"/>
  <c r="H1334" i="12"/>
  <c r="I1334" i="12"/>
  <c r="J1334" i="12"/>
  <c r="H2870" i="12"/>
  <c r="I2870" i="12"/>
  <c r="J2870" i="12"/>
  <c r="H1662" i="12"/>
  <c r="I1662" i="12"/>
  <c r="J1662" i="12"/>
  <c r="H3358" i="12"/>
  <c r="I3358" i="12"/>
  <c r="J3358" i="12"/>
  <c r="H2042" i="12"/>
  <c r="I2042" i="12"/>
  <c r="J2042" i="12"/>
  <c r="H1632" i="12"/>
  <c r="I1632" i="12"/>
  <c r="J1632" i="12"/>
  <c r="H2921" i="12"/>
  <c r="I2921" i="12"/>
  <c r="J2921" i="12"/>
  <c r="H2740" i="12"/>
  <c r="I2740" i="12"/>
  <c r="J2740" i="12"/>
  <c r="H2646" i="12"/>
  <c r="I2646" i="12"/>
  <c r="J2646" i="12"/>
  <c r="H2833" i="12"/>
  <c r="I2833" i="12"/>
  <c r="J2833" i="12"/>
  <c r="H1158" i="12"/>
  <c r="I1158" i="12"/>
  <c r="J1158" i="12"/>
  <c r="H1635" i="12"/>
  <c r="I1635" i="12"/>
  <c r="J1635" i="12"/>
  <c r="H2243" i="12"/>
  <c r="I2243" i="12"/>
  <c r="J2243" i="12"/>
  <c r="H2117" i="12"/>
  <c r="I2117" i="12"/>
  <c r="J2117" i="12"/>
  <c r="H2132" i="12"/>
  <c r="I2132" i="12"/>
  <c r="J2132" i="12"/>
  <c r="H1148" i="12"/>
  <c r="I1148" i="12"/>
  <c r="J1148" i="12"/>
  <c r="H2192" i="12"/>
  <c r="I2192" i="12"/>
  <c r="J2192" i="12"/>
  <c r="I3178" i="12"/>
  <c r="J3178" i="12"/>
  <c r="H3573" i="12"/>
  <c r="I3573" i="12"/>
  <c r="J3573" i="12"/>
  <c r="H2033" i="12"/>
  <c r="I2033" i="12"/>
  <c r="J2033" i="12"/>
  <c r="H421" i="12"/>
  <c r="I421" i="12"/>
  <c r="J421" i="12"/>
  <c r="H1584" i="12"/>
  <c r="I1584" i="12"/>
  <c r="J1584" i="12"/>
  <c r="H2077" i="12"/>
  <c r="I2077" i="12"/>
  <c r="J2077" i="12"/>
  <c r="H1258" i="12"/>
  <c r="I1258" i="12"/>
  <c r="J1258" i="12"/>
  <c r="I1412" i="12"/>
  <c r="H1719" i="12"/>
  <c r="I1719" i="12"/>
  <c r="J1719" i="12"/>
  <c r="H671" i="12"/>
  <c r="I671" i="12"/>
  <c r="J671" i="12"/>
  <c r="H726" i="12"/>
  <c r="I726" i="12"/>
  <c r="J726" i="12"/>
  <c r="H74" i="12"/>
  <c r="I74" i="12"/>
  <c r="J74" i="12"/>
  <c r="H2866" i="12"/>
  <c r="I2866" i="12"/>
  <c r="J2866" i="12"/>
  <c r="H2910" i="12"/>
  <c r="I2910" i="12"/>
  <c r="J2910" i="12"/>
  <c r="H2823" i="12"/>
  <c r="I2823" i="12"/>
  <c r="H1114" i="12"/>
  <c r="I1114" i="12"/>
  <c r="J1114" i="12"/>
  <c r="H2060" i="12"/>
  <c r="I2060" i="12"/>
  <c r="J2060" i="12"/>
  <c r="H3602" i="12"/>
  <c r="I3602" i="12"/>
  <c r="J3602" i="12"/>
  <c r="H2622" i="12"/>
  <c r="I2622" i="12"/>
  <c r="J2622" i="12"/>
  <c r="H848" i="12"/>
  <c r="I848" i="12"/>
  <c r="J848" i="12"/>
  <c r="H3298" i="12"/>
  <c r="I3298" i="12"/>
  <c r="J3298" i="12"/>
  <c r="H2750" i="12"/>
  <c r="I2750" i="12"/>
  <c r="J2750" i="12"/>
  <c r="H3464" i="12"/>
  <c r="I3464" i="12"/>
  <c r="J3464" i="12"/>
  <c r="H1883" i="12"/>
  <c r="I1883" i="12"/>
  <c r="J1883" i="12"/>
  <c r="H2374" i="12"/>
  <c r="I2374" i="12"/>
  <c r="J2374" i="12"/>
  <c r="H3488" i="12"/>
  <c r="I3488" i="12"/>
  <c r="J3488" i="12"/>
  <c r="H2187" i="12"/>
  <c r="I2187" i="12"/>
  <c r="J2187" i="12"/>
  <c r="H3086" i="12"/>
  <c r="I3086" i="12"/>
  <c r="J3086" i="12"/>
  <c r="I1340" i="12"/>
  <c r="J1340" i="12"/>
  <c r="I2468" i="12"/>
  <c r="H1628" i="12"/>
  <c r="I1628" i="12"/>
  <c r="J1628" i="12"/>
  <c r="H2965" i="12"/>
  <c r="I2965" i="12"/>
  <c r="J2965" i="12"/>
  <c r="H1737" i="12"/>
  <c r="I1737" i="12"/>
  <c r="J1737" i="12"/>
  <c r="H893" i="12"/>
  <c r="I893" i="12"/>
  <c r="J893" i="12"/>
  <c r="H794" i="12"/>
  <c r="I794" i="12"/>
  <c r="J794" i="12"/>
  <c r="H2032" i="12"/>
  <c r="I2032" i="12"/>
  <c r="J2032" i="12"/>
  <c r="H1261" i="12"/>
  <c r="I1261" i="12"/>
  <c r="H1589" i="12"/>
  <c r="I1589" i="12"/>
  <c r="J1589" i="12"/>
  <c r="H1151" i="12"/>
  <c r="I1151" i="12"/>
  <c r="J1151" i="12"/>
  <c r="H1651" i="12"/>
  <c r="I1651" i="12"/>
  <c r="J1651" i="12"/>
  <c r="H992" i="12"/>
  <c r="I992" i="12"/>
  <c r="J992" i="12"/>
  <c r="H2389" i="12"/>
  <c r="I2389" i="12"/>
  <c r="J2389" i="12"/>
  <c r="H3437" i="12"/>
  <c r="I3437" i="12"/>
  <c r="J3437" i="12"/>
  <c r="H2252" i="12"/>
  <c r="I2252" i="12"/>
  <c r="J2252" i="12"/>
  <c r="H1190" i="12"/>
  <c r="I1190" i="12"/>
  <c r="J1190" i="12"/>
  <c r="H3529" i="12"/>
  <c r="I3529" i="12"/>
  <c r="J3529" i="12"/>
  <c r="H1802" i="12"/>
  <c r="I1802" i="12"/>
  <c r="J1802" i="12"/>
  <c r="H3548" i="12"/>
  <c r="I3548" i="12"/>
  <c r="J3548" i="12"/>
  <c r="H2103" i="12"/>
  <c r="I2103" i="12"/>
  <c r="J2103" i="12"/>
  <c r="H717" i="12"/>
  <c r="I717" i="12"/>
  <c r="J717" i="12"/>
  <c r="H1467" i="12"/>
  <c r="I1467" i="12"/>
  <c r="J1467" i="12"/>
  <c r="H2723" i="12"/>
  <c r="I2723" i="12"/>
  <c r="J2723" i="12"/>
  <c r="H224" i="12"/>
  <c r="I224" i="12"/>
  <c r="J224" i="12"/>
  <c r="H2232" i="12"/>
  <c r="I2232" i="12"/>
  <c r="J2232" i="12"/>
  <c r="H2204" i="12"/>
  <c r="I2204" i="12"/>
  <c r="J2204" i="12"/>
  <c r="H1638" i="12"/>
  <c r="I1638" i="12"/>
  <c r="J1638" i="12"/>
  <c r="H2392" i="12"/>
  <c r="I2392" i="12"/>
  <c r="J2392" i="12"/>
  <c r="I2309" i="12"/>
  <c r="H2968" i="12"/>
  <c r="I2968" i="12"/>
  <c r="J2968" i="12"/>
  <c r="H800" i="12"/>
  <c r="I800" i="12"/>
  <c r="J800" i="12"/>
  <c r="H2361" i="12"/>
  <c r="I2361" i="12"/>
  <c r="J2361" i="12"/>
  <c r="H3075" i="12"/>
  <c r="I3075" i="12"/>
  <c r="J3075" i="12"/>
  <c r="H2556" i="12"/>
  <c r="I2556" i="12"/>
  <c r="J2556" i="12"/>
  <c r="H2476" i="12"/>
  <c r="I2476" i="12"/>
  <c r="J2476" i="12"/>
  <c r="H1490" i="12"/>
  <c r="I1490" i="12"/>
  <c r="H3455" i="12"/>
  <c r="I3455" i="12"/>
  <c r="J3455" i="12"/>
  <c r="H1783" i="12"/>
  <c r="I1783" i="12"/>
  <c r="J1783" i="12"/>
  <c r="H2286" i="12"/>
  <c r="I2286" i="12"/>
  <c r="J2286" i="12"/>
  <c r="H2860" i="12"/>
  <c r="I2860" i="12"/>
  <c r="J2860" i="12"/>
  <c r="H2686" i="12"/>
  <c r="I2686" i="12"/>
  <c r="J2686" i="12"/>
  <c r="H2763" i="12"/>
  <c r="I2763" i="12"/>
  <c r="J2763" i="12"/>
  <c r="H2748" i="12"/>
  <c r="I2748" i="12"/>
  <c r="J2748" i="12"/>
  <c r="H2964" i="12"/>
  <c r="I2964" i="12"/>
  <c r="J2964" i="12"/>
  <c r="H75" i="12"/>
  <c r="I75" i="12"/>
  <c r="J75" i="12"/>
  <c r="H2031" i="12"/>
  <c r="I2031" i="12"/>
  <c r="J2031" i="12"/>
  <c r="H1606" i="12"/>
  <c r="I1606" i="12"/>
  <c r="J1606" i="12"/>
  <c r="H352" i="12"/>
  <c r="I352" i="12"/>
  <c r="J352" i="12"/>
  <c r="H3486" i="12"/>
  <c r="I3486" i="12"/>
  <c r="J3486" i="12"/>
  <c r="H3607" i="12"/>
  <c r="I3607" i="12"/>
  <c r="J3607" i="12"/>
  <c r="H2158" i="12"/>
  <c r="I2158" i="12"/>
  <c r="J2158" i="12"/>
  <c r="H76" i="12"/>
  <c r="I76" i="12"/>
  <c r="J76" i="12"/>
  <c r="H1659" i="12"/>
  <c r="I1659" i="12"/>
  <c r="J1659" i="12"/>
  <c r="H1720" i="12"/>
  <c r="I1720" i="12"/>
  <c r="J1720" i="12"/>
  <c r="H2779" i="12"/>
  <c r="I2779" i="12"/>
  <c r="J2779" i="12"/>
  <c r="H364" i="12"/>
  <c r="I364" i="12"/>
  <c r="J364" i="12"/>
  <c r="I3290" i="12"/>
  <c r="J3290" i="12"/>
  <c r="H2978" i="12"/>
  <c r="I2978" i="12"/>
  <c r="J2978" i="12"/>
  <c r="H929" i="12"/>
  <c r="I929" i="12"/>
  <c r="J929" i="12"/>
  <c r="H3129" i="12"/>
  <c r="I3129" i="12"/>
  <c r="J3129" i="12"/>
  <c r="H2571" i="12"/>
  <c r="I2571" i="12"/>
  <c r="J2571" i="12"/>
  <c r="H2904" i="12"/>
  <c r="I2904" i="12"/>
  <c r="J2904" i="12"/>
  <c r="H3482" i="12"/>
  <c r="I3482" i="12"/>
  <c r="J3482" i="12"/>
  <c r="H3661" i="12"/>
  <c r="I3661" i="12"/>
  <c r="H622" i="12"/>
  <c r="I622" i="12"/>
  <c r="J622" i="12"/>
  <c r="H3506" i="12"/>
  <c r="I3506" i="12"/>
  <c r="J3506" i="12"/>
  <c r="H2574" i="12"/>
  <c r="I2574" i="12"/>
  <c r="J2574" i="12"/>
  <c r="H3676" i="12"/>
  <c r="I3676" i="12"/>
  <c r="J3676" i="12"/>
  <c r="H2589" i="12"/>
  <c r="I2589" i="12"/>
  <c r="J2589" i="12"/>
  <c r="H1620" i="12"/>
  <c r="I1620" i="12"/>
  <c r="J1620" i="12"/>
  <c r="H1223" i="12"/>
  <c r="I1223" i="12"/>
  <c r="J1223" i="12"/>
  <c r="H2481" i="12"/>
  <c r="I2481" i="12"/>
  <c r="J2481" i="12"/>
  <c r="H3337" i="12"/>
  <c r="I3337" i="12"/>
  <c r="J3337" i="12"/>
  <c r="H1948" i="12"/>
  <c r="I1948" i="12"/>
  <c r="J1948" i="12"/>
  <c r="H2335" i="12"/>
  <c r="I2335" i="12"/>
  <c r="J2335" i="12"/>
  <c r="H548" i="12"/>
  <c r="I548" i="12"/>
  <c r="J548" i="12"/>
  <c r="H1254" i="12"/>
  <c r="I1254" i="12"/>
  <c r="J1254" i="12"/>
  <c r="H3374" i="12"/>
  <c r="I3374" i="12"/>
  <c r="J3374" i="12"/>
  <c r="H250" i="12"/>
  <c r="I250" i="12"/>
  <c r="J250" i="12"/>
  <c r="H1345" i="12"/>
  <c r="I1345" i="12"/>
  <c r="J1345" i="12"/>
  <c r="H3096" i="12"/>
  <c r="I3096" i="12"/>
  <c r="J3096" i="12"/>
  <c r="H2687" i="12"/>
  <c r="I2687" i="12"/>
  <c r="J2687" i="12"/>
  <c r="H2163" i="12"/>
  <c r="I2163" i="12"/>
  <c r="J2163" i="12"/>
  <c r="H1551" i="12"/>
  <c r="I1551" i="12"/>
  <c r="J1551" i="12"/>
  <c r="I1975" i="12"/>
  <c r="J1975" i="12"/>
  <c r="H2027" i="12"/>
  <c r="I2027" i="12"/>
  <c r="J2027" i="12"/>
  <c r="H3041" i="12"/>
  <c r="I3041" i="12"/>
  <c r="J3041" i="12"/>
  <c r="H2218" i="12"/>
  <c r="I2218" i="12"/>
  <c r="J2218" i="12"/>
  <c r="H2007" i="12"/>
  <c r="I2007" i="12"/>
  <c r="J2007" i="12"/>
  <c r="H1145" i="12"/>
  <c r="I1145" i="12"/>
  <c r="J1145" i="12"/>
  <c r="H1858" i="12"/>
  <c r="I1858" i="12"/>
  <c r="J1858" i="12"/>
  <c r="I631" i="12"/>
  <c r="H1383" i="12"/>
  <c r="I1383" i="12"/>
  <c r="J1383" i="12"/>
  <c r="H2225" i="12"/>
  <c r="I2225" i="12"/>
  <c r="J2225" i="12"/>
  <c r="H1111" i="12"/>
  <c r="I1111" i="12"/>
  <c r="J1111" i="12"/>
  <c r="H1769" i="12"/>
  <c r="I1769" i="12"/>
  <c r="J1769" i="12"/>
  <c r="H3020" i="12"/>
  <c r="I3020" i="12"/>
  <c r="J3020" i="12"/>
  <c r="H749" i="12"/>
  <c r="I749" i="12"/>
  <c r="J749" i="12"/>
  <c r="H2211" i="12"/>
  <c r="I2211" i="12"/>
  <c r="J2211" i="12"/>
  <c r="H3196" i="12"/>
  <c r="I3196" i="12"/>
  <c r="J3196" i="12"/>
  <c r="H2282" i="12"/>
  <c r="I2282" i="12"/>
  <c r="J2282" i="12"/>
  <c r="H171" i="12"/>
  <c r="I171" i="12"/>
  <c r="J171" i="12"/>
  <c r="H3221" i="12"/>
  <c r="I3221" i="12"/>
  <c r="J3221" i="12"/>
  <c r="H1836" i="12"/>
  <c r="I1836" i="12"/>
  <c r="J1836" i="12"/>
  <c r="H2812" i="12"/>
  <c r="I2812" i="12"/>
  <c r="J2812" i="12"/>
  <c r="H3218" i="12"/>
  <c r="I3218" i="12"/>
  <c r="J3218" i="12"/>
  <c r="I637" i="12"/>
  <c r="H3058" i="12"/>
  <c r="I3058" i="12"/>
  <c r="J3058" i="12"/>
  <c r="H1921" i="12"/>
  <c r="I1921" i="12"/>
  <c r="J1921" i="12"/>
  <c r="H501" i="12"/>
  <c r="I501" i="12"/>
  <c r="J501" i="12"/>
  <c r="H3171" i="12"/>
  <c r="I3171" i="12"/>
  <c r="J3171" i="12"/>
  <c r="H1449" i="12"/>
  <c r="I1449" i="12"/>
  <c r="J1449" i="12"/>
  <c r="H412" i="12"/>
  <c r="I412" i="12"/>
  <c r="J412" i="12"/>
  <c r="I288" i="12"/>
  <c r="H1078" i="12"/>
  <c r="I1078" i="12"/>
  <c r="J1078" i="12"/>
  <c r="H3380" i="12"/>
  <c r="I3380" i="12"/>
  <c r="J3380" i="12"/>
  <c r="H1993" i="12"/>
  <c r="I1993" i="12"/>
  <c r="J1993" i="12"/>
  <c r="H1363" i="12"/>
  <c r="I1363" i="12"/>
  <c r="J1363" i="12"/>
  <c r="H1084" i="12"/>
  <c r="I1084" i="12"/>
  <c r="J1084" i="12"/>
  <c r="H2242" i="12"/>
  <c r="I2242" i="12"/>
  <c r="J2242" i="12"/>
  <c r="H3056" i="12"/>
  <c r="I3056" i="12"/>
  <c r="I2930" i="12"/>
  <c r="H1113" i="12"/>
  <c r="I1113" i="12"/>
  <c r="J1113" i="12"/>
  <c r="H3238" i="12"/>
  <c r="I3238" i="12"/>
  <c r="J3238" i="12"/>
  <c r="H3664" i="12"/>
  <c r="I3664" i="12"/>
  <c r="J3664" i="12"/>
  <c r="H2164" i="12"/>
  <c r="I2164" i="12"/>
  <c r="J2164" i="12"/>
  <c r="H3624" i="12"/>
  <c r="I3624" i="12"/>
  <c r="J3624" i="12"/>
  <c r="H1863" i="12"/>
  <c r="I1863" i="12"/>
  <c r="J1863" i="12"/>
  <c r="H1243" i="12"/>
  <c r="I1243" i="12"/>
  <c r="J1243" i="12"/>
  <c r="H2566" i="12"/>
  <c r="I2566" i="12"/>
  <c r="J2566" i="12"/>
  <c r="H3605" i="12"/>
  <c r="I3605" i="12"/>
  <c r="J3605" i="12"/>
  <c r="H1125" i="12"/>
  <c r="I1125" i="12"/>
  <c r="J1125" i="12"/>
  <c r="H3260" i="12"/>
  <c r="I3260" i="12"/>
  <c r="J3260" i="12"/>
  <c r="H3130" i="12"/>
  <c r="I3130" i="12"/>
  <c r="J3130" i="12"/>
  <c r="H1639" i="12"/>
  <c r="I1639" i="12"/>
  <c r="J1639" i="12"/>
  <c r="I1707" i="12"/>
  <c r="J1707" i="12"/>
  <c r="H2982" i="12"/>
  <c r="I2982" i="12"/>
  <c r="J2982" i="12"/>
  <c r="H641" i="12"/>
  <c r="I641" i="12"/>
  <c r="J641" i="12"/>
  <c r="H1930" i="12"/>
  <c r="I1930" i="12"/>
  <c r="J1930" i="12"/>
  <c r="H1812" i="12"/>
  <c r="I1812" i="12"/>
  <c r="J1812" i="12"/>
  <c r="H1594" i="12"/>
  <c r="I1594" i="12"/>
  <c r="J1594" i="12"/>
  <c r="H625" i="12"/>
  <c r="I625" i="12"/>
  <c r="J625" i="12"/>
  <c r="I2291" i="12"/>
  <c r="H1565" i="12"/>
  <c r="I1565" i="12"/>
  <c r="J1565" i="12"/>
  <c r="H1841" i="12"/>
  <c r="I1841" i="12"/>
  <c r="J1841" i="12"/>
  <c r="H1922" i="12"/>
  <c r="I1922" i="12"/>
  <c r="J1922" i="12"/>
  <c r="H1833" i="12"/>
  <c r="I1833" i="12"/>
  <c r="J1833" i="12"/>
  <c r="H3077" i="12"/>
  <c r="I3077" i="12"/>
  <c r="J3077" i="12"/>
  <c r="H1881" i="12"/>
  <c r="I1881" i="12"/>
  <c r="J1881" i="12"/>
  <c r="H504" i="12"/>
  <c r="I504" i="12"/>
  <c r="H627" i="12"/>
  <c r="I627" i="12"/>
  <c r="J627" i="12"/>
  <c r="H3627" i="12"/>
  <c r="I3627" i="12"/>
  <c r="J3627" i="12"/>
  <c r="H2215" i="12"/>
  <c r="I2215" i="12"/>
  <c r="J2215" i="12"/>
  <c r="H2932" i="12"/>
  <c r="I2932" i="12"/>
  <c r="J2932" i="12"/>
  <c r="H1228" i="12"/>
  <c r="I1228" i="12"/>
  <c r="J1228" i="12"/>
  <c r="H1082" i="12"/>
  <c r="I1082" i="12"/>
  <c r="J1082" i="12"/>
  <c r="H2809" i="12"/>
  <c r="I2809" i="12"/>
  <c r="H968" i="12"/>
  <c r="I968" i="12"/>
  <c r="J968" i="12"/>
  <c r="H1693" i="12"/>
  <c r="I1693" i="12"/>
  <c r="J1693" i="12"/>
  <c r="H1437" i="12"/>
  <c r="I1437" i="12"/>
  <c r="J1437" i="12"/>
  <c r="H1829" i="12"/>
  <c r="I1829" i="12"/>
  <c r="J1829" i="12"/>
  <c r="H2134" i="12"/>
  <c r="I2134" i="12"/>
  <c r="J2134" i="12"/>
  <c r="H3465" i="12"/>
  <c r="I3465" i="12"/>
  <c r="J3465" i="12"/>
  <c r="H1757" i="12"/>
  <c r="I1757" i="12"/>
  <c r="J1757" i="12"/>
  <c r="H1325" i="12"/>
  <c r="I1325" i="12"/>
  <c r="J1325" i="12"/>
  <c r="H3652" i="12"/>
  <c r="I3652" i="12"/>
  <c r="J3652" i="12"/>
  <c r="H2708" i="12"/>
  <c r="I2708" i="12"/>
  <c r="J2708" i="12"/>
  <c r="H3654" i="12"/>
  <c r="I3654" i="12"/>
  <c r="J3654" i="12"/>
  <c r="H1811" i="12"/>
  <c r="I1811" i="12"/>
  <c r="J1811" i="12"/>
  <c r="H1855" i="12"/>
  <c r="I1855" i="12"/>
  <c r="J1855" i="12"/>
  <c r="I444" i="12"/>
  <c r="J444" i="12"/>
  <c r="H2430" i="12"/>
  <c r="I2430" i="12"/>
  <c r="J2430" i="12"/>
  <c r="H582" i="12"/>
  <c r="I582" i="12"/>
  <c r="J582" i="12"/>
  <c r="H1093" i="12"/>
  <c r="I1093" i="12"/>
  <c r="J1093" i="12"/>
  <c r="H3650" i="12"/>
  <c r="I3650" i="12"/>
  <c r="J3650" i="12"/>
  <c r="H2736" i="12"/>
  <c r="I2736" i="12"/>
  <c r="J2736" i="12"/>
  <c r="H77" i="12"/>
  <c r="I77" i="12"/>
  <c r="J77" i="12"/>
  <c r="I793" i="12"/>
  <c r="H905" i="12"/>
  <c r="I905" i="12"/>
  <c r="J905" i="12"/>
  <c r="H1032" i="12"/>
  <c r="I1032" i="12"/>
  <c r="J1032" i="12"/>
  <c r="H2168" i="12"/>
  <c r="I2168" i="12"/>
  <c r="J2168" i="12"/>
  <c r="H1092" i="12"/>
  <c r="I1092" i="12"/>
  <c r="J1092" i="12"/>
  <c r="H276" i="12"/>
  <c r="I276" i="12"/>
  <c r="J276" i="12"/>
  <c r="H233" i="12"/>
  <c r="I233" i="12"/>
  <c r="J233" i="12"/>
  <c r="I887" i="12"/>
  <c r="J887" i="12"/>
  <c r="H652" i="12"/>
  <c r="I652" i="12"/>
  <c r="J652" i="12"/>
  <c r="H78" i="12"/>
  <c r="I78" i="12"/>
  <c r="J78" i="12"/>
  <c r="H819" i="12"/>
  <c r="I819" i="12"/>
  <c r="J819" i="12"/>
  <c r="H2558" i="12"/>
  <c r="I2558" i="12"/>
  <c r="J2558" i="12"/>
  <c r="H2771" i="12"/>
  <c r="I2771" i="12"/>
  <c r="J2771" i="12"/>
  <c r="H266" i="12"/>
  <c r="I266" i="12"/>
  <c r="J266" i="12"/>
  <c r="I682" i="12"/>
  <c r="H2256" i="12"/>
  <c r="I2256" i="12"/>
  <c r="J2256" i="12"/>
  <c r="H3279" i="12"/>
  <c r="I3279" i="12"/>
  <c r="J3279" i="12"/>
  <c r="H2367" i="12"/>
  <c r="I2367" i="12"/>
  <c r="J2367" i="12"/>
  <c r="H1754" i="12"/>
  <c r="I1754" i="12"/>
  <c r="J1754" i="12"/>
  <c r="H1972" i="12"/>
  <c r="I1972" i="12"/>
  <c r="J1972" i="12"/>
  <c r="H2747" i="12"/>
  <c r="I2747" i="12"/>
  <c r="J2747" i="12"/>
  <c r="I516" i="12"/>
  <c r="H674" i="12"/>
  <c r="I674" i="12"/>
  <c r="J674" i="12"/>
  <c r="H483" i="12"/>
  <c r="I483" i="12"/>
  <c r="J483" i="12"/>
  <c r="H2393" i="12"/>
  <c r="I2393" i="12"/>
  <c r="J2393" i="12"/>
  <c r="H1183" i="12"/>
  <c r="I1183" i="12"/>
  <c r="J1183" i="12"/>
  <c r="H2555" i="12"/>
  <c r="I2555" i="12"/>
  <c r="J2555" i="12"/>
  <c r="H1112" i="12"/>
  <c r="I1112" i="12"/>
  <c r="J1112" i="12"/>
  <c r="I1241" i="12"/>
  <c r="H1515" i="12"/>
  <c r="I1515" i="12"/>
  <c r="J1515" i="12"/>
  <c r="H1206" i="12"/>
  <c r="I1206" i="12"/>
  <c r="J1206" i="12"/>
  <c r="H1827" i="12"/>
  <c r="I1827" i="12"/>
  <c r="J1827" i="12"/>
  <c r="H1238" i="12"/>
  <c r="I1238" i="12"/>
  <c r="J1238" i="12"/>
  <c r="H2901" i="12"/>
  <c r="I2901" i="12"/>
  <c r="J2901" i="12"/>
  <c r="H209" i="12"/>
  <c r="I209" i="12"/>
  <c r="J209" i="12"/>
  <c r="I662" i="12"/>
  <c r="H2475" i="12"/>
  <c r="I2475" i="12"/>
  <c r="J2475" i="12"/>
  <c r="H228" i="12"/>
  <c r="I228" i="12"/>
  <c r="J228" i="12"/>
  <c r="H3550" i="12"/>
  <c r="I3550" i="12"/>
  <c r="J3550" i="12"/>
  <c r="H2835" i="12"/>
  <c r="I2835" i="12"/>
  <c r="J2835" i="12"/>
  <c r="H1976" i="12"/>
  <c r="I1976" i="12"/>
  <c r="J1976" i="12"/>
  <c r="H411" i="12"/>
  <c r="I411" i="12"/>
  <c r="J411" i="12"/>
  <c r="I687" i="12"/>
  <c r="H436" i="12"/>
  <c r="I436" i="12"/>
  <c r="J436" i="12"/>
  <c r="H79" i="12"/>
  <c r="I79" i="12"/>
  <c r="J79" i="12"/>
  <c r="H2745" i="12"/>
  <c r="I2745" i="12"/>
  <c r="J2745" i="12"/>
  <c r="H1733" i="12"/>
  <c r="I1733" i="12"/>
  <c r="J1733" i="12"/>
  <c r="H2724" i="12"/>
  <c r="I2724" i="12"/>
  <c r="J2724" i="12"/>
  <c r="H189" i="12"/>
  <c r="I189" i="12"/>
  <c r="J189" i="12"/>
  <c r="I80" i="12"/>
  <c r="H2499" i="12"/>
  <c r="I2499" i="12"/>
  <c r="J2499" i="12"/>
  <c r="H1772" i="12"/>
  <c r="I1772" i="12"/>
  <c r="J1772" i="12"/>
  <c r="H1460" i="12"/>
  <c r="I1460" i="12"/>
  <c r="J1460" i="12"/>
  <c r="H571" i="12"/>
  <c r="I571" i="12"/>
  <c r="J571" i="12"/>
  <c r="H1263" i="12"/>
  <c r="I1263" i="12"/>
  <c r="J1263" i="12"/>
  <c r="H1099" i="12"/>
  <c r="I1099" i="12"/>
  <c r="J1099" i="12"/>
  <c r="I1413" i="12"/>
  <c r="H419" i="12"/>
  <c r="I419" i="12"/>
  <c r="J419" i="12"/>
  <c r="H1256" i="12"/>
  <c r="I1256" i="12"/>
  <c r="J1256" i="12"/>
  <c r="H3496" i="12"/>
  <c r="I3496" i="12"/>
  <c r="J3496" i="12"/>
  <c r="H965" i="12"/>
  <c r="I965" i="12"/>
  <c r="J965" i="12"/>
  <c r="H2229" i="12"/>
  <c r="I2229" i="12"/>
  <c r="J2229" i="12"/>
  <c r="H880" i="12"/>
  <c r="I880" i="12"/>
  <c r="J880" i="12"/>
  <c r="I1274" i="12"/>
  <c r="J1274" i="12"/>
  <c r="H808" i="12"/>
  <c r="I808" i="12"/>
  <c r="J808" i="12"/>
  <c r="H2806" i="12"/>
  <c r="I2806" i="12"/>
  <c r="J2806" i="12"/>
  <c r="H1304" i="12"/>
  <c r="I1304" i="12"/>
  <c r="J1304" i="12"/>
  <c r="H1277" i="12"/>
  <c r="I1277" i="12"/>
  <c r="J1277" i="12"/>
  <c r="H566" i="12"/>
  <c r="I566" i="12"/>
  <c r="J566" i="12"/>
  <c r="H3303" i="12"/>
  <c r="I3303" i="12"/>
  <c r="J3303" i="12"/>
  <c r="I573" i="12"/>
  <c r="H1573" i="12"/>
  <c r="I1573" i="12"/>
  <c r="J1573" i="12"/>
  <c r="H2366" i="12"/>
  <c r="I2366" i="12"/>
  <c r="J2366" i="12"/>
  <c r="H2479" i="12"/>
  <c r="I2479" i="12"/>
  <c r="J2479" i="12"/>
  <c r="H3575" i="12"/>
  <c r="I3575" i="12"/>
  <c r="J3575" i="12"/>
  <c r="H3657" i="12"/>
  <c r="I3657" i="12"/>
  <c r="J3657" i="12"/>
  <c r="H3377" i="12"/>
  <c r="I3377" i="12"/>
  <c r="J3377" i="12"/>
  <c r="I197" i="12"/>
  <c r="H2196" i="12"/>
  <c r="I2196" i="12"/>
  <c r="J2196" i="12"/>
  <c r="H1389" i="12"/>
  <c r="I1389" i="12"/>
  <c r="J1389" i="12"/>
  <c r="H3617" i="12"/>
  <c r="I3617" i="12"/>
  <c r="J3617" i="12"/>
  <c r="H1983" i="12"/>
  <c r="I1983" i="12"/>
  <c r="J1983" i="12"/>
  <c r="H2807" i="12"/>
  <c r="I2807" i="12"/>
  <c r="J2807" i="12"/>
  <c r="H2761" i="12"/>
  <c r="I2761" i="12"/>
  <c r="J2761" i="12"/>
  <c r="I1892" i="12"/>
  <c r="H3472" i="12"/>
  <c r="I3472" i="12"/>
  <c r="J3472" i="12"/>
  <c r="H2137" i="12"/>
  <c r="I2137" i="12"/>
  <c r="J2137" i="12"/>
  <c r="H2228" i="12"/>
  <c r="I2228" i="12"/>
  <c r="J2228" i="12"/>
  <c r="H3398" i="12"/>
  <c r="I3398" i="12"/>
  <c r="J3398" i="12"/>
  <c r="H1962" i="12"/>
  <c r="I1962" i="12"/>
  <c r="J1962" i="12"/>
  <c r="H1695" i="12"/>
  <c r="I1695" i="12"/>
  <c r="J1695" i="12"/>
  <c r="H744" i="12"/>
  <c r="I744" i="12"/>
  <c r="H2264" i="12"/>
  <c r="I2264" i="12"/>
  <c r="J2264" i="12"/>
  <c r="H3173" i="12"/>
  <c r="I3173" i="12"/>
  <c r="J3173" i="12"/>
  <c r="H1154" i="12"/>
  <c r="I1154" i="12"/>
  <c r="J1154" i="12"/>
  <c r="H3219" i="12"/>
  <c r="I3219" i="12"/>
  <c r="J3219" i="12"/>
  <c r="H1487" i="12"/>
  <c r="I1487" i="12"/>
  <c r="J1487" i="12"/>
  <c r="H1530" i="12"/>
  <c r="I1530" i="12"/>
  <c r="J1530" i="12"/>
  <c r="H2057" i="12"/>
  <c r="I2057" i="12"/>
  <c r="H3259" i="12"/>
  <c r="I3259" i="12"/>
  <c r="J3259" i="12"/>
  <c r="H1701" i="12"/>
  <c r="I1701" i="12"/>
  <c r="J1701" i="12"/>
  <c r="H2442" i="12"/>
  <c r="I2442" i="12"/>
  <c r="J2442" i="12"/>
  <c r="H2239" i="12"/>
  <c r="I2239" i="12"/>
  <c r="J2239" i="12"/>
  <c r="H2805" i="12"/>
  <c r="I2805" i="12"/>
  <c r="J2805" i="12"/>
  <c r="H279" i="12"/>
  <c r="I279" i="12"/>
  <c r="J279" i="12"/>
  <c r="I1767" i="12"/>
  <c r="H1301" i="12"/>
  <c r="I1301" i="12"/>
  <c r="J1301" i="12"/>
  <c r="H1096" i="12"/>
  <c r="I1096" i="12"/>
  <c r="J1096" i="12"/>
  <c r="H2671" i="12"/>
  <c r="I2671" i="12"/>
  <c r="J2671" i="12"/>
  <c r="H286" i="12"/>
  <c r="I286" i="12"/>
  <c r="J286" i="12"/>
  <c r="H2970" i="12"/>
  <c r="I2970" i="12"/>
  <c r="J2970" i="12"/>
  <c r="H2250" i="12"/>
  <c r="I2250" i="12"/>
  <c r="J2250" i="12"/>
  <c r="I1740" i="12"/>
  <c r="H553" i="12"/>
  <c r="I553" i="12"/>
  <c r="J553" i="12"/>
  <c r="H970" i="12"/>
  <c r="I970" i="12"/>
  <c r="J970" i="12"/>
  <c r="H1928" i="12"/>
  <c r="I1928" i="12"/>
  <c r="J1928" i="12"/>
  <c r="H3505" i="12"/>
  <c r="I3505" i="12"/>
  <c r="J3505" i="12"/>
  <c r="H81" i="12"/>
  <c r="I81" i="12"/>
  <c r="J81" i="12"/>
  <c r="H370" i="12"/>
  <c r="I370" i="12"/>
  <c r="J370" i="12"/>
  <c r="I827" i="12"/>
  <c r="J827" i="12"/>
  <c r="H1851" i="12"/>
  <c r="I1851" i="12"/>
  <c r="J1851" i="12"/>
  <c r="H405" i="12"/>
  <c r="I405" i="12"/>
  <c r="J405" i="12"/>
  <c r="H2294" i="12"/>
  <c r="I2294" i="12"/>
  <c r="J2294" i="12"/>
  <c r="H387" i="12"/>
  <c r="I387" i="12"/>
  <c r="J387" i="12"/>
  <c r="H1990" i="12"/>
  <c r="I1990" i="12"/>
  <c r="J1990" i="12"/>
  <c r="H2125" i="12"/>
  <c r="I2125" i="12"/>
  <c r="J2125" i="12"/>
  <c r="I823" i="12"/>
  <c r="H1135" i="12"/>
  <c r="I1135" i="12"/>
  <c r="J1135" i="12"/>
  <c r="H2486" i="12"/>
  <c r="I2486" i="12"/>
  <c r="J2486" i="12"/>
  <c r="H2688" i="12"/>
  <c r="I2688" i="12"/>
  <c r="J2688" i="12"/>
  <c r="H392" i="12"/>
  <c r="I392" i="12"/>
  <c r="J392" i="12"/>
  <c r="H1910" i="12"/>
  <c r="I1910" i="12"/>
  <c r="J1910" i="12"/>
  <c r="H2190" i="12"/>
  <c r="I2190" i="12"/>
  <c r="J2190" i="12"/>
  <c r="I82" i="12"/>
  <c r="H2251" i="12"/>
  <c r="I2251" i="12"/>
  <c r="J2251" i="12"/>
  <c r="H1848" i="12"/>
  <c r="I1848" i="12"/>
  <c r="J1848" i="12"/>
  <c r="H367" i="12"/>
  <c r="I367" i="12"/>
  <c r="J367" i="12"/>
  <c r="H358" i="12"/>
  <c r="I358" i="12"/>
  <c r="J358" i="12"/>
  <c r="H1357" i="12"/>
  <c r="I1357" i="12"/>
  <c r="J1357" i="12"/>
  <c r="H368" i="12"/>
  <c r="I368" i="12"/>
  <c r="J368" i="12"/>
  <c r="I1664" i="12"/>
  <c r="H777" i="12"/>
  <c r="I777" i="12"/>
  <c r="J777" i="12"/>
  <c r="H371" i="12"/>
  <c r="I371" i="12"/>
  <c r="J371" i="12"/>
  <c r="H2726" i="12"/>
  <c r="I2726" i="12"/>
  <c r="J2726" i="12"/>
  <c r="H2015" i="12"/>
  <c r="I2015" i="12"/>
  <c r="J2015" i="12"/>
  <c r="H888" i="12"/>
  <c r="I888" i="12"/>
  <c r="J888" i="12"/>
  <c r="H1960" i="12"/>
  <c r="I1960" i="12"/>
  <c r="J1960" i="12"/>
  <c r="I2782" i="12"/>
  <c r="H2491" i="12"/>
  <c r="I2491" i="12"/>
  <c r="J2491" i="12"/>
  <c r="H303" i="12"/>
  <c r="I303" i="12"/>
  <c r="J303" i="12"/>
  <c r="H872" i="12"/>
  <c r="I872" i="12"/>
  <c r="J872" i="12"/>
  <c r="H1232" i="12"/>
  <c r="I1232" i="12"/>
  <c r="J1232" i="12"/>
  <c r="H2739" i="12"/>
  <c r="I2739" i="12"/>
  <c r="J2739" i="12"/>
  <c r="H1120" i="12"/>
  <c r="I1120" i="12"/>
  <c r="J1120" i="12"/>
  <c r="I83" i="12"/>
  <c r="H1216" i="12"/>
  <c r="I1216" i="12"/>
  <c r="J1216" i="12"/>
  <c r="H2661" i="12"/>
  <c r="I2661" i="12"/>
  <c r="J2661" i="12"/>
  <c r="H1645" i="12"/>
  <c r="I1645" i="12"/>
  <c r="J1645" i="12"/>
  <c r="H2300" i="12"/>
  <c r="I2300" i="12"/>
  <c r="J2300" i="12"/>
  <c r="H1683" i="12"/>
  <c r="I1683" i="12"/>
  <c r="J1683" i="12"/>
  <c r="H757" i="12"/>
  <c r="I757" i="12"/>
  <c r="J757" i="12"/>
  <c r="I1368" i="12"/>
  <c r="I1860" i="12"/>
  <c r="H1650" i="12"/>
  <c r="I1650" i="12"/>
  <c r="J1650" i="12"/>
  <c r="H3570" i="12"/>
  <c r="I3570" i="12"/>
  <c r="J3570" i="12"/>
  <c r="H456" i="12"/>
  <c r="I456" i="12"/>
  <c r="J456" i="12"/>
  <c r="H918" i="12"/>
  <c r="I918" i="12"/>
  <c r="J918" i="12"/>
  <c r="H3552" i="12"/>
  <c r="I3552" i="12"/>
  <c r="J3552" i="12"/>
  <c r="H563" i="12"/>
  <c r="I563" i="12"/>
  <c r="J563" i="12"/>
  <c r="I3566" i="12"/>
  <c r="H1677" i="12"/>
  <c r="I1677" i="12"/>
  <c r="J1677" i="12"/>
  <c r="H2199" i="12"/>
  <c r="I2199" i="12"/>
  <c r="J2199" i="12"/>
  <c r="H1185" i="12"/>
  <c r="I1185" i="12"/>
  <c r="J1185" i="12"/>
  <c r="H2170" i="12"/>
  <c r="I2170" i="12"/>
  <c r="J2170" i="12"/>
  <c r="H3577" i="12"/>
  <c r="I3577" i="12"/>
  <c r="J3577" i="12"/>
  <c r="H1531" i="12"/>
  <c r="I1531" i="12"/>
  <c r="J1531" i="12"/>
  <c r="I2145" i="12"/>
  <c r="H858" i="12"/>
  <c r="I858" i="12"/>
  <c r="J858" i="12"/>
  <c r="H1736" i="12"/>
  <c r="I1736" i="12"/>
  <c r="J1736" i="12"/>
  <c r="H2098" i="12"/>
  <c r="I2098" i="12"/>
  <c r="J2098" i="12"/>
  <c r="H2668" i="12"/>
  <c r="I2668" i="12"/>
  <c r="J2668" i="12"/>
  <c r="H943" i="12"/>
  <c r="I943" i="12"/>
  <c r="J943" i="12"/>
  <c r="H2788" i="12"/>
  <c r="I2788" i="12"/>
  <c r="J2788" i="12"/>
  <c r="I1571" i="12"/>
  <c r="H601" i="12"/>
  <c r="I601" i="12"/>
  <c r="J601" i="12"/>
  <c r="H3401" i="12"/>
  <c r="I3401" i="12"/>
  <c r="J3401" i="12"/>
  <c r="H568" i="12"/>
  <c r="I568" i="12"/>
  <c r="J568" i="12"/>
  <c r="H1456" i="12"/>
  <c r="I1456" i="12"/>
  <c r="J1456" i="12"/>
  <c r="H1222" i="12"/>
  <c r="I1222" i="12"/>
  <c r="J1222" i="12"/>
  <c r="H3409" i="12"/>
  <c r="I3409" i="12"/>
  <c r="J3409" i="12"/>
  <c r="I2789" i="12"/>
  <c r="H559" i="12"/>
  <c r="I559" i="12"/>
  <c r="J559" i="12"/>
  <c r="H3117" i="12"/>
  <c r="I3117" i="12"/>
  <c r="J3117" i="12"/>
  <c r="H2808" i="12"/>
  <c r="I2808" i="12"/>
  <c r="J2808" i="12"/>
  <c r="H2993" i="12"/>
  <c r="I2993" i="12"/>
  <c r="J2993" i="12"/>
  <c r="H511" i="12"/>
  <c r="I511" i="12"/>
  <c r="J511" i="12"/>
  <c r="H2445" i="12"/>
  <c r="I2445" i="12"/>
  <c r="J2445" i="12"/>
  <c r="I2691" i="12"/>
  <c r="H2188" i="12"/>
  <c r="I2188" i="12"/>
  <c r="J2188" i="12"/>
  <c r="H3116" i="12"/>
  <c r="I3116" i="12"/>
  <c r="J3116" i="12"/>
  <c r="H2013" i="12"/>
  <c r="I2013" i="12"/>
  <c r="J2013" i="12"/>
  <c r="H3053" i="12"/>
  <c r="I3053" i="12"/>
  <c r="J3053" i="12"/>
  <c r="H1946" i="12"/>
  <c r="I1946" i="12"/>
  <c r="J1946" i="12"/>
  <c r="H2450" i="12"/>
  <c r="I2450" i="12"/>
  <c r="J2450" i="12"/>
  <c r="H252" i="12"/>
  <c r="I252" i="12"/>
  <c r="H2362" i="12"/>
  <c r="I2362" i="12"/>
  <c r="J2362" i="12"/>
  <c r="H1102" i="12"/>
  <c r="I1102" i="12"/>
  <c r="J1102" i="12"/>
  <c r="H472" i="12"/>
  <c r="I472" i="12"/>
  <c r="J472" i="12"/>
  <c r="H2714" i="12"/>
  <c r="I2714" i="12"/>
  <c r="J2714" i="12"/>
  <c r="H2273" i="12"/>
  <c r="I2273" i="12"/>
  <c r="J2273" i="12"/>
  <c r="H3423" i="12"/>
  <c r="I3423" i="12"/>
  <c r="J3423" i="12"/>
  <c r="I3468" i="12"/>
  <c r="J3468" i="12"/>
  <c r="I3091" i="12"/>
  <c r="H1953" i="12"/>
  <c r="I1953" i="12"/>
  <c r="J1953" i="12"/>
  <c r="H1163" i="12"/>
  <c r="I1163" i="12"/>
  <c r="J1163" i="12"/>
  <c r="H3267" i="12"/>
  <c r="I3267" i="12"/>
  <c r="J3267" i="12"/>
  <c r="H1587" i="12"/>
  <c r="I1587" i="12"/>
  <c r="J1587" i="12"/>
  <c r="H1977" i="12"/>
  <c r="I1977" i="12"/>
  <c r="J1977" i="12"/>
  <c r="H3207" i="12"/>
  <c r="I3207" i="12"/>
  <c r="J3207" i="12"/>
  <c r="I2159" i="12"/>
  <c r="H414" i="12"/>
  <c r="I414" i="12"/>
  <c r="J414" i="12"/>
  <c r="H84" i="12"/>
  <c r="I84" i="12"/>
  <c r="J84" i="12"/>
  <c r="H2105" i="12"/>
  <c r="I2105" i="12"/>
  <c r="J2105" i="12"/>
  <c r="H3213" i="12"/>
  <c r="I3213" i="12"/>
  <c r="J3213" i="12"/>
  <c r="H2074" i="12"/>
  <c r="I2074" i="12"/>
  <c r="J2074" i="12"/>
  <c r="H2939" i="12"/>
  <c r="I2939" i="12"/>
  <c r="J2939" i="12"/>
  <c r="H3565" i="12"/>
  <c r="I3565" i="12"/>
  <c r="H1774" i="12"/>
  <c r="I1774" i="12"/>
  <c r="J1774" i="12"/>
  <c r="H2854" i="12"/>
  <c r="I2854" i="12"/>
  <c r="J2854" i="12"/>
  <c r="H855" i="12"/>
  <c r="I855" i="12"/>
  <c r="J855" i="12"/>
  <c r="H2755" i="12"/>
  <c r="I2755" i="12"/>
  <c r="J2755" i="12"/>
  <c r="H753" i="12"/>
  <c r="I753" i="12"/>
  <c r="J753" i="12"/>
  <c r="H1295" i="12"/>
  <c r="I1295" i="12"/>
  <c r="J1295" i="12"/>
  <c r="I1987" i="12"/>
  <c r="H2937" i="12"/>
  <c r="I2937" i="12"/>
  <c r="J2937" i="12"/>
  <c r="H1240" i="12"/>
  <c r="I1240" i="12"/>
  <c r="J1240" i="12"/>
  <c r="H3553" i="12"/>
  <c r="I3553" i="12"/>
  <c r="J3553" i="12"/>
  <c r="H2759" i="12"/>
  <c r="I2759" i="12"/>
  <c r="J2759" i="12"/>
  <c r="H2096" i="12"/>
  <c r="I2096" i="12"/>
  <c r="J2096" i="12"/>
  <c r="H2913" i="12"/>
  <c r="I2913" i="12"/>
  <c r="J2913" i="12"/>
  <c r="I1255" i="12"/>
  <c r="H1474" i="12"/>
  <c r="I1474" i="12"/>
  <c r="J1474" i="12"/>
  <c r="H1765" i="12"/>
  <c r="I1765" i="12"/>
  <c r="J1765" i="12"/>
  <c r="H3428" i="12"/>
  <c r="I3428" i="12"/>
  <c r="J3428" i="12"/>
  <c r="H1020" i="12"/>
  <c r="I1020" i="12"/>
  <c r="J1020" i="12"/>
  <c r="H3309" i="12"/>
  <c r="I3309" i="12"/>
  <c r="J3309" i="12"/>
  <c r="H3239" i="12"/>
  <c r="I3239" i="12"/>
  <c r="J3239" i="12"/>
  <c r="I2084" i="12"/>
  <c r="H2554" i="12"/>
  <c r="I2554" i="12"/>
  <c r="J2554" i="12"/>
  <c r="H2236" i="12"/>
  <c r="I2236" i="12"/>
  <c r="J2236" i="12"/>
  <c r="H1018" i="12"/>
  <c r="I1018" i="12"/>
  <c r="J1018" i="12"/>
  <c r="H3270" i="12"/>
  <c r="I3270" i="12"/>
  <c r="J3270" i="12"/>
  <c r="H3430" i="12"/>
  <c r="I3430" i="12"/>
  <c r="J3430" i="12"/>
  <c r="H3399" i="12"/>
  <c r="I3399" i="12"/>
  <c r="J3399" i="12"/>
  <c r="I2660" i="12"/>
  <c r="H85" i="12"/>
  <c r="I85" i="12"/>
  <c r="J85" i="12"/>
  <c r="H3392" i="12"/>
  <c r="I3392" i="12"/>
  <c r="J3392" i="12"/>
  <c r="H2327" i="12"/>
  <c r="I2327" i="12"/>
  <c r="J2327" i="12"/>
  <c r="H3192" i="12"/>
  <c r="I3192" i="12"/>
  <c r="J3192" i="12"/>
  <c r="H3540" i="12"/>
  <c r="I3540" i="12"/>
  <c r="J3540" i="12"/>
  <c r="H2700" i="12"/>
  <c r="I2700" i="12"/>
  <c r="J2700" i="12"/>
  <c r="I1532" i="12"/>
  <c r="H1310" i="12"/>
  <c r="I1310" i="12"/>
  <c r="J1310" i="12"/>
  <c r="H1590" i="12"/>
  <c r="I1590" i="12"/>
  <c r="J1590" i="12"/>
  <c r="H1296" i="12"/>
  <c r="I1296" i="12"/>
  <c r="J1296" i="12"/>
  <c r="H2003" i="12"/>
  <c r="I2003" i="12"/>
  <c r="J2003" i="12"/>
  <c r="H932" i="12"/>
  <c r="I932" i="12"/>
  <c r="J932" i="12"/>
  <c r="H3330" i="12"/>
  <c r="I3330" i="12"/>
  <c r="J3330" i="12"/>
  <c r="I1947" i="12"/>
  <c r="H2912" i="12"/>
  <c r="I2912" i="12"/>
  <c r="J2912" i="12"/>
  <c r="H2517" i="12"/>
  <c r="I2517" i="12"/>
  <c r="J2517" i="12"/>
  <c r="H86" i="12"/>
  <c r="I86" i="12"/>
  <c r="J86" i="12"/>
  <c r="H2473" i="12"/>
  <c r="I2473" i="12"/>
  <c r="J2473" i="12"/>
  <c r="H2619" i="12"/>
  <c r="I2619" i="12"/>
  <c r="J2619" i="12"/>
  <c r="H1142" i="12"/>
  <c r="I1142" i="12"/>
  <c r="J1142" i="12"/>
  <c r="I703" i="12"/>
  <c r="I2573" i="12"/>
  <c r="H428" i="12"/>
  <c r="I428" i="12"/>
  <c r="J428" i="12"/>
  <c r="H2025" i="12"/>
  <c r="I2025" i="12"/>
  <c r="J2025" i="12"/>
  <c r="H802" i="12"/>
  <c r="I802" i="12"/>
  <c r="J802" i="12"/>
  <c r="H538" i="12"/>
  <c r="I538" i="12"/>
  <c r="J538" i="12"/>
  <c r="H2198" i="12"/>
  <c r="I2198" i="12"/>
  <c r="J2198" i="12"/>
  <c r="H1100" i="12"/>
  <c r="I1100" i="12"/>
  <c r="J1100" i="12"/>
  <c r="I645" i="12"/>
  <c r="H1884" i="12"/>
  <c r="I1884" i="12"/>
  <c r="J1884" i="12"/>
  <c r="H2523" i="12"/>
  <c r="I2523" i="12"/>
  <c r="J2523" i="12"/>
  <c r="H1130" i="12"/>
  <c r="I1130" i="12"/>
  <c r="J1130" i="12"/>
  <c r="H3342" i="12"/>
  <c r="I3342" i="12"/>
  <c r="J3342" i="12"/>
  <c r="H1029" i="12"/>
  <c r="I1029" i="12"/>
  <c r="J1029" i="12"/>
  <c r="H3317" i="12"/>
  <c r="I3317" i="12"/>
  <c r="J3317" i="12"/>
  <c r="I2167" i="12"/>
  <c r="J2167" i="12"/>
  <c r="H807" i="12"/>
  <c r="I807" i="12"/>
  <c r="J807" i="12"/>
  <c r="H3561" i="12"/>
  <c r="I3561" i="12"/>
  <c r="J3561" i="12"/>
  <c r="H713" i="12"/>
  <c r="I713" i="12"/>
  <c r="J713" i="12"/>
  <c r="H3357" i="12"/>
  <c r="I3357" i="12"/>
  <c r="J3357" i="12"/>
  <c r="H2928" i="12"/>
  <c r="I2928" i="12"/>
  <c r="J2928" i="12"/>
  <c r="H87" i="12"/>
  <c r="I87" i="12"/>
  <c r="J87" i="12"/>
  <c r="I2090" i="12"/>
  <c r="H1739" i="12"/>
  <c r="I1739" i="12"/>
  <c r="J1739" i="12"/>
  <c r="H3042" i="12"/>
  <c r="I3042" i="12"/>
  <c r="J3042" i="12"/>
  <c r="H1982" i="12"/>
  <c r="I1982" i="12"/>
  <c r="J1982" i="12"/>
  <c r="H2911" i="12"/>
  <c r="I2911" i="12"/>
  <c r="J2911" i="12"/>
  <c r="H1787" i="12"/>
  <c r="I1787" i="12"/>
  <c r="J1787" i="12"/>
  <c r="H1789" i="12"/>
  <c r="I1789" i="12"/>
  <c r="J1789" i="12"/>
  <c r="I2260" i="12"/>
  <c r="H2627" i="12"/>
  <c r="I2627" i="12"/>
  <c r="J2627" i="12"/>
  <c r="H290" i="12"/>
  <c r="I290" i="12"/>
  <c r="J290" i="12"/>
  <c r="H1810" i="12"/>
  <c r="I1810" i="12"/>
  <c r="J1810" i="12"/>
  <c r="H2659" i="12"/>
  <c r="I2659" i="12"/>
  <c r="J2659" i="12"/>
  <c r="H88" i="12"/>
  <c r="I88" i="12"/>
  <c r="J88" i="12"/>
  <c r="H2226" i="12"/>
  <c r="I2226" i="12"/>
  <c r="J2226" i="12"/>
  <c r="I899" i="12"/>
  <c r="H3246" i="12"/>
  <c r="I3246" i="12"/>
  <c r="J3246" i="12"/>
  <c r="H3072" i="12"/>
  <c r="I3072" i="12"/>
  <c r="J3072" i="12"/>
  <c r="H1716" i="12"/>
  <c r="I1716" i="12"/>
  <c r="J1716" i="12"/>
  <c r="H2157" i="12"/>
  <c r="I2157" i="12"/>
  <c r="J2157" i="12"/>
  <c r="H3400" i="12"/>
  <c r="I3400" i="12"/>
  <c r="J3400" i="12"/>
  <c r="H1162" i="12"/>
  <c r="I1162" i="12"/>
  <c r="J1162" i="12"/>
  <c r="I745" i="12"/>
  <c r="H3410" i="12"/>
  <c r="I3410" i="12"/>
  <c r="J3410" i="12"/>
  <c r="H2000" i="12"/>
  <c r="I2000" i="12"/>
  <c r="J2000" i="12"/>
  <c r="H1916" i="12"/>
  <c r="I1916" i="12"/>
  <c r="J1916" i="12"/>
  <c r="H1107" i="12"/>
  <c r="I1107" i="12"/>
  <c r="J1107" i="12"/>
  <c r="H2778" i="12"/>
  <c r="I2778" i="12"/>
  <c r="J2778" i="12"/>
  <c r="H2482" i="12"/>
  <c r="I2482" i="12"/>
  <c r="J2482" i="12"/>
  <c r="I2082" i="12"/>
  <c r="I1566" i="12"/>
  <c r="H851" i="12"/>
  <c r="I851" i="12"/>
  <c r="J851" i="12"/>
  <c r="H89" i="12"/>
  <c r="I89" i="12"/>
  <c r="J89" i="12"/>
  <c r="H3124" i="12"/>
  <c r="I3124" i="12"/>
  <c r="J3124" i="12"/>
  <c r="H1694" i="12"/>
  <c r="I1694" i="12"/>
  <c r="J1694" i="12"/>
  <c r="H764" i="12"/>
  <c r="I764" i="12"/>
  <c r="J764" i="12"/>
  <c r="H2768" i="12"/>
  <c r="I2768" i="12"/>
  <c r="J2768" i="12"/>
  <c r="I2897" i="12"/>
  <c r="H90" i="12"/>
  <c r="I90" i="12"/>
  <c r="J90" i="12"/>
  <c r="H2818" i="12"/>
  <c r="I2818" i="12"/>
  <c r="J2818" i="12"/>
  <c r="H854" i="12"/>
  <c r="I854" i="12"/>
  <c r="J854" i="12"/>
  <c r="H3313" i="12"/>
  <c r="I3313" i="12"/>
  <c r="J3313" i="12"/>
  <c r="H1405" i="12"/>
  <c r="I1405" i="12"/>
  <c r="J1405" i="12"/>
  <c r="H3351" i="12"/>
  <c r="I3351" i="12"/>
  <c r="J3351" i="12"/>
  <c r="I613" i="12"/>
  <c r="H379" i="12"/>
  <c r="I379" i="12"/>
  <c r="J379" i="12"/>
  <c r="H732" i="12"/>
  <c r="I732" i="12"/>
  <c r="J732" i="12"/>
  <c r="H399" i="12"/>
  <c r="I399" i="12"/>
  <c r="J399" i="12"/>
  <c r="H723" i="12"/>
  <c r="I723" i="12"/>
  <c r="J723" i="12"/>
  <c r="H3018" i="12"/>
  <c r="I3018" i="12"/>
  <c r="J3018" i="12"/>
  <c r="H728" i="12"/>
  <c r="I728" i="12"/>
  <c r="J728" i="12"/>
  <c r="I789" i="12"/>
  <c r="H700" i="12"/>
  <c r="I700" i="12"/>
  <c r="J700" i="12"/>
  <c r="H2332" i="12"/>
  <c r="I2332" i="12"/>
  <c r="J2332" i="12"/>
  <c r="H1621" i="12"/>
  <c r="I1621" i="12"/>
  <c r="J1621" i="12"/>
  <c r="H2557" i="12"/>
  <c r="I2557" i="12"/>
  <c r="J2557" i="12"/>
  <c r="H688" i="12"/>
  <c r="I688" i="12"/>
  <c r="J688" i="12"/>
  <c r="H2559" i="12"/>
  <c r="I2559" i="12"/>
  <c r="J2559" i="12"/>
  <c r="I284" i="12"/>
  <c r="H2227" i="12"/>
  <c r="I2227" i="12"/>
  <c r="J2227" i="12"/>
  <c r="H2631" i="12"/>
  <c r="I2631" i="12"/>
  <c r="J2631" i="12"/>
  <c r="H2108" i="12"/>
  <c r="I2108" i="12"/>
  <c r="J2108" i="12"/>
  <c r="H91" i="12"/>
  <c r="I91" i="12"/>
  <c r="J91" i="12"/>
  <c r="H537" i="12"/>
  <c r="I537" i="12"/>
  <c r="J537" i="12"/>
  <c r="H2684" i="12"/>
  <c r="I2684" i="12"/>
  <c r="J2684" i="12"/>
  <c r="I92" i="12"/>
  <c r="H487" i="12"/>
  <c r="I487" i="12"/>
  <c r="J487" i="12"/>
  <c r="H2397" i="12"/>
  <c r="I2397" i="12"/>
  <c r="J2397" i="12"/>
  <c r="H2439" i="12"/>
  <c r="I2439" i="12"/>
  <c r="J2439" i="12"/>
  <c r="H3675" i="12"/>
  <c r="I3675" i="12"/>
  <c r="J3675" i="12"/>
  <c r="H3006" i="12"/>
  <c r="I3006" i="12"/>
  <c r="J3006" i="12"/>
  <c r="H2388" i="12"/>
  <c r="I2388" i="12"/>
  <c r="J2388" i="12"/>
  <c r="I910" i="12"/>
  <c r="H2935" i="12"/>
  <c r="I2935" i="12"/>
  <c r="J2935" i="12"/>
  <c r="H2219" i="12"/>
  <c r="I2219" i="12"/>
  <c r="J2219" i="12"/>
  <c r="H948" i="12"/>
  <c r="I948" i="12"/>
  <c r="J948" i="12"/>
  <c r="H3516" i="12"/>
  <c r="I3516" i="12"/>
  <c r="J3516" i="12"/>
  <c r="H3289" i="12"/>
  <c r="I3289" i="12"/>
  <c r="J3289" i="12"/>
  <c r="H3527" i="12"/>
  <c r="I3527" i="12"/>
  <c r="J3527" i="12"/>
  <c r="I3404" i="12"/>
  <c r="H2706" i="12"/>
  <c r="I2706" i="12"/>
  <c r="J2706" i="12"/>
  <c r="H3477" i="12"/>
  <c r="I3477" i="12"/>
  <c r="J3477" i="12"/>
  <c r="H1499" i="12"/>
  <c r="I1499" i="12"/>
  <c r="J1499" i="12"/>
  <c r="H2280" i="12"/>
  <c r="I2280" i="12"/>
  <c r="J2280" i="12"/>
  <c r="H1560" i="12"/>
  <c r="I1560" i="12"/>
  <c r="J1560" i="12"/>
  <c r="H1834" i="12"/>
  <c r="I1834" i="12"/>
  <c r="J1834" i="12"/>
  <c r="H1293" i="12"/>
  <c r="I1293" i="12"/>
  <c r="H1554" i="12"/>
  <c r="I1554" i="12"/>
  <c r="J1554" i="12"/>
  <c r="H1819" i="12"/>
  <c r="I1819" i="12"/>
  <c r="J1819" i="12"/>
  <c r="H1011" i="12"/>
  <c r="I1011" i="12"/>
  <c r="J1011" i="12"/>
  <c r="H243" i="12"/>
  <c r="I243" i="12"/>
  <c r="J243" i="12"/>
  <c r="H2941" i="12"/>
  <c r="I2941" i="12"/>
  <c r="J2941" i="12"/>
  <c r="H246" i="12"/>
  <c r="I246" i="12"/>
  <c r="J246" i="12"/>
  <c r="I2958" i="12"/>
  <c r="H2508" i="12"/>
  <c r="I2508" i="12"/>
  <c r="J2508" i="12"/>
  <c r="H204" i="12"/>
  <c r="I204" i="12"/>
  <c r="J204" i="12"/>
  <c r="H2259" i="12"/>
  <c r="I2259" i="12"/>
  <c r="J2259" i="12"/>
  <c r="H1753" i="12"/>
  <c r="I1753" i="12"/>
  <c r="J1753" i="12"/>
  <c r="H3669" i="12"/>
  <c r="I3669" i="12"/>
  <c r="J3669" i="12"/>
  <c r="H2292" i="12"/>
  <c r="I2292" i="12"/>
  <c r="J2292" i="12"/>
  <c r="I579" i="12"/>
  <c r="H783" i="12"/>
  <c r="I783" i="12"/>
  <c r="J783" i="12"/>
  <c r="H2265" i="12"/>
  <c r="I2265" i="12"/>
  <c r="J2265" i="12"/>
  <c r="H3271" i="12"/>
  <c r="I3271" i="12"/>
  <c r="J3271" i="12"/>
  <c r="H1793" i="12"/>
  <c r="I1793" i="12"/>
  <c r="J1793" i="12"/>
  <c r="H2428" i="12"/>
  <c r="I2428" i="12"/>
  <c r="J2428" i="12"/>
  <c r="H1741" i="12"/>
  <c r="I1741" i="12"/>
  <c r="J1741" i="12"/>
  <c r="I532" i="12"/>
  <c r="H816" i="12"/>
  <c r="I816" i="12"/>
  <c r="J816" i="12"/>
  <c r="H1937" i="12"/>
  <c r="I1937" i="12"/>
  <c r="J1937" i="12"/>
  <c r="H549" i="12"/>
  <c r="I549" i="12"/>
  <c r="J549" i="12"/>
  <c r="H93" i="12"/>
  <c r="I93" i="12"/>
  <c r="J93" i="12"/>
  <c r="H3125" i="12"/>
  <c r="I3125" i="12"/>
  <c r="J3125" i="12"/>
  <c r="H2202" i="12"/>
  <c r="I2202" i="12"/>
  <c r="J2202" i="12"/>
  <c r="I527" i="12"/>
  <c r="H1027" i="12"/>
  <c r="I1027" i="12"/>
  <c r="J1027" i="12"/>
  <c r="H2176" i="12"/>
  <c r="I2176" i="12"/>
  <c r="J2176" i="12"/>
  <c r="H908" i="12"/>
  <c r="I908" i="12"/>
  <c r="J908" i="12"/>
  <c r="H3613" i="12"/>
  <c r="I3613" i="12"/>
  <c r="J3613" i="12"/>
  <c r="H846" i="12"/>
  <c r="I846" i="12"/>
  <c r="J846" i="12"/>
  <c r="H2185" i="12"/>
  <c r="I2185" i="12"/>
  <c r="J2185" i="12"/>
  <c r="I760" i="12"/>
  <c r="H2946" i="12"/>
  <c r="I2946" i="12"/>
  <c r="J2946" i="12"/>
  <c r="H2302" i="12"/>
  <c r="I2302" i="12"/>
  <c r="J2302" i="12"/>
  <c r="H480" i="12"/>
  <c r="I480" i="12"/>
  <c r="J480" i="12"/>
  <c r="H2290" i="12"/>
  <c r="I2290" i="12"/>
  <c r="J2290" i="12"/>
  <c r="H3152" i="12"/>
  <c r="I3152" i="12"/>
  <c r="J3152" i="12"/>
  <c r="H1915" i="12"/>
  <c r="I1915" i="12"/>
  <c r="J1915" i="12"/>
  <c r="I2981" i="12"/>
  <c r="H1538" i="12"/>
  <c r="I1538" i="12"/>
  <c r="J1538" i="12"/>
  <c r="H3217" i="12"/>
  <c r="I3217" i="12"/>
  <c r="J3217" i="12"/>
  <c r="H829" i="12"/>
  <c r="I829" i="12"/>
  <c r="J829" i="12"/>
  <c r="H1931" i="12"/>
  <c r="I1931" i="12"/>
  <c r="J1931" i="12"/>
  <c r="H806" i="12"/>
  <c r="I806" i="12"/>
  <c r="J806" i="12"/>
  <c r="H3106" i="12"/>
  <c r="I3106" i="12"/>
  <c r="J3106" i="12"/>
  <c r="I1432" i="12"/>
  <c r="H2790" i="12"/>
  <c r="I2790" i="12"/>
  <c r="J2790" i="12"/>
  <c r="H3179" i="12"/>
  <c r="I3179" i="12"/>
  <c r="J3179" i="12"/>
  <c r="H2827" i="12"/>
  <c r="I2827" i="12"/>
  <c r="J2827" i="12"/>
  <c r="H3193" i="12"/>
  <c r="I3193" i="12"/>
  <c r="J3193" i="12"/>
  <c r="H1535" i="12"/>
  <c r="I1535" i="12"/>
  <c r="J1535" i="12"/>
  <c r="H1869" i="12"/>
  <c r="I1869" i="12"/>
  <c r="J1869" i="12"/>
  <c r="I894" i="12"/>
  <c r="H1348" i="12"/>
  <c r="I1348" i="12"/>
  <c r="J1348" i="12"/>
  <c r="H3180" i="12"/>
  <c r="I3180" i="12"/>
  <c r="J3180" i="12"/>
  <c r="H3009" i="12"/>
  <c r="I3009" i="12"/>
  <c r="J3009" i="12"/>
  <c r="H3204" i="12"/>
  <c r="I3204" i="12"/>
  <c r="J3204" i="12"/>
  <c r="H1339" i="12"/>
  <c r="I1339" i="12"/>
  <c r="J1339" i="12"/>
  <c r="H1898" i="12"/>
  <c r="I1898" i="12"/>
  <c r="J1898" i="12"/>
  <c r="I1048" i="12"/>
  <c r="J1048" i="12"/>
  <c r="H1030" i="12"/>
  <c r="I1030" i="12"/>
  <c r="J1030" i="12"/>
  <c r="H1935" i="12"/>
  <c r="I1935" i="12"/>
  <c r="J1935" i="12"/>
  <c r="H3471" i="12"/>
  <c r="I3471" i="12"/>
  <c r="J3471" i="12"/>
  <c r="H3339" i="12"/>
  <c r="I3339" i="12"/>
  <c r="J3339" i="12"/>
  <c r="H536" i="12"/>
  <c r="I536" i="12"/>
  <c r="J536" i="12"/>
  <c r="H3578" i="12"/>
  <c r="I3578" i="12"/>
  <c r="J3578" i="12"/>
  <c r="I482" i="12"/>
  <c r="H2814" i="12"/>
  <c r="I2814" i="12"/>
  <c r="J2814" i="12"/>
  <c r="H2966" i="12"/>
  <c r="I2966" i="12"/>
  <c r="J2966" i="12"/>
  <c r="H1231" i="12"/>
  <c r="I1231" i="12"/>
  <c r="J1231" i="12"/>
  <c r="H1332" i="12"/>
  <c r="I1332" i="12"/>
  <c r="J1332" i="12"/>
  <c r="H2340" i="12"/>
  <c r="I2340" i="12"/>
  <c r="J2340" i="12"/>
  <c r="H3266" i="12"/>
  <c r="I3266" i="12"/>
  <c r="J3266" i="12"/>
  <c r="H2322" i="12"/>
  <c r="I2322" i="12"/>
  <c r="H2271" i="12"/>
  <c r="I2271" i="12"/>
  <c r="J2271" i="12"/>
  <c r="H3237" i="12"/>
  <c r="I3237" i="12"/>
  <c r="J3237" i="12"/>
  <c r="H2931" i="12"/>
  <c r="I2931" i="12"/>
  <c r="J2931" i="12"/>
  <c r="H514" i="12"/>
  <c r="I514" i="12"/>
  <c r="J514" i="12"/>
  <c r="H2177" i="12"/>
  <c r="I2177" i="12"/>
  <c r="J2177" i="12"/>
  <c r="H2608" i="12"/>
  <c r="I2608" i="12"/>
  <c r="J2608" i="12"/>
  <c r="I1495" i="12"/>
  <c r="J1495" i="12"/>
  <c r="H3493" i="12"/>
  <c r="I3493" i="12"/>
  <c r="J3493" i="12"/>
  <c r="H2189" i="12"/>
  <c r="I2189" i="12"/>
  <c r="J2189" i="12"/>
  <c r="H544" i="12"/>
  <c r="I544" i="12"/>
  <c r="J544" i="12"/>
  <c r="H2018" i="12"/>
  <c r="I2018" i="12"/>
  <c r="J2018" i="12"/>
  <c r="H1062" i="12"/>
  <c r="I1062" i="12"/>
  <c r="J1062" i="12"/>
  <c r="H2021" i="12"/>
  <c r="I2021" i="12"/>
  <c r="J2021" i="12"/>
  <c r="I581" i="12"/>
  <c r="H597" i="12"/>
  <c r="I597" i="12"/>
  <c r="J597" i="12"/>
  <c r="H3572" i="12"/>
  <c r="I3572" i="12"/>
  <c r="J3572" i="12"/>
  <c r="H636" i="12"/>
  <c r="I636" i="12"/>
  <c r="J636" i="12"/>
  <c r="H2401" i="12"/>
  <c r="I2401" i="12"/>
  <c r="J2401" i="12"/>
  <c r="H2801" i="12"/>
  <c r="I2801" i="12"/>
  <c r="J2801" i="12"/>
  <c r="H94" i="12"/>
  <c r="I94" i="12"/>
  <c r="J94" i="12"/>
  <c r="H2844" i="12"/>
  <c r="I2844" i="12"/>
  <c r="H967" i="12"/>
  <c r="I967" i="12"/>
  <c r="J967" i="12"/>
  <c r="H1862" i="12"/>
  <c r="I1862" i="12"/>
  <c r="J1862" i="12"/>
  <c r="H95" i="12"/>
  <c r="I95" i="12"/>
  <c r="J95" i="12"/>
  <c r="H3538" i="12"/>
  <c r="I3538" i="12"/>
  <c r="J3538" i="12"/>
  <c r="H611" i="12"/>
  <c r="I611" i="12"/>
  <c r="J611" i="12"/>
  <c r="H1721" i="12"/>
  <c r="I1721" i="12"/>
  <c r="J1721" i="12"/>
  <c r="I797" i="12"/>
  <c r="H2454" i="12"/>
  <c r="I2454" i="12"/>
  <c r="J2454" i="12"/>
  <c r="H1652" i="12"/>
  <c r="I1652" i="12"/>
  <c r="J1652" i="12"/>
  <c r="H2462" i="12"/>
  <c r="I2462" i="12"/>
  <c r="J2462" i="12"/>
  <c r="H1649" i="12"/>
  <c r="I1649" i="12"/>
  <c r="J1649" i="12"/>
  <c r="H1170" i="12"/>
  <c r="I1170" i="12"/>
  <c r="J1170" i="12"/>
  <c r="H1684" i="12"/>
  <c r="I1684" i="12"/>
  <c r="J1684" i="12"/>
  <c r="I477" i="12"/>
  <c r="H979" i="12"/>
  <c r="I979" i="12"/>
  <c r="J979" i="12"/>
  <c r="H824" i="12"/>
  <c r="I824" i="12"/>
  <c r="J824" i="12"/>
  <c r="H522" i="12"/>
  <c r="I522" i="12"/>
  <c r="J522" i="12"/>
  <c r="H2141" i="12"/>
  <c r="I2141" i="12"/>
  <c r="J2141" i="12"/>
  <c r="H1146" i="12"/>
  <c r="I1146" i="12"/>
  <c r="J1146" i="12"/>
  <c r="H458" i="12"/>
  <c r="I458" i="12"/>
  <c r="J458" i="12"/>
  <c r="I2998" i="12"/>
  <c r="H450" i="12"/>
  <c r="I450" i="12"/>
  <c r="J450" i="12"/>
  <c r="H1843" i="12"/>
  <c r="I1843" i="12"/>
  <c r="J1843" i="12"/>
  <c r="H603" i="12"/>
  <c r="I603" i="12"/>
  <c r="J603" i="12"/>
  <c r="H729" i="12"/>
  <c r="I729" i="12"/>
  <c r="J729" i="12"/>
  <c r="H935" i="12"/>
  <c r="I935" i="12"/>
  <c r="J935" i="12"/>
  <c r="H1715" i="12"/>
  <c r="I1715" i="12"/>
  <c r="J1715" i="12"/>
  <c r="I96" i="12"/>
  <c r="H496" i="12"/>
  <c r="I496" i="12"/>
  <c r="J496" i="12"/>
  <c r="H1998" i="12"/>
  <c r="I1998" i="12"/>
  <c r="J1998" i="12"/>
  <c r="H758" i="12"/>
  <c r="I758" i="12"/>
  <c r="J758" i="12"/>
  <c r="H1967" i="12"/>
  <c r="I1967" i="12"/>
  <c r="J1967" i="12"/>
  <c r="H3078" i="12"/>
  <c r="I3078" i="12"/>
  <c r="J3078" i="12"/>
  <c r="H1686" i="12"/>
  <c r="I1686" i="12"/>
  <c r="J1686" i="12"/>
  <c r="I2940" i="12"/>
  <c r="H821" i="12"/>
  <c r="I821" i="12"/>
  <c r="J821" i="12"/>
  <c r="H2989" i="12"/>
  <c r="I2989" i="12"/>
  <c r="J2989" i="12"/>
  <c r="H3324" i="12"/>
  <c r="I3324" i="12"/>
  <c r="J3324" i="12"/>
  <c r="H1807" i="12"/>
  <c r="I1807" i="12"/>
  <c r="J1807" i="12"/>
  <c r="H3205" i="12"/>
  <c r="I3205" i="12"/>
  <c r="J3205" i="12"/>
  <c r="H2079" i="12"/>
  <c r="I2079" i="12"/>
  <c r="J2079" i="12"/>
  <c r="I3148" i="12"/>
  <c r="H1085" i="12"/>
  <c r="I1085" i="12"/>
  <c r="J1085" i="12"/>
  <c r="H97" i="12"/>
  <c r="I97" i="12"/>
  <c r="J97" i="12"/>
  <c r="H3273" i="12"/>
  <c r="I3273" i="12"/>
  <c r="J3273" i="12"/>
  <c r="H3534" i="12"/>
  <c r="I3534" i="12"/>
  <c r="J3534" i="12"/>
  <c r="H98" i="12"/>
  <c r="I98" i="12"/>
  <c r="J98" i="12"/>
  <c r="H3533" i="12"/>
  <c r="I3533" i="12"/>
  <c r="J3533" i="12"/>
  <c r="I812" i="12"/>
  <c r="J812" i="12"/>
  <c r="H969" i="12"/>
  <c r="I969" i="12"/>
  <c r="J969" i="12"/>
  <c r="H3551" i="12"/>
  <c r="I3551" i="12"/>
  <c r="J3551" i="12"/>
  <c r="H2954" i="12"/>
  <c r="I2954" i="12"/>
  <c r="J2954" i="12"/>
  <c r="H2343" i="12"/>
  <c r="I2343" i="12"/>
  <c r="J2343" i="12"/>
  <c r="H3416" i="12"/>
  <c r="I3416" i="12"/>
  <c r="J3416" i="12"/>
  <c r="H1839" i="12"/>
  <c r="I1839" i="12"/>
  <c r="J1839" i="12"/>
  <c r="I813" i="12"/>
  <c r="H2510" i="12"/>
  <c r="I2510" i="12"/>
  <c r="J2510" i="12"/>
  <c r="H1965" i="12"/>
  <c r="I1965" i="12"/>
  <c r="J1965" i="12"/>
  <c r="H2655" i="12"/>
  <c r="I2655" i="12"/>
  <c r="J2655" i="12"/>
  <c r="H626" i="12"/>
  <c r="I626" i="12"/>
  <c r="J626" i="12"/>
  <c r="H2776" i="12"/>
  <c r="I2776" i="12"/>
  <c r="J2776" i="12"/>
  <c r="H2207" i="12"/>
  <c r="I2207" i="12"/>
  <c r="J2207" i="12"/>
  <c r="H2701" i="12"/>
  <c r="I2701" i="12"/>
  <c r="H2780" i="12"/>
  <c r="I2780" i="12"/>
  <c r="J2780" i="12"/>
  <c r="H1654" i="12"/>
  <c r="I1654" i="12"/>
  <c r="J1654" i="12"/>
  <c r="H2828" i="12"/>
  <c r="I2828" i="12"/>
  <c r="J2828" i="12"/>
  <c r="H693" i="12"/>
  <c r="I693" i="12"/>
  <c r="J693" i="12"/>
  <c r="H605" i="12"/>
  <c r="I605" i="12"/>
  <c r="J605" i="12"/>
  <c r="H681" i="12"/>
  <c r="I681" i="12"/>
  <c r="J681" i="12"/>
  <c r="I841" i="12"/>
  <c r="J841" i="12"/>
  <c r="H99" i="12"/>
  <c r="I99" i="12"/>
  <c r="J99" i="12"/>
  <c r="H562" i="12"/>
  <c r="I562" i="12"/>
  <c r="J562" i="12"/>
  <c r="H933" i="12"/>
  <c r="I933" i="12"/>
  <c r="J933" i="12"/>
  <c r="H488" i="12"/>
  <c r="I488" i="12"/>
  <c r="J488" i="12"/>
  <c r="H1509" i="12"/>
  <c r="I1509" i="12"/>
  <c r="J1509" i="12"/>
  <c r="H3154" i="12"/>
  <c r="I3154" i="12"/>
  <c r="J3154" i="12"/>
  <c r="I885" i="12"/>
  <c r="H1627" i="12"/>
  <c r="I1627" i="12"/>
  <c r="J1627" i="12"/>
  <c r="H3243" i="12"/>
  <c r="I3243" i="12"/>
  <c r="J3243" i="12"/>
  <c r="H690" i="12"/>
  <c r="I690" i="12"/>
  <c r="J690" i="12"/>
  <c r="H2352" i="12"/>
  <c r="I2352" i="12"/>
  <c r="J2352" i="12"/>
  <c r="H1337" i="12"/>
  <c r="I1337" i="12"/>
  <c r="J1337" i="12"/>
  <c r="H3291" i="12"/>
  <c r="I3291" i="12"/>
  <c r="J3291" i="12"/>
  <c r="H1600" i="12"/>
  <c r="I1600" i="12"/>
  <c r="H3013" i="12"/>
  <c r="I3013" i="12"/>
  <c r="J3013" i="12"/>
  <c r="H595" i="12"/>
  <c r="I595" i="12"/>
  <c r="J595" i="12"/>
  <c r="H1442" i="12"/>
  <c r="I1442" i="12"/>
  <c r="J1442" i="12"/>
  <c r="H2065" i="12"/>
  <c r="I2065" i="12"/>
  <c r="J2065" i="12"/>
  <c r="H3119" i="12"/>
  <c r="I3119" i="12"/>
  <c r="J3119" i="12"/>
  <c r="H3436" i="12"/>
  <c r="I3436" i="12"/>
  <c r="J3436" i="12"/>
  <c r="I2920" i="12"/>
  <c r="H3035" i="12"/>
  <c r="I3035" i="12"/>
  <c r="J3035" i="12"/>
  <c r="H1670" i="12"/>
  <c r="I1670" i="12"/>
  <c r="J1670" i="12"/>
  <c r="H3459" i="12"/>
  <c r="I3459" i="12"/>
  <c r="J3459" i="12"/>
  <c r="H2005" i="12"/>
  <c r="I2005" i="12"/>
  <c r="J2005" i="12"/>
  <c r="H100" i="12"/>
  <c r="I100" i="12"/>
  <c r="J100" i="12"/>
  <c r="H2080" i="12"/>
  <c r="I2080" i="12"/>
  <c r="J2080" i="12"/>
  <c r="I304" i="12"/>
  <c r="I2947" i="12"/>
  <c r="H1095" i="12"/>
  <c r="I1095" i="12"/>
  <c r="J1095" i="12"/>
  <c r="H3079" i="12"/>
  <c r="I3079" i="12"/>
  <c r="J3079" i="12"/>
  <c r="H484" i="12"/>
  <c r="I484" i="12"/>
  <c r="J484" i="12"/>
  <c r="H600" i="12"/>
  <c r="I600" i="12"/>
  <c r="J600" i="12"/>
  <c r="H2980" i="12"/>
  <c r="I2980" i="12"/>
  <c r="J2980" i="12"/>
  <c r="H2956" i="12"/>
  <c r="I2956" i="12"/>
  <c r="J2956" i="12"/>
  <c r="I2847" i="12"/>
  <c r="H1159" i="12"/>
  <c r="I1159" i="12"/>
  <c r="J1159" i="12"/>
  <c r="H1971" i="12"/>
  <c r="I1971" i="12"/>
  <c r="J1971" i="12"/>
  <c r="H1458" i="12"/>
  <c r="I1458" i="12"/>
  <c r="J1458" i="12"/>
  <c r="H2819" i="12"/>
  <c r="I2819" i="12"/>
  <c r="J2819" i="12"/>
  <c r="H3068" i="12"/>
  <c r="I3068" i="12"/>
  <c r="J3068" i="12"/>
  <c r="H2357" i="12"/>
  <c r="I2357" i="12"/>
  <c r="J2357" i="12"/>
  <c r="I2346" i="12"/>
  <c r="H2194" i="12"/>
  <c r="I2194" i="12"/>
  <c r="J2194" i="12"/>
  <c r="H953" i="12"/>
  <c r="I953" i="12"/>
  <c r="J953" i="12"/>
  <c r="H2849" i="12"/>
  <c r="I2849" i="12"/>
  <c r="J2849" i="12"/>
  <c r="H629" i="12"/>
  <c r="I629" i="12"/>
  <c r="J629" i="12"/>
  <c r="H2330" i="12"/>
  <c r="I2330" i="12"/>
  <c r="J2330" i="12"/>
  <c r="H951" i="12"/>
  <c r="I951" i="12"/>
  <c r="J951" i="12"/>
  <c r="I2358" i="12"/>
  <c r="J2358" i="12"/>
  <c r="H2201" i="12"/>
  <c r="I2201" i="12"/>
  <c r="J2201" i="12"/>
  <c r="H1044" i="12"/>
  <c r="I1044" i="12"/>
  <c r="J1044" i="12"/>
  <c r="H2376" i="12"/>
  <c r="I2376" i="12"/>
  <c r="J2376" i="12"/>
  <c r="H461" i="12"/>
  <c r="I461" i="12"/>
  <c r="J461" i="12"/>
  <c r="H1992" i="12"/>
  <c r="I1992" i="12"/>
  <c r="J1992" i="12"/>
  <c r="H901" i="12"/>
  <c r="I901" i="12"/>
  <c r="J901" i="12"/>
  <c r="I2255" i="12"/>
  <c r="H101" i="12"/>
  <c r="I101" i="12"/>
  <c r="J101" i="12"/>
  <c r="H939" i="12"/>
  <c r="I939" i="12"/>
  <c r="J939" i="12"/>
  <c r="H587" i="12"/>
  <c r="I587" i="12"/>
  <c r="J587" i="12"/>
  <c r="H1278" i="12"/>
  <c r="I1278" i="12"/>
  <c r="J1278" i="12"/>
  <c r="H580" i="12"/>
  <c r="I580" i="12"/>
  <c r="J580" i="12"/>
  <c r="H1387" i="12"/>
  <c r="I1387" i="12"/>
  <c r="J1387" i="12"/>
  <c r="I722" i="12"/>
  <c r="H3510" i="12"/>
  <c r="I3510" i="12"/>
  <c r="J3510" i="12"/>
  <c r="H2349" i="12"/>
  <c r="I2349" i="12"/>
  <c r="J2349" i="12"/>
  <c r="H1055" i="12"/>
  <c r="I1055" i="12"/>
  <c r="J1055" i="12"/>
  <c r="H3425" i="12"/>
  <c r="I3425" i="12"/>
  <c r="J3425" i="12"/>
  <c r="H551" i="12"/>
  <c r="I551" i="12"/>
  <c r="J551" i="12"/>
  <c r="H102" i="12"/>
  <c r="I102" i="12"/>
  <c r="J102" i="12"/>
  <c r="I423" i="12"/>
  <c r="H787" i="12"/>
  <c r="I787" i="12"/>
  <c r="J787" i="12"/>
  <c r="H2245" i="12"/>
  <c r="I2245" i="12"/>
  <c r="J2245" i="12"/>
  <c r="H437" i="12"/>
  <c r="I437" i="12"/>
  <c r="J437" i="12"/>
  <c r="H310" i="12"/>
  <c r="I310" i="12"/>
  <c r="J310" i="12"/>
  <c r="H724" i="12"/>
  <c r="I724" i="12"/>
  <c r="J724" i="12"/>
  <c r="H269" i="12"/>
  <c r="I269" i="12"/>
  <c r="J269" i="12"/>
  <c r="I1494" i="12"/>
  <c r="H751" i="12"/>
  <c r="I751" i="12"/>
  <c r="J751" i="12"/>
  <c r="H429" i="12"/>
  <c r="I429" i="12"/>
  <c r="J429" i="12"/>
  <c r="H1208" i="12"/>
  <c r="I1208" i="12"/>
  <c r="J1208" i="12"/>
  <c r="H435" i="12"/>
  <c r="I435" i="12"/>
  <c r="J435" i="12"/>
  <c r="H620" i="12"/>
  <c r="I620" i="12"/>
  <c r="J620" i="12"/>
  <c r="H432" i="12"/>
  <c r="I432" i="12"/>
  <c r="J432" i="12"/>
  <c r="I2961" i="12"/>
  <c r="H2879" i="12"/>
  <c r="I2879" i="12"/>
  <c r="J2879" i="12"/>
  <c r="H449" i="12"/>
  <c r="I449" i="12"/>
  <c r="J449" i="12"/>
  <c r="H2811" i="12"/>
  <c r="I2811" i="12"/>
  <c r="J2811" i="12"/>
  <c r="H1119" i="12"/>
  <c r="I1119" i="12"/>
  <c r="J1119" i="12"/>
  <c r="H2984" i="12"/>
  <c r="I2984" i="12"/>
  <c r="J2984" i="12"/>
  <c r="H332" i="12"/>
  <c r="I332" i="12"/>
  <c r="J332" i="12"/>
  <c r="I2531" i="12"/>
  <c r="H103" i="12"/>
  <c r="I103" i="12"/>
  <c r="J103" i="12"/>
  <c r="H2526" i="12"/>
  <c r="I2526" i="12"/>
  <c r="J2526" i="12"/>
  <c r="H2026" i="12"/>
  <c r="I2026" i="12"/>
  <c r="J2026" i="12"/>
  <c r="H772" i="12"/>
  <c r="I772" i="12"/>
  <c r="J772" i="12"/>
  <c r="H1564" i="12"/>
  <c r="I1564" i="12"/>
  <c r="J1564" i="12"/>
  <c r="H2845" i="12"/>
  <c r="I2845" i="12"/>
  <c r="J2845" i="12"/>
  <c r="I2418" i="12"/>
  <c r="H1065" i="12"/>
  <c r="I1065" i="12"/>
  <c r="J1065" i="12"/>
  <c r="H1542" i="12"/>
  <c r="I1542" i="12"/>
  <c r="J1542" i="12"/>
  <c r="H285" i="12"/>
  <c r="I285" i="12"/>
  <c r="J285" i="12"/>
  <c r="H1196" i="12"/>
  <c r="I1196" i="12"/>
  <c r="J1196" i="12"/>
  <c r="H798" i="12"/>
  <c r="I798" i="12"/>
  <c r="J798" i="12"/>
  <c r="H2596" i="12"/>
  <c r="I2596" i="12"/>
  <c r="J2596" i="12"/>
  <c r="I1459" i="12"/>
  <c r="H104" i="12"/>
  <c r="I104" i="12"/>
  <c r="J104" i="12"/>
  <c r="H2408" i="12"/>
  <c r="I2408" i="12"/>
  <c r="J2408" i="12"/>
  <c r="H3668" i="12"/>
  <c r="I3668" i="12"/>
  <c r="J3668" i="12"/>
  <c r="H3507" i="12"/>
  <c r="I3507" i="12"/>
  <c r="J3507" i="12"/>
  <c r="H105" i="12"/>
  <c r="I105" i="12"/>
  <c r="J105" i="12"/>
  <c r="H2075" i="12"/>
  <c r="I2075" i="12"/>
  <c r="J2075" i="12"/>
  <c r="H407" i="12"/>
  <c r="I407" i="12"/>
  <c r="H106" i="12"/>
  <c r="I106" i="12"/>
  <c r="J106" i="12"/>
  <c r="H2351" i="12"/>
  <c r="I2351" i="12"/>
  <c r="J2351" i="12"/>
  <c r="H3589" i="12"/>
  <c r="I3589" i="12"/>
  <c r="J3589" i="12"/>
  <c r="H1124" i="12"/>
  <c r="I1124" i="12"/>
  <c r="J1124" i="12"/>
  <c r="H2719" i="12"/>
  <c r="I2719" i="12"/>
  <c r="J2719" i="12"/>
  <c r="H2592" i="12"/>
  <c r="I2592" i="12"/>
  <c r="J2592" i="12"/>
  <c r="I3591" i="12"/>
  <c r="H1425" i="12"/>
  <c r="I1425" i="12"/>
  <c r="J1425" i="12"/>
  <c r="H2861" i="12"/>
  <c r="I2861" i="12"/>
  <c r="J2861" i="12"/>
  <c r="H1760" i="12"/>
  <c r="I1760" i="12"/>
  <c r="J1760" i="12"/>
  <c r="H2372" i="12"/>
  <c r="I2372" i="12"/>
  <c r="J2372" i="12"/>
  <c r="H305" i="12"/>
  <c r="I305" i="12"/>
  <c r="J305" i="12"/>
  <c r="H107" i="12"/>
  <c r="I107" i="12"/>
  <c r="J107" i="12"/>
  <c r="I2824" i="12"/>
  <c r="H921" i="12"/>
  <c r="I921" i="12"/>
  <c r="J921" i="12"/>
  <c r="H377" i="12"/>
  <c r="I377" i="12"/>
  <c r="J377" i="12"/>
  <c r="H3625" i="12"/>
  <c r="I3625" i="12"/>
  <c r="J3625" i="12"/>
  <c r="H2639" i="12"/>
  <c r="I2639" i="12"/>
  <c r="J2639" i="12"/>
  <c r="H3442" i="12"/>
  <c r="I3442" i="12"/>
  <c r="J3442" i="12"/>
  <c r="H725" i="12"/>
  <c r="I725" i="12"/>
  <c r="J725" i="12"/>
  <c r="H2305" i="12"/>
  <c r="I2305" i="12"/>
  <c r="H889" i="12"/>
  <c r="I889" i="12"/>
  <c r="J889" i="12"/>
  <c r="H1157" i="12"/>
  <c r="I1157" i="12"/>
  <c r="J1157" i="12"/>
  <c r="H2076" i="12"/>
  <c r="I2076" i="12"/>
  <c r="J2076" i="12"/>
  <c r="H2492" i="12"/>
  <c r="I2492" i="12"/>
  <c r="J2492" i="12"/>
  <c r="H109" i="12"/>
  <c r="I109" i="12"/>
  <c r="J109" i="12"/>
  <c r="H2010" i="12"/>
  <c r="I2010" i="12"/>
  <c r="J2010" i="12"/>
  <c r="I2512" i="12"/>
  <c r="J2512" i="12"/>
  <c r="H2067" i="12"/>
  <c r="I2067" i="12"/>
  <c r="J2067" i="12"/>
  <c r="H3648" i="12"/>
  <c r="I3648" i="12"/>
  <c r="J3648" i="12"/>
  <c r="H1448" i="12"/>
  <c r="I1448" i="12"/>
  <c r="J1448" i="12"/>
  <c r="H2539" i="12"/>
  <c r="I2539" i="12"/>
  <c r="J2539" i="12"/>
  <c r="H2915" i="12"/>
  <c r="I2915" i="12"/>
  <c r="J2915" i="12"/>
  <c r="H2092" i="12"/>
  <c r="I2092" i="12"/>
  <c r="J2092" i="12"/>
  <c r="I1421" i="12"/>
  <c r="H3151" i="12"/>
  <c r="I3151" i="12"/>
  <c r="J3151" i="12"/>
  <c r="H3653" i="12"/>
  <c r="I3653" i="12"/>
  <c r="J3653" i="12"/>
  <c r="H838" i="12"/>
  <c r="I838" i="12"/>
  <c r="J838" i="12"/>
  <c r="H1500" i="12"/>
  <c r="I1500" i="12"/>
  <c r="J1500" i="12"/>
  <c r="H1782" i="12"/>
  <c r="I1782" i="12"/>
  <c r="J1782" i="12"/>
  <c r="H714" i="12"/>
  <c r="I714" i="12"/>
  <c r="J714" i="12"/>
  <c r="H3444" i="12"/>
  <c r="I3444" i="12"/>
  <c r="H857" i="12"/>
  <c r="I857" i="12"/>
  <c r="J857" i="12"/>
  <c r="H890" i="12"/>
  <c r="I890" i="12"/>
  <c r="J890" i="12"/>
  <c r="H3024" i="12"/>
  <c r="I3024" i="12"/>
  <c r="J3024" i="12"/>
  <c r="H2183" i="12"/>
  <c r="I2183" i="12"/>
  <c r="J2183" i="12"/>
  <c r="H1501" i="12"/>
  <c r="I1501" i="12"/>
  <c r="J1501" i="12"/>
  <c r="H2047" i="12"/>
  <c r="I2047" i="12"/>
  <c r="J2047" i="12"/>
  <c r="I2012" i="12"/>
  <c r="H2730" i="12"/>
  <c r="I2730" i="12"/>
  <c r="J2730" i="12"/>
  <c r="H607" i="12"/>
  <c r="I607" i="12"/>
  <c r="J607" i="12"/>
  <c r="H3215" i="12"/>
  <c r="I3215" i="12"/>
  <c r="J3215" i="12"/>
  <c r="H697" i="12"/>
  <c r="I697" i="12"/>
  <c r="J697" i="12"/>
  <c r="H196" i="12"/>
  <c r="I196" i="12"/>
  <c r="J196" i="12"/>
  <c r="H3206" i="12"/>
  <c r="I3206" i="12"/>
  <c r="J3206" i="12"/>
  <c r="I2770" i="12"/>
  <c r="H3170" i="12"/>
  <c r="I3170" i="12"/>
  <c r="J3170" i="12"/>
  <c r="H2769" i="12"/>
  <c r="I2769" i="12"/>
  <c r="J2769" i="12"/>
  <c r="H1308" i="12"/>
  <c r="I1308" i="12"/>
  <c r="J1308" i="12"/>
  <c r="H3069" i="12"/>
  <c r="I3069" i="12"/>
  <c r="J3069" i="12"/>
  <c r="H2497" i="12"/>
  <c r="I2497" i="12"/>
  <c r="J2497" i="12"/>
  <c r="H1614" i="12"/>
  <c r="I1614" i="12"/>
  <c r="J1614" i="12"/>
  <c r="I866" i="12"/>
  <c r="H1541" i="12"/>
  <c r="I1541" i="12"/>
  <c r="J1541" i="12"/>
  <c r="H660" i="12"/>
  <c r="I660" i="12"/>
  <c r="J660" i="12"/>
  <c r="H892" i="12"/>
  <c r="I892" i="12"/>
  <c r="J892" i="12"/>
  <c r="H205" i="12"/>
  <c r="I205" i="12"/>
  <c r="J205" i="12"/>
  <c r="H2594" i="12"/>
  <c r="I2594" i="12"/>
  <c r="J2594" i="12"/>
  <c r="H1481" i="12"/>
  <c r="I1481" i="12"/>
  <c r="J1481" i="12"/>
  <c r="I2576" i="12"/>
  <c r="H739" i="12"/>
  <c r="I739" i="12"/>
  <c r="J739" i="12"/>
  <c r="H826" i="12"/>
  <c r="I826" i="12"/>
  <c r="J826" i="12"/>
  <c r="H1598" i="12"/>
  <c r="I1598" i="12"/>
  <c r="J1598" i="12"/>
  <c r="H609" i="12"/>
  <c r="I609" i="12"/>
  <c r="J609" i="12"/>
  <c r="H2474" i="12"/>
  <c r="I2474" i="12"/>
  <c r="J2474" i="12"/>
  <c r="H923" i="12"/>
  <c r="I923" i="12"/>
  <c r="J923" i="12"/>
  <c r="I1398" i="12"/>
  <c r="H2485" i="12"/>
  <c r="I2485" i="12"/>
  <c r="J2485" i="12"/>
  <c r="H1485" i="12"/>
  <c r="I1485" i="12"/>
  <c r="J1485" i="12"/>
  <c r="H2465" i="12"/>
  <c r="I2465" i="12"/>
  <c r="J2465" i="12"/>
  <c r="H3066" i="12"/>
  <c r="I3066" i="12"/>
  <c r="J3066" i="12"/>
  <c r="H111" i="12"/>
  <c r="I111" i="12"/>
  <c r="J111" i="12"/>
  <c r="H3394" i="12"/>
  <c r="I3394" i="12"/>
  <c r="J3394" i="12"/>
  <c r="I683" i="12"/>
  <c r="H708" i="12"/>
  <c r="I708" i="12"/>
  <c r="J708" i="12"/>
  <c r="H2191" i="12"/>
  <c r="I2191" i="12"/>
  <c r="J2191" i="12"/>
  <c r="H1322" i="12"/>
  <c r="I1322" i="12"/>
  <c r="J1322" i="12"/>
  <c r="H670" i="12"/>
  <c r="I670" i="12"/>
  <c r="J670" i="12"/>
  <c r="H2213" i="12"/>
  <c r="I2213" i="12"/>
  <c r="J2213" i="12"/>
  <c r="H736" i="12"/>
  <c r="I736" i="12"/>
  <c r="J736" i="12"/>
  <c r="I1558" i="12"/>
  <c r="J1558" i="12"/>
  <c r="H2461" i="12"/>
  <c r="I2461" i="12"/>
  <c r="J2461" i="12"/>
  <c r="H500" i="12"/>
  <c r="I500" i="12"/>
  <c r="J500" i="12"/>
  <c r="H112" i="12"/>
  <c r="I112" i="12"/>
  <c r="J112" i="12"/>
  <c r="H3232" i="12"/>
  <c r="I3232" i="12"/>
  <c r="J3232" i="12"/>
  <c r="H215" i="12"/>
  <c r="I215" i="12"/>
  <c r="J215" i="12"/>
  <c r="H113" i="12"/>
  <c r="I113" i="12"/>
  <c r="J113" i="12"/>
  <c r="I2695" i="12"/>
  <c r="H234" i="12"/>
  <c r="I234" i="12"/>
  <c r="J234" i="12"/>
  <c r="H1314" i="12"/>
  <c r="I1314" i="12"/>
  <c r="J1314" i="12"/>
  <c r="H202" i="12"/>
  <c r="I202" i="12"/>
  <c r="J202" i="12"/>
  <c r="H3176" i="12"/>
  <c r="I3176" i="12"/>
  <c r="J3176" i="12"/>
  <c r="H3503" i="12"/>
  <c r="I3503" i="12"/>
  <c r="J3503" i="12"/>
  <c r="H701" i="12"/>
  <c r="I701" i="12"/>
  <c r="J701" i="12"/>
  <c r="H2734" i="12"/>
  <c r="I2734" i="12"/>
  <c r="H3433" i="12"/>
  <c r="I3433" i="12"/>
  <c r="J3433" i="12"/>
  <c r="H2925" i="12"/>
  <c r="I2925" i="12"/>
  <c r="J2925" i="12"/>
  <c r="H114" i="12"/>
  <c r="I114" i="12"/>
  <c r="J114" i="12"/>
  <c r="H1506" i="12"/>
  <c r="I1506" i="12"/>
  <c r="J1506" i="12"/>
  <c r="H2061" i="12"/>
  <c r="I2061" i="12"/>
  <c r="J2061" i="12"/>
  <c r="H530" i="12"/>
  <c r="I530" i="12"/>
  <c r="J530" i="12"/>
  <c r="I2128" i="12"/>
  <c r="J2128" i="12"/>
  <c r="H115" i="12"/>
  <c r="I115" i="12"/>
  <c r="J115" i="12"/>
  <c r="H1790" i="12"/>
  <c r="I1790" i="12"/>
  <c r="J1790" i="12"/>
  <c r="H2451" i="12"/>
  <c r="I2451" i="12"/>
  <c r="J2451" i="12"/>
  <c r="H1725" i="12"/>
  <c r="I1725" i="12"/>
  <c r="J1725" i="12"/>
  <c r="H2315" i="12"/>
  <c r="I2315" i="12"/>
  <c r="J2315" i="12"/>
  <c r="H3588" i="12"/>
  <c r="I3588" i="12"/>
  <c r="J3588" i="12"/>
  <c r="I2403" i="12"/>
  <c r="H2570" i="12"/>
  <c r="I2570" i="12"/>
  <c r="J2570" i="12"/>
  <c r="H3220" i="12"/>
  <c r="I3220" i="12"/>
  <c r="J3220" i="12"/>
  <c r="H3560" i="12"/>
  <c r="I3560" i="12"/>
  <c r="J3560" i="12"/>
  <c r="H232" i="12"/>
  <c r="I232" i="12"/>
  <c r="J232" i="12"/>
  <c r="H1147" i="12"/>
  <c r="I1147" i="12"/>
  <c r="J1147" i="12"/>
  <c r="H1224" i="12"/>
  <c r="I1224" i="12"/>
  <c r="J1224" i="12"/>
  <c r="H116" i="12"/>
  <c r="I116" i="12"/>
  <c r="H2536" i="12"/>
  <c r="I2536" i="12"/>
  <c r="J2536" i="12"/>
  <c r="H3586" i="12"/>
  <c r="I3586" i="12"/>
  <c r="J3586" i="12"/>
  <c r="H3222" i="12"/>
  <c r="I3222" i="12"/>
  <c r="J3222" i="12"/>
  <c r="H1342" i="12"/>
  <c r="I1342" i="12"/>
  <c r="J1342" i="12"/>
  <c r="H3508" i="12"/>
  <c r="I3508" i="12"/>
  <c r="J3508" i="12"/>
  <c r="H1842" i="12"/>
  <c r="I1842" i="12"/>
  <c r="J1842" i="12"/>
  <c r="I274" i="12"/>
  <c r="H3449" i="12"/>
  <c r="I3449" i="12"/>
  <c r="J3449" i="12"/>
  <c r="H1201" i="12"/>
  <c r="I1201" i="12"/>
  <c r="J1201" i="12"/>
  <c r="H485" i="12"/>
  <c r="I485" i="12"/>
  <c r="J485" i="12"/>
  <c r="H2287" i="12"/>
  <c r="I2287" i="12"/>
  <c r="J2287" i="12"/>
  <c r="H3052" i="12"/>
  <c r="I3052" i="12"/>
  <c r="J3052" i="12"/>
  <c r="H2832" i="12"/>
  <c r="I2832" i="12"/>
  <c r="J2832" i="12"/>
  <c r="I398" i="12"/>
  <c r="I1633" i="12"/>
  <c r="H1229" i="12"/>
  <c r="I1229" i="12"/>
  <c r="J1229" i="12"/>
  <c r="H314" i="12"/>
  <c r="I314" i="12"/>
  <c r="J314" i="12"/>
  <c r="H2040" i="12"/>
  <c r="I2040" i="12"/>
  <c r="J2040" i="12"/>
  <c r="H2945" i="12"/>
  <c r="I2945" i="12"/>
  <c r="J2945" i="12"/>
  <c r="H1215" i="12"/>
  <c r="I1215" i="12"/>
  <c r="J1215" i="12"/>
  <c r="H1031" i="12"/>
  <c r="I1031" i="12"/>
  <c r="J1031" i="12"/>
  <c r="I3403" i="12"/>
  <c r="H2667" i="12"/>
  <c r="I2667" i="12"/>
  <c r="J2667" i="12"/>
  <c r="H383" i="12"/>
  <c r="I383" i="12"/>
  <c r="J383" i="12"/>
  <c r="H239" i="12"/>
  <c r="I239" i="12"/>
  <c r="J239" i="12"/>
  <c r="H705" i="12"/>
  <c r="I705" i="12"/>
  <c r="J705" i="12"/>
  <c r="H2799" i="12"/>
  <c r="I2799" i="12"/>
  <c r="J2799" i="12"/>
  <c r="H850" i="12"/>
  <c r="I850" i="12"/>
  <c r="J850" i="12"/>
  <c r="I782" i="12"/>
  <c r="H117" i="12"/>
  <c r="I117" i="12"/>
  <c r="J117" i="12"/>
  <c r="H778" i="12"/>
  <c r="I778" i="12"/>
  <c r="J778" i="12"/>
  <c r="H1250" i="12"/>
  <c r="I1250" i="12"/>
  <c r="J1250" i="12"/>
  <c r="H1248" i="12"/>
  <c r="I1248" i="12"/>
  <c r="J1248" i="12"/>
  <c r="H1907" i="12"/>
  <c r="I1907" i="12"/>
  <c r="J1907" i="12"/>
  <c r="H118" i="12"/>
  <c r="I118" i="12"/>
  <c r="J118" i="12"/>
  <c r="I194" i="12"/>
  <c r="H119" i="12"/>
  <c r="I119" i="12"/>
  <c r="J119" i="12"/>
  <c r="H1704" i="12"/>
  <c r="I1704" i="12"/>
  <c r="J1704" i="12"/>
  <c r="H2642" i="12"/>
  <c r="I2642" i="12"/>
  <c r="J2642" i="12"/>
  <c r="H2942" i="12"/>
  <c r="I2942" i="12"/>
  <c r="J2942" i="12"/>
  <c r="H3162" i="12"/>
  <c r="I3162" i="12"/>
  <c r="J3162" i="12"/>
  <c r="H2062" i="12"/>
  <c r="I2062" i="12"/>
  <c r="J2062" i="12"/>
  <c r="I1745" i="12"/>
  <c r="H696" i="12"/>
  <c r="I696" i="12"/>
  <c r="J696" i="12"/>
  <c r="H3261" i="12"/>
  <c r="I3261" i="12"/>
  <c r="J3261" i="12"/>
  <c r="H2001" i="12"/>
  <c r="I2001" i="12"/>
  <c r="J2001" i="12"/>
  <c r="H216" i="12"/>
  <c r="I216" i="12"/>
  <c r="J216" i="12"/>
  <c r="H306" i="12"/>
  <c r="I306" i="12"/>
  <c r="J306" i="12"/>
  <c r="H2628" i="12"/>
  <c r="I2628" i="12"/>
  <c r="J2628" i="12"/>
  <c r="I2314" i="12"/>
  <c r="H1893" i="12"/>
  <c r="I1893" i="12"/>
  <c r="J1893" i="12"/>
  <c r="H2721" i="12"/>
  <c r="I2721" i="12"/>
  <c r="J2721" i="12"/>
  <c r="H492" i="12"/>
  <c r="I492" i="12"/>
  <c r="J492" i="12"/>
  <c r="H191" i="12"/>
  <c r="I191" i="12"/>
  <c r="J191" i="12"/>
  <c r="H1454" i="12"/>
  <c r="I1454" i="12"/>
  <c r="J1454" i="12"/>
  <c r="H121" i="12"/>
  <c r="I121" i="12"/>
  <c r="J121" i="12"/>
  <c r="I2166" i="12"/>
  <c r="H1995" i="12"/>
  <c r="I1995" i="12"/>
  <c r="J1995" i="12"/>
  <c r="H2633" i="12"/>
  <c r="I2633" i="12"/>
  <c r="J2633" i="12"/>
  <c r="H122" i="12"/>
  <c r="I122" i="12"/>
  <c r="J122" i="12"/>
  <c r="H2626" i="12"/>
  <c r="I2626" i="12"/>
  <c r="J2626" i="12"/>
  <c r="H3138" i="12"/>
  <c r="I3138" i="12"/>
  <c r="J3138" i="12"/>
  <c r="H1354" i="12"/>
  <c r="I1354" i="12"/>
  <c r="J1354" i="12"/>
  <c r="I2247" i="12"/>
  <c r="H3327" i="12"/>
  <c r="I3327" i="12"/>
  <c r="J3327" i="12"/>
  <c r="H2208" i="12"/>
  <c r="I2208" i="12"/>
  <c r="J2208" i="12"/>
  <c r="H1872" i="12"/>
  <c r="I1872" i="12"/>
  <c r="J1872" i="12"/>
  <c r="H2518" i="12"/>
  <c r="I2518" i="12"/>
  <c r="J2518" i="12"/>
  <c r="H1595" i="12"/>
  <c r="I1595" i="12"/>
  <c r="J1595" i="12"/>
  <c r="H277" i="12"/>
  <c r="I277" i="12"/>
  <c r="J277" i="12"/>
  <c r="I1408" i="12"/>
  <c r="H2344" i="12"/>
  <c r="I2344" i="12"/>
  <c r="J2344" i="12"/>
  <c r="H238" i="12"/>
  <c r="I238" i="12"/>
  <c r="J238" i="12"/>
  <c r="H3201" i="12"/>
  <c r="I3201" i="12"/>
  <c r="J3201" i="12"/>
  <c r="H1058" i="12"/>
  <c r="I1058" i="12"/>
  <c r="J1058" i="12"/>
  <c r="H404" i="12"/>
  <c r="I404" i="12"/>
  <c r="J404" i="12"/>
  <c r="H1280" i="12"/>
  <c r="I1280" i="12"/>
  <c r="J1280" i="12"/>
  <c r="I1284" i="12"/>
  <c r="H3582" i="12"/>
  <c r="I3582" i="12"/>
  <c r="J3582" i="12"/>
  <c r="H3248" i="12"/>
  <c r="I3248" i="12"/>
  <c r="J3248" i="12"/>
  <c r="H3183" i="12"/>
  <c r="I3183" i="12"/>
  <c r="J3183" i="12"/>
  <c r="H3007" i="12"/>
  <c r="I3007" i="12"/>
  <c r="J3007" i="12"/>
  <c r="H2110" i="12"/>
  <c r="I2110" i="12"/>
  <c r="J2110" i="12"/>
  <c r="H3189" i="12"/>
  <c r="I3189" i="12"/>
  <c r="J3189" i="12"/>
  <c r="I990" i="12"/>
  <c r="H1749" i="12"/>
  <c r="I1749" i="12"/>
  <c r="J1749" i="12"/>
  <c r="H719" i="12"/>
  <c r="I719" i="12"/>
  <c r="J719" i="12"/>
  <c r="H1957" i="12"/>
  <c r="I1957" i="12"/>
  <c r="J1957" i="12"/>
  <c r="H1446" i="12"/>
  <c r="I1446" i="12"/>
  <c r="J1446" i="12"/>
  <c r="H742" i="12"/>
  <c r="I742" i="12"/>
  <c r="J742" i="12"/>
  <c r="H438" i="12"/>
  <c r="I438" i="12"/>
  <c r="J438" i="12"/>
  <c r="H2623" i="12"/>
  <c r="I2623" i="12"/>
  <c r="J2623" i="12"/>
  <c r="H2147" i="12"/>
  <c r="I2147" i="12"/>
  <c r="J2147" i="12"/>
  <c r="H1524" i="12"/>
  <c r="I1524" i="12"/>
  <c r="J1524" i="12"/>
  <c r="H2102" i="12"/>
  <c r="I2102" i="12"/>
  <c r="J2102" i="12"/>
  <c r="H2058" i="12"/>
  <c r="I2058" i="12"/>
  <c r="J2058" i="12"/>
  <c r="H2181" i="12"/>
  <c r="I2181" i="12"/>
  <c r="J2181" i="12"/>
  <c r="H453" i="12"/>
  <c r="I453" i="12"/>
  <c r="H375" i="12"/>
  <c r="I375" i="12"/>
  <c r="J375" i="12"/>
  <c r="H2840" i="12"/>
  <c r="I2840" i="12"/>
  <c r="J2840" i="12"/>
  <c r="H2699" i="12"/>
  <c r="I2699" i="12"/>
  <c r="J2699" i="12"/>
  <c r="H3500" i="12"/>
  <c r="I3500" i="12"/>
  <c r="J3500" i="12"/>
  <c r="H3424" i="12"/>
  <c r="I3424" i="12"/>
  <c r="J3424" i="12"/>
  <c r="H466" i="12"/>
  <c r="I466" i="12"/>
  <c r="J466" i="12"/>
  <c r="I1678" i="12"/>
  <c r="H3031" i="12"/>
  <c r="I3031" i="12"/>
  <c r="J3031" i="12"/>
  <c r="H1132" i="12"/>
  <c r="I1132" i="12"/>
  <c r="J1132" i="12"/>
  <c r="H3601" i="12"/>
  <c r="I3601" i="12"/>
  <c r="J3601" i="12"/>
  <c r="H2950" i="12"/>
  <c r="I2950" i="12"/>
  <c r="J2950" i="12"/>
  <c r="H2760" i="12"/>
  <c r="I2760" i="12"/>
  <c r="J2760" i="12"/>
  <c r="H3411" i="12"/>
  <c r="I3411" i="12"/>
  <c r="J3411" i="12"/>
  <c r="I1549" i="12"/>
  <c r="H3087" i="12"/>
  <c r="I3087" i="12"/>
  <c r="J3087" i="12"/>
  <c r="H2834" i="12"/>
  <c r="I2834" i="12"/>
  <c r="J2834" i="12"/>
  <c r="H213" i="12"/>
  <c r="I213" i="12"/>
  <c r="J213" i="12"/>
  <c r="H820" i="12"/>
  <c r="I820" i="12"/>
  <c r="J820" i="12"/>
  <c r="H594" i="12"/>
  <c r="I594" i="12"/>
  <c r="J594" i="12"/>
  <c r="H2803" i="12"/>
  <c r="I2803" i="12"/>
  <c r="J2803" i="12"/>
  <c r="H1213" i="12"/>
  <c r="I1213" i="12"/>
  <c r="H3458" i="12"/>
  <c r="I3458" i="12"/>
  <c r="J3458" i="12"/>
  <c r="H481" i="12"/>
  <c r="I481" i="12"/>
  <c r="J481" i="12"/>
  <c r="H235" i="12"/>
  <c r="I235" i="12"/>
  <c r="J235" i="12"/>
  <c r="H727" i="12"/>
  <c r="I727" i="12"/>
  <c r="J727" i="12"/>
  <c r="H1610" i="12"/>
  <c r="I1610" i="12"/>
  <c r="J1610" i="12"/>
  <c r="H476" i="12"/>
  <c r="I476" i="12"/>
  <c r="J476" i="12"/>
  <c r="I2155" i="12"/>
  <c r="J2155" i="12"/>
  <c r="H123" i="12"/>
  <c r="I123" i="12"/>
  <c r="J123" i="12"/>
  <c r="H2266" i="12"/>
  <c r="I2266" i="12"/>
  <c r="J2266" i="12"/>
  <c r="H124" i="12"/>
  <c r="I124" i="12"/>
  <c r="J124" i="12"/>
  <c r="H2647" i="12"/>
  <c r="I2647" i="12"/>
  <c r="J2647" i="12"/>
  <c r="H1050" i="12"/>
  <c r="I1050" i="12"/>
  <c r="J1050" i="12"/>
  <c r="H1544" i="12"/>
  <c r="I1544" i="12"/>
  <c r="J1544" i="12"/>
  <c r="I331" i="12"/>
  <c r="H3502" i="12"/>
  <c r="I3502" i="12"/>
  <c r="J3502" i="12"/>
  <c r="H1372" i="12"/>
  <c r="I1372" i="12"/>
  <c r="J1372" i="12"/>
  <c r="H2944" i="12"/>
  <c r="I2944" i="12"/>
  <c r="J2944" i="12"/>
  <c r="H3323" i="12"/>
  <c r="I3323" i="12"/>
  <c r="J3323" i="12"/>
  <c r="H1069" i="12"/>
  <c r="I1069" i="12"/>
  <c r="J1069" i="12"/>
  <c r="H2214" i="12"/>
  <c r="I2214" i="12"/>
  <c r="J2214" i="12"/>
  <c r="H2356" i="12"/>
  <c r="I2356" i="12"/>
  <c r="H1896" i="12"/>
  <c r="I1896" i="12"/>
  <c r="J1896" i="12"/>
  <c r="H2173" i="12"/>
  <c r="I2173" i="12"/>
  <c r="J2173" i="12"/>
  <c r="H540" i="12"/>
  <c r="I540" i="12"/>
  <c r="J540" i="12"/>
  <c r="H1537" i="12"/>
  <c r="I1537" i="12"/>
  <c r="J1537" i="12"/>
  <c r="H907" i="12"/>
  <c r="I907" i="12"/>
  <c r="J907" i="12"/>
  <c r="H875" i="12"/>
  <c r="I875" i="12"/>
  <c r="J875" i="12"/>
  <c r="I3484" i="12"/>
  <c r="H1286" i="12"/>
  <c r="I1286" i="12"/>
  <c r="J1286" i="12"/>
  <c r="H1681" i="12"/>
  <c r="I1681" i="12"/>
  <c r="J1681" i="12"/>
  <c r="H2129" i="12"/>
  <c r="I2129" i="12"/>
  <c r="J2129" i="12"/>
  <c r="H873" i="12"/>
  <c r="I873" i="12"/>
  <c r="J873" i="12"/>
  <c r="H2843" i="12"/>
  <c r="I2843" i="12"/>
  <c r="J2843" i="12"/>
  <c r="H373" i="12"/>
  <c r="I373" i="12"/>
  <c r="J373" i="12"/>
  <c r="I1297" i="12"/>
  <c r="I3525" i="12"/>
  <c r="H3461" i="12"/>
  <c r="I3461" i="12"/>
  <c r="J3461" i="12"/>
  <c r="H2143" i="12"/>
  <c r="I2143" i="12"/>
  <c r="J2143" i="12"/>
  <c r="H3450" i="12"/>
  <c r="I3450" i="12"/>
  <c r="J3450" i="12"/>
  <c r="H1838" i="12"/>
  <c r="I1838" i="12"/>
  <c r="J1838" i="12"/>
  <c r="H2186" i="12"/>
  <c r="I2186" i="12"/>
  <c r="J2186" i="12"/>
  <c r="H1909" i="12"/>
  <c r="I1909" i="12"/>
  <c r="J1909" i="12"/>
  <c r="I2263" i="12"/>
  <c r="H1882" i="12"/>
  <c r="I1882" i="12"/>
  <c r="J1882" i="12"/>
  <c r="H2694" i="12"/>
  <c r="I2694" i="12"/>
  <c r="J2694" i="12"/>
  <c r="H2577" i="12"/>
  <c r="I2577" i="12"/>
  <c r="J2577" i="12"/>
  <c r="H1025" i="12"/>
  <c r="I1025" i="12"/>
  <c r="J1025" i="12"/>
  <c r="H1866" i="12"/>
  <c r="I1866" i="12"/>
  <c r="J1866" i="12"/>
  <c r="H2649" i="12"/>
  <c r="I2649" i="12"/>
  <c r="J2649" i="12"/>
  <c r="I360" i="12"/>
  <c r="H3541" i="12"/>
  <c r="I3541" i="12"/>
  <c r="J3541" i="12"/>
  <c r="H2524" i="12"/>
  <c r="I2524" i="12"/>
  <c r="J2524" i="12"/>
  <c r="H1941" i="12"/>
  <c r="I1941" i="12"/>
  <c r="J1941" i="12"/>
  <c r="H2704" i="12"/>
  <c r="I2704" i="12"/>
  <c r="J2704" i="12"/>
  <c r="H1831" i="12"/>
  <c r="I1831" i="12"/>
  <c r="J1831" i="12"/>
  <c r="H3672" i="12"/>
  <c r="I3672" i="12"/>
  <c r="J3672" i="12"/>
  <c r="I3048" i="12"/>
  <c r="H3014" i="12"/>
  <c r="I3014" i="12"/>
  <c r="J3014" i="12"/>
  <c r="H668" i="12"/>
  <c r="I668" i="12"/>
  <c r="J668" i="12"/>
  <c r="H754" i="12"/>
  <c r="I754" i="12"/>
  <c r="J754" i="12"/>
  <c r="H3532" i="12"/>
  <c r="I3532" i="12"/>
  <c r="J3532" i="12"/>
  <c r="H3434" i="12"/>
  <c r="I3434" i="12"/>
  <c r="J3434" i="12"/>
  <c r="H1981" i="12"/>
  <c r="I1981" i="12"/>
  <c r="J1981" i="12"/>
  <c r="I2339" i="12"/>
  <c r="H1520" i="12"/>
  <c r="I1520" i="12"/>
  <c r="J1520" i="12"/>
  <c r="H702" i="12"/>
  <c r="I702" i="12"/>
  <c r="J702" i="12"/>
  <c r="H3233" i="12"/>
  <c r="I3233" i="12"/>
  <c r="J3233" i="12"/>
  <c r="H869" i="12"/>
  <c r="I869" i="12"/>
  <c r="J869" i="12"/>
  <c r="H2532" i="12"/>
  <c r="I2532" i="12"/>
  <c r="J2532" i="12"/>
  <c r="H2223" i="12"/>
  <c r="I2223" i="12"/>
  <c r="J2223" i="12"/>
  <c r="I293" i="12"/>
  <c r="H1512" i="12"/>
  <c r="I1512" i="12"/>
  <c r="J1512" i="12"/>
  <c r="H1748" i="12"/>
  <c r="I1748" i="12"/>
  <c r="J1748" i="12"/>
  <c r="H3375" i="12"/>
  <c r="I3375" i="12"/>
  <c r="J3375" i="12"/>
  <c r="H1207" i="12"/>
  <c r="I1207" i="12"/>
  <c r="J1207" i="12"/>
  <c r="H3473" i="12"/>
  <c r="I3473" i="12"/>
  <c r="J3473" i="12"/>
  <c r="H2873" i="12"/>
  <c r="I2873" i="12"/>
  <c r="J2873" i="12"/>
  <c r="I3427" i="12"/>
  <c r="H2600" i="12"/>
  <c r="I2600" i="12"/>
  <c r="J2600" i="12"/>
  <c r="H1379" i="12"/>
  <c r="I1379" i="12"/>
  <c r="J1379" i="12"/>
  <c r="H881" i="12"/>
  <c r="I881" i="12"/>
  <c r="J881" i="12"/>
  <c r="H1360" i="12"/>
  <c r="I1360" i="12"/>
  <c r="J1360" i="12"/>
  <c r="H3297" i="12"/>
  <c r="I3297" i="12"/>
  <c r="J3297" i="12"/>
  <c r="H3501" i="12"/>
  <c r="I3501" i="12"/>
  <c r="J3501" i="12"/>
  <c r="H2115" i="12"/>
  <c r="I2115" i="12"/>
  <c r="H698" i="12"/>
  <c r="I698" i="12"/>
  <c r="J698" i="12"/>
  <c r="H2050" i="12"/>
  <c r="I2050" i="12"/>
  <c r="J2050" i="12"/>
  <c r="H1820" i="12"/>
  <c r="I1820" i="12"/>
  <c r="J1820" i="12"/>
  <c r="H3354" i="12"/>
  <c r="I3354" i="12"/>
  <c r="J3354" i="12"/>
  <c r="H1202" i="12"/>
  <c r="I1202" i="12"/>
  <c r="J1202" i="12"/>
  <c r="H3054" i="12"/>
  <c r="I3054" i="12"/>
  <c r="J3054" i="12"/>
  <c r="I2149" i="12"/>
  <c r="J2149" i="12"/>
  <c r="H1536" i="12"/>
  <c r="I1536" i="12"/>
  <c r="J1536" i="12"/>
  <c r="H3101" i="12"/>
  <c r="I3101" i="12"/>
  <c r="J3101" i="12"/>
  <c r="H1712" i="12"/>
  <c r="I1712" i="12"/>
  <c r="J1712" i="12"/>
  <c r="H211" i="12"/>
  <c r="I211" i="12"/>
  <c r="J211" i="12"/>
  <c r="H2615" i="12"/>
  <c r="I2615" i="12"/>
  <c r="J2615" i="12"/>
  <c r="H1709" i="12"/>
  <c r="I1709" i="12"/>
  <c r="J1709" i="12"/>
  <c r="I1631" i="12"/>
  <c r="H1859" i="12"/>
  <c r="I1859" i="12"/>
  <c r="J1859" i="12"/>
  <c r="H1315" i="12"/>
  <c r="I1315" i="12"/>
  <c r="J1315" i="12"/>
  <c r="H2368" i="12"/>
  <c r="I2368" i="12"/>
  <c r="J2368" i="12"/>
  <c r="H1353" i="12"/>
  <c r="I1353" i="12"/>
  <c r="J1353" i="12"/>
  <c r="H1402" i="12"/>
  <c r="I1402" i="12"/>
  <c r="J1402" i="12"/>
  <c r="H3198" i="12"/>
  <c r="I3198" i="12"/>
  <c r="J3198" i="12"/>
  <c r="H529" i="12"/>
  <c r="I529" i="12"/>
  <c r="H1578" i="12"/>
  <c r="I1578" i="12"/>
  <c r="J1578" i="12"/>
  <c r="H126" i="12"/>
  <c r="I126" i="12"/>
  <c r="J126" i="12"/>
  <c r="H2107" i="12"/>
  <c r="I2107" i="12"/>
  <c r="J2107" i="12"/>
  <c r="H3188" i="12"/>
  <c r="I3188" i="12"/>
  <c r="J3188" i="12"/>
  <c r="H2278" i="12"/>
  <c r="I2278" i="12"/>
  <c r="J2278" i="12"/>
  <c r="H410" i="12"/>
  <c r="I410" i="12"/>
  <c r="J410" i="12"/>
  <c r="I2477" i="12"/>
  <c r="H1799" i="12"/>
  <c r="I1799" i="12"/>
  <c r="J1799" i="12"/>
  <c r="H1373" i="12"/>
  <c r="I1373" i="12"/>
  <c r="J1373" i="12"/>
  <c r="H684" i="12"/>
  <c r="I684" i="12"/>
  <c r="J684" i="12"/>
  <c r="H3175" i="12"/>
  <c r="I3175" i="12"/>
  <c r="J3175" i="12"/>
  <c r="H3581" i="12"/>
  <c r="I3581" i="12"/>
  <c r="J3581" i="12"/>
  <c r="H2276" i="12"/>
  <c r="I2276" i="12"/>
  <c r="J2276" i="12"/>
  <c r="H1999" i="12"/>
  <c r="I1999" i="12"/>
  <c r="J1999" i="12"/>
  <c r="H2151" i="12"/>
  <c r="I2151" i="12"/>
  <c r="J2151" i="12"/>
  <c r="H1743" i="12"/>
  <c r="I1743" i="12"/>
  <c r="J1743" i="12"/>
  <c r="H583" i="12"/>
  <c r="I583" i="12"/>
  <c r="J583" i="12"/>
  <c r="H259" i="12"/>
  <c r="I259" i="12"/>
  <c r="J259" i="12"/>
  <c r="H1914" i="12"/>
  <c r="I1914" i="12"/>
  <c r="J1914" i="12"/>
  <c r="I127" i="12"/>
  <c r="H1165" i="12"/>
  <c r="I1165" i="12"/>
  <c r="J1165" i="12"/>
  <c r="H2495" i="12"/>
  <c r="I2495" i="12"/>
  <c r="J2495" i="12"/>
  <c r="H1060" i="12"/>
  <c r="I1060" i="12"/>
  <c r="J1060" i="12"/>
  <c r="H2564" i="12"/>
  <c r="I2564" i="12"/>
  <c r="J2564" i="12"/>
  <c r="H1570" i="12"/>
  <c r="I1570" i="12"/>
  <c r="J1570" i="12"/>
  <c r="H1016" i="12"/>
  <c r="I1016" i="12"/>
  <c r="J1016" i="12"/>
  <c r="I3528" i="12"/>
  <c r="H1087" i="12"/>
  <c r="I1087" i="12"/>
  <c r="J1087" i="12"/>
  <c r="H946" i="12"/>
  <c r="I946" i="12"/>
  <c r="J946" i="12"/>
  <c r="H1534" i="12"/>
  <c r="I1534" i="12"/>
  <c r="J1534" i="12"/>
  <c r="H3340" i="12"/>
  <c r="I3340" i="12"/>
  <c r="J3340" i="12"/>
  <c r="H3621" i="12"/>
  <c r="I3621" i="12"/>
  <c r="J3621" i="12"/>
  <c r="H655" i="12"/>
  <c r="I655" i="12"/>
  <c r="J655" i="12"/>
  <c r="J569" i="12"/>
  <c r="H3026" i="12"/>
  <c r="I3026" i="12"/>
  <c r="J3026" i="12"/>
  <c r="H1010" i="12"/>
  <c r="I1010" i="12"/>
  <c r="J1010" i="12"/>
  <c r="H1529" i="12"/>
  <c r="I1529" i="12"/>
  <c r="J1529" i="12"/>
  <c r="H2992" i="12"/>
  <c r="I2992" i="12"/>
  <c r="J2992" i="12"/>
  <c r="H128" i="12"/>
  <c r="I128" i="12"/>
  <c r="J128" i="12"/>
  <c r="H307" i="12"/>
  <c r="I307" i="12"/>
  <c r="J307" i="12"/>
  <c r="I2469" i="12"/>
  <c r="H3019" i="12"/>
  <c r="I3019" i="12"/>
  <c r="J3019" i="12"/>
  <c r="H2784" i="12"/>
  <c r="I2784" i="12"/>
  <c r="J2784" i="12"/>
  <c r="H1932" i="12"/>
  <c r="I1932" i="12"/>
  <c r="J1932" i="12"/>
  <c r="H987" i="12"/>
  <c r="I987" i="12"/>
  <c r="J987" i="12"/>
  <c r="H1718" i="12"/>
  <c r="I1718" i="12"/>
  <c r="J1718" i="12"/>
  <c r="H989" i="12"/>
  <c r="I989" i="12"/>
  <c r="J989" i="12"/>
  <c r="I3474" i="12"/>
  <c r="H2682" i="12"/>
  <c r="I2682" i="12"/>
  <c r="J2682" i="12"/>
  <c r="H991" i="12"/>
  <c r="I991" i="12"/>
  <c r="J991" i="12"/>
  <c r="H2240" i="12"/>
  <c r="I2240" i="12"/>
  <c r="J2240" i="12"/>
  <c r="H2817" i="12"/>
  <c r="I2817" i="12"/>
  <c r="J2817" i="12"/>
  <c r="H1123" i="12"/>
  <c r="I1123" i="12"/>
  <c r="J1123" i="12"/>
  <c r="H2019" i="12"/>
  <c r="I2019" i="12"/>
  <c r="J2019" i="12"/>
  <c r="H2670" i="12"/>
  <c r="I2670" i="12"/>
  <c r="J2670" i="12"/>
  <c r="H1358" i="12"/>
  <c r="I1358" i="12"/>
  <c r="J1358" i="12"/>
  <c r="H3583" i="12"/>
  <c r="I3583" i="12"/>
  <c r="J3583" i="12"/>
  <c r="H3396" i="12"/>
  <c r="I3396" i="12"/>
  <c r="J3396" i="12"/>
  <c r="H1832" i="12"/>
  <c r="I1832" i="12"/>
  <c r="J1832" i="12"/>
  <c r="H513" i="12"/>
  <c r="I513" i="12"/>
  <c r="J513" i="12"/>
  <c r="I1766" i="12"/>
  <c r="H3001" i="12"/>
  <c r="I3001" i="12"/>
  <c r="J3001" i="12"/>
  <c r="H129" i="12"/>
  <c r="I129" i="12"/>
  <c r="J129" i="12"/>
  <c r="H635" i="12"/>
  <c r="I635" i="12"/>
  <c r="J635" i="12"/>
  <c r="H2927" i="12"/>
  <c r="I2927" i="12"/>
  <c r="J2927" i="12"/>
  <c r="H3347" i="12"/>
  <c r="I3347" i="12"/>
  <c r="J3347" i="12"/>
  <c r="H2738" i="12"/>
  <c r="I2738" i="12"/>
  <c r="J2738" i="12"/>
  <c r="H2281" i="12"/>
  <c r="I2281" i="12"/>
  <c r="J2281" i="12"/>
  <c r="H3345" i="12"/>
  <c r="I3345" i="12"/>
  <c r="J3345" i="12"/>
  <c r="H2216" i="12"/>
  <c r="I2216" i="12"/>
  <c r="J2216" i="12"/>
  <c r="H1221" i="12"/>
  <c r="I1221" i="12"/>
  <c r="J1221" i="12"/>
  <c r="H593" i="12"/>
  <c r="I593" i="12"/>
  <c r="J593" i="12"/>
  <c r="H1423" i="12"/>
  <c r="I1423" i="12"/>
  <c r="J1423" i="12"/>
  <c r="I2507" i="12"/>
  <c r="H1673" i="12"/>
  <c r="I1673" i="12"/>
  <c r="J1673" i="12"/>
  <c r="H1270" i="12"/>
  <c r="I1270" i="12"/>
  <c r="J1270" i="12"/>
  <c r="H1980" i="12"/>
  <c r="I1980" i="12"/>
  <c r="J1980" i="12"/>
  <c r="H586" i="12"/>
  <c r="I586" i="12"/>
  <c r="J586" i="12"/>
  <c r="H3278" i="12"/>
  <c r="I3278" i="12"/>
  <c r="J3278" i="12"/>
  <c r="H1035" i="12"/>
  <c r="I1035" i="12"/>
  <c r="J1035" i="12"/>
  <c r="H1407" i="12"/>
  <c r="I1407" i="12"/>
  <c r="J1407" i="12"/>
  <c r="H1961" i="12"/>
  <c r="I1961" i="12"/>
  <c r="J1961" i="12"/>
  <c r="H2440" i="12"/>
  <c r="I2440" i="12"/>
  <c r="J2440" i="12"/>
  <c r="H1996" i="12"/>
  <c r="I1996" i="12"/>
  <c r="J1996" i="12"/>
  <c r="H661" i="12"/>
  <c r="I661" i="12"/>
  <c r="J661" i="12"/>
  <c r="H1669" i="12"/>
  <c r="I1669" i="12"/>
  <c r="J1669" i="12"/>
  <c r="H1417" i="12"/>
  <c r="I1417" i="12"/>
  <c r="J1417" i="12"/>
  <c r="H3348" i="12"/>
  <c r="I3348" i="12"/>
  <c r="J3348" i="12"/>
  <c r="H2375" i="12"/>
  <c r="I2375" i="12"/>
  <c r="J2375" i="12"/>
  <c r="H3092" i="12"/>
  <c r="I3092" i="12"/>
  <c r="J3092" i="12"/>
  <c r="H2681" i="12"/>
  <c r="I2681" i="12"/>
  <c r="J2681" i="12"/>
  <c r="H1230" i="12"/>
  <c r="I1230" i="12"/>
  <c r="J1230" i="12"/>
  <c r="H3242" i="12"/>
  <c r="I3242" i="12"/>
  <c r="H3630" i="12"/>
  <c r="I3630" i="12"/>
  <c r="J3630" i="12"/>
  <c r="H1814" i="12"/>
  <c r="I1814" i="12"/>
  <c r="J1814" i="12"/>
  <c r="H598" i="12"/>
  <c r="I598" i="12"/>
  <c r="J598" i="12"/>
  <c r="H1837" i="12"/>
  <c r="I1837" i="12"/>
  <c r="J1837" i="12"/>
  <c r="H3364" i="12"/>
  <c r="I3364" i="12"/>
  <c r="J3364" i="12"/>
  <c r="H3262" i="12"/>
  <c r="I3262" i="12"/>
  <c r="J3262" i="12"/>
  <c r="H3445" i="12"/>
  <c r="I3445" i="12"/>
  <c r="J3445" i="12"/>
  <c r="H3599" i="12"/>
  <c r="I3599" i="12"/>
  <c r="J3599" i="12"/>
  <c r="H2690" i="12"/>
  <c r="I2690" i="12"/>
  <c r="J2690" i="12"/>
  <c r="H2503" i="12"/>
  <c r="I2503" i="12"/>
  <c r="J2503" i="12"/>
  <c r="H199" i="12"/>
  <c r="I199" i="12"/>
  <c r="J199" i="12"/>
  <c r="H2318" i="12"/>
  <c r="I2318" i="12"/>
  <c r="J2318" i="12"/>
  <c r="H1885" i="12"/>
  <c r="I1885" i="12"/>
  <c r="J1885" i="12"/>
  <c r="H2678" i="12"/>
  <c r="I2678" i="12"/>
  <c r="J2678" i="12"/>
  <c r="H3564" i="12"/>
  <c r="I3564" i="12"/>
  <c r="J3564" i="12"/>
  <c r="H1665" i="12"/>
  <c r="I1665" i="12"/>
  <c r="J1665" i="12"/>
  <c r="H2119" i="12"/>
  <c r="I2119" i="12"/>
  <c r="J2119" i="12"/>
  <c r="H900" i="12"/>
  <c r="I900" i="12"/>
  <c r="J900" i="12"/>
  <c r="H2024" i="12"/>
  <c r="I2024" i="12"/>
  <c r="H3046" i="12"/>
  <c r="I3046" i="12"/>
  <c r="J3046" i="12"/>
  <c r="H3236" i="12"/>
  <c r="I3236" i="12"/>
  <c r="J3236" i="12"/>
  <c r="H2951" i="12"/>
  <c r="I2951" i="12"/>
  <c r="J2951" i="12"/>
  <c r="H1001" i="12"/>
  <c r="I1001" i="12"/>
  <c r="J1001" i="12"/>
  <c r="H3012" i="12"/>
  <c r="I3012" i="12"/>
  <c r="J3012" i="12"/>
  <c r="H980" i="12"/>
  <c r="I980" i="12"/>
  <c r="J980" i="12"/>
  <c r="H3234" i="12"/>
  <c r="I3234" i="12"/>
  <c r="J3234" i="12"/>
  <c r="H1612" i="12"/>
  <c r="I1612" i="12"/>
  <c r="J1612" i="12"/>
  <c r="H221" i="12"/>
  <c r="I221" i="12"/>
  <c r="J221" i="12"/>
  <c r="H1616" i="12"/>
  <c r="I1616" i="12"/>
  <c r="J1616" i="12"/>
  <c r="H3417" i="12"/>
  <c r="I3417" i="12"/>
  <c r="J3417" i="12"/>
  <c r="H1615" i="12"/>
  <c r="I1615" i="12"/>
  <c r="J1615" i="12"/>
  <c r="H1626" i="12"/>
  <c r="I1626" i="12"/>
  <c r="J1626" i="12"/>
  <c r="H2041" i="12"/>
  <c r="I2041" i="12"/>
  <c r="J2041" i="12"/>
  <c r="H3065" i="12"/>
  <c r="I3065" i="12"/>
  <c r="J3065" i="12"/>
  <c r="H457" i="12"/>
  <c r="I457" i="12"/>
  <c r="J457" i="12"/>
  <c r="H130" i="12"/>
  <c r="I130" i="12"/>
  <c r="J130" i="12"/>
  <c r="H1080" i="12"/>
  <c r="I1080" i="12"/>
  <c r="J1080" i="12"/>
  <c r="H947" i="12"/>
  <c r="H131" i="12"/>
  <c r="I131" i="12"/>
  <c r="J131" i="12"/>
  <c r="H442" i="12"/>
  <c r="I442" i="12"/>
  <c r="J442" i="12"/>
  <c r="H1059" i="12"/>
  <c r="I1059" i="12"/>
  <c r="J1059" i="12"/>
  <c r="H1188" i="12"/>
  <c r="I1188" i="12"/>
  <c r="J1188" i="12"/>
  <c r="H931" i="12"/>
  <c r="I931" i="12"/>
  <c r="J931" i="12"/>
  <c r="H1697" i="12"/>
  <c r="I1697" i="12"/>
  <c r="J1697" i="12"/>
  <c r="H1192" i="12"/>
  <c r="I1192" i="12"/>
  <c r="J1192" i="12"/>
  <c r="H2825" i="12"/>
  <c r="I2825" i="12"/>
  <c r="J2825" i="12"/>
  <c r="H132" i="12"/>
  <c r="I132" i="12"/>
  <c r="J132" i="12"/>
  <c r="H1392" i="12"/>
  <c r="I1392" i="12"/>
  <c r="J1392" i="12"/>
  <c r="H2342" i="12"/>
  <c r="I2342" i="12"/>
  <c r="J2342" i="12"/>
  <c r="H1738" i="12"/>
  <c r="I1738" i="12"/>
  <c r="J1738" i="12"/>
  <c r="H172" i="12"/>
  <c r="H182" i="12"/>
  <c r="I182" i="12"/>
  <c r="J182" i="12"/>
  <c r="H680" i="12"/>
  <c r="I680" i="12"/>
  <c r="J680" i="12"/>
  <c r="H133" i="12"/>
  <c r="I133" i="12"/>
  <c r="J133" i="12"/>
  <c r="H1313" i="12"/>
  <c r="I1313" i="12"/>
  <c r="J1313" i="12"/>
  <c r="H3556" i="12"/>
  <c r="I3556" i="12"/>
  <c r="J3556" i="12"/>
  <c r="H3064" i="12"/>
  <c r="I3064" i="12"/>
  <c r="J3064" i="12"/>
  <c r="I134" i="12"/>
  <c r="I2071" i="12"/>
  <c r="H1611" i="12"/>
  <c r="I1611" i="12"/>
  <c r="J1611" i="12"/>
  <c r="H3331" i="12"/>
  <c r="I3331" i="12"/>
  <c r="J3331" i="12"/>
  <c r="H589" i="12"/>
  <c r="I589" i="12"/>
  <c r="J589" i="12"/>
  <c r="H1039" i="12"/>
  <c r="I1039" i="12"/>
  <c r="J1039" i="12"/>
  <c r="H1546" i="12"/>
  <c r="I1546" i="12"/>
  <c r="J1546" i="12"/>
  <c r="H1375" i="12"/>
  <c r="I1375" i="12"/>
  <c r="J1375" i="12"/>
  <c r="I135" i="12"/>
  <c r="H1037" i="12"/>
  <c r="I1037" i="12"/>
  <c r="J1037" i="12"/>
  <c r="H1126" i="12"/>
  <c r="I1126" i="12"/>
  <c r="J1126" i="12"/>
  <c r="H3478" i="12"/>
  <c r="I3478" i="12"/>
  <c r="J3478" i="12"/>
  <c r="H3406" i="12"/>
  <c r="I3406" i="12"/>
  <c r="J3406" i="12"/>
  <c r="H957" i="12"/>
  <c r="I957" i="12"/>
  <c r="J957" i="12"/>
  <c r="H649" i="12"/>
  <c r="I649" i="12"/>
  <c r="J649" i="12"/>
  <c r="I136" i="12"/>
  <c r="H3568" i="12"/>
  <c r="I3568" i="12"/>
  <c r="J3568" i="12"/>
  <c r="H1785" i="12"/>
  <c r="I1785" i="12"/>
  <c r="J1785" i="12"/>
  <c r="H1024" i="12"/>
  <c r="I1024" i="12"/>
  <c r="J1024" i="12"/>
  <c r="H2193" i="12"/>
  <c r="I2193" i="12"/>
  <c r="J2193" i="12"/>
  <c r="H2991" i="12"/>
  <c r="I2991" i="12"/>
  <c r="J2991" i="12"/>
  <c r="H475" i="12"/>
  <c r="I475" i="12"/>
  <c r="J475" i="12"/>
  <c r="H1623" i="12"/>
  <c r="H1511" i="12"/>
  <c r="I1511" i="12"/>
  <c r="J1511" i="12"/>
  <c r="H2383" i="12"/>
  <c r="I2383" i="12"/>
  <c r="J2383" i="12"/>
  <c r="H886" i="12"/>
  <c r="I886" i="12"/>
  <c r="J886" i="12"/>
  <c r="H3155" i="12"/>
  <c r="I3155" i="12"/>
  <c r="J3155" i="12"/>
  <c r="H997" i="12"/>
  <c r="I997" i="12"/>
  <c r="J997" i="12"/>
  <c r="H906" i="12"/>
  <c r="I906" i="12"/>
  <c r="J906" i="12"/>
  <c r="H1527" i="12"/>
  <c r="I1527" i="12"/>
  <c r="J1527" i="12"/>
  <c r="H2786" i="12"/>
  <c r="I2786" i="12"/>
  <c r="J2786" i="12"/>
  <c r="H1349" i="12"/>
  <c r="I1349" i="12"/>
  <c r="J1349" i="12"/>
  <c r="H1559" i="12"/>
  <c r="I1559" i="12"/>
  <c r="J1559" i="12"/>
  <c r="H1128" i="12"/>
  <c r="I1128" i="12"/>
  <c r="J1128" i="12"/>
  <c r="H2983" i="12"/>
  <c r="I2983" i="12"/>
  <c r="J2983" i="12"/>
  <c r="H560" i="12"/>
  <c r="I560" i="12"/>
  <c r="J560" i="12"/>
  <c r="H961" i="12"/>
  <c r="I961" i="12"/>
  <c r="J961" i="12"/>
  <c r="H673" i="12"/>
  <c r="I673" i="12"/>
  <c r="J673" i="12"/>
  <c r="H1166" i="12"/>
  <c r="I1166" i="12"/>
  <c r="J1166" i="12"/>
  <c r="H1579" i="12"/>
  <c r="I1579" i="12"/>
  <c r="J1579" i="12"/>
  <c r="H2324" i="12"/>
  <c r="I2324" i="12"/>
  <c r="J2324" i="12"/>
  <c r="H618" i="12"/>
  <c r="I618" i="12"/>
  <c r="H685" i="12"/>
  <c r="I685" i="12"/>
  <c r="J685" i="12"/>
  <c r="H1003" i="12"/>
  <c r="I1003" i="12"/>
  <c r="J1003" i="12"/>
  <c r="H748" i="12"/>
  <c r="I748" i="12"/>
  <c r="J748" i="12"/>
  <c r="H499" i="12"/>
  <c r="I499" i="12"/>
  <c r="J499" i="12"/>
  <c r="H2617" i="12"/>
  <c r="I2617" i="12"/>
  <c r="J2617" i="12"/>
  <c r="H2865" i="12"/>
  <c r="I2865" i="12"/>
  <c r="J2865" i="12"/>
  <c r="H599" i="12"/>
  <c r="I599" i="12"/>
  <c r="J599" i="12"/>
  <c r="H3365" i="12"/>
  <c r="I3365" i="12"/>
  <c r="J3365" i="12"/>
  <c r="H3637" i="12"/>
  <c r="I3637" i="12"/>
  <c r="J3637" i="12"/>
  <c r="H2653" i="12"/>
  <c r="I2653" i="12"/>
  <c r="J2653" i="12"/>
  <c r="H1492" i="12"/>
  <c r="I1492" i="12"/>
  <c r="J1492" i="12"/>
  <c r="H2675" i="12"/>
  <c r="I2675" i="12"/>
  <c r="J2675" i="12"/>
  <c r="H1430" i="12"/>
  <c r="I1430" i="12"/>
  <c r="J1430" i="12"/>
  <c r="H1269" i="12"/>
  <c r="I1269" i="12"/>
  <c r="J1269" i="12"/>
  <c r="H1473" i="12"/>
  <c r="I1473" i="12"/>
  <c r="J1473" i="12"/>
  <c r="H666" i="12"/>
  <c r="I666" i="12"/>
  <c r="J666" i="12"/>
  <c r="H1687" i="12"/>
  <c r="I1687" i="12"/>
  <c r="J1687" i="12"/>
  <c r="H985" i="12"/>
  <c r="I985" i="12"/>
  <c r="J985" i="12"/>
  <c r="H1823" i="12"/>
  <c r="H3479" i="12"/>
  <c r="I3479" i="12"/>
  <c r="J3479" i="12"/>
  <c r="H1143" i="12"/>
  <c r="I1143" i="12"/>
  <c r="J1143" i="12"/>
  <c r="H3408" i="12"/>
  <c r="I3408" i="12"/>
  <c r="J3408" i="12"/>
  <c r="H3036" i="12"/>
  <c r="I3036" i="12"/>
  <c r="J3036" i="12"/>
  <c r="H296" i="12"/>
  <c r="I296" i="12"/>
  <c r="J296" i="12"/>
  <c r="H3073" i="12"/>
  <c r="I3073" i="12"/>
  <c r="J3073" i="12"/>
  <c r="H242" i="12"/>
  <c r="I242" i="12"/>
  <c r="J242" i="12"/>
  <c r="H1105" i="12"/>
  <c r="I1105" i="12"/>
  <c r="J1105" i="12"/>
  <c r="H425" i="12"/>
  <c r="I425" i="12"/>
  <c r="J425" i="12"/>
  <c r="H2054" i="12"/>
  <c r="I2054" i="12"/>
  <c r="J2054" i="12"/>
  <c r="H245" i="12"/>
  <c r="I245" i="12"/>
  <c r="J245" i="12"/>
  <c r="H3673" i="12"/>
  <c r="I3673" i="12"/>
  <c r="J3673" i="12"/>
  <c r="H1647" i="12"/>
  <c r="H1824" i="12"/>
  <c r="I1824" i="12"/>
  <c r="J1824" i="12"/>
  <c r="H2301" i="12"/>
  <c r="I2301" i="12"/>
  <c r="J2301" i="12"/>
  <c r="H397" i="12"/>
  <c r="I397" i="12"/>
  <c r="J397" i="12"/>
  <c r="H1924" i="12"/>
  <c r="I1924" i="12"/>
  <c r="J1924" i="12"/>
  <c r="H208" i="12"/>
  <c r="I208" i="12"/>
  <c r="J208" i="12"/>
  <c r="H3121" i="12"/>
  <c r="I3121" i="12"/>
  <c r="J3121" i="12"/>
  <c r="H930" i="12"/>
  <c r="H294" i="12"/>
  <c r="I294" i="12"/>
  <c r="J294" i="12"/>
  <c r="H2051" i="12"/>
  <c r="I2051" i="12"/>
  <c r="J2051" i="12"/>
  <c r="H190" i="12"/>
  <c r="I190" i="12"/>
  <c r="J190" i="12"/>
  <c r="H632" i="12"/>
  <c r="I632" i="12"/>
  <c r="J632" i="12"/>
  <c r="H2017" i="12"/>
  <c r="I2017" i="12"/>
  <c r="J2017" i="12"/>
  <c r="H675" i="12"/>
  <c r="I675" i="12"/>
  <c r="J675" i="12"/>
  <c r="H324" i="12"/>
  <c r="I324" i="12"/>
  <c r="J324" i="12"/>
  <c r="H720" i="12"/>
  <c r="I720" i="12"/>
  <c r="J720" i="12"/>
  <c r="H378" i="12"/>
  <c r="I378" i="12"/>
  <c r="J378" i="12"/>
  <c r="H1505" i="12"/>
  <c r="I1505" i="12"/>
  <c r="J1505" i="12"/>
  <c r="H309" i="12"/>
  <c r="I309" i="12"/>
  <c r="J309" i="12"/>
  <c r="H350" i="12"/>
  <c r="I350" i="12"/>
  <c r="J350" i="12"/>
  <c r="H312" i="12"/>
  <c r="I312" i="12"/>
  <c r="J312" i="12"/>
  <c r="H2337" i="12"/>
  <c r="I2337" i="12"/>
  <c r="J2337" i="12"/>
  <c r="H3159" i="12"/>
  <c r="I3159" i="12"/>
  <c r="J3159" i="12"/>
  <c r="H825" i="12"/>
  <c r="I825" i="12"/>
  <c r="J825" i="12"/>
  <c r="H3211" i="12"/>
  <c r="I3211" i="12"/>
  <c r="J3211" i="12"/>
  <c r="H2899" i="12"/>
  <c r="I2899" i="12"/>
  <c r="J2899" i="12"/>
  <c r="I2551" i="12"/>
  <c r="H2543" i="12"/>
  <c r="I2543" i="12"/>
  <c r="J2543" i="12"/>
  <c r="H3341" i="12"/>
  <c r="I3341" i="12"/>
  <c r="J3341" i="12"/>
  <c r="H2455" i="12"/>
  <c r="I2455" i="12"/>
  <c r="J2455" i="12"/>
  <c r="H2644" i="12"/>
  <c r="I2644" i="12"/>
  <c r="J2644" i="12"/>
  <c r="H3093" i="12"/>
  <c r="I3093" i="12"/>
  <c r="J3093" i="12"/>
  <c r="H2621" i="12"/>
  <c r="I2621" i="12"/>
  <c r="J2621" i="12"/>
  <c r="H3080" i="12"/>
  <c r="I3080" i="12"/>
  <c r="J3080" i="12"/>
  <c r="H1472" i="12"/>
  <c r="I1472" i="12"/>
  <c r="J1472" i="12"/>
  <c r="H3382" i="12"/>
  <c r="I3382" i="12"/>
  <c r="J3382" i="12"/>
  <c r="H1079" i="12"/>
  <c r="I1079" i="12"/>
  <c r="J1079" i="12"/>
  <c r="H198" i="12"/>
  <c r="I198" i="12"/>
  <c r="J198" i="12"/>
  <c r="H2441" i="12"/>
  <c r="I2441" i="12"/>
  <c r="J2441" i="12"/>
  <c r="I137" i="12"/>
  <c r="H225" i="12"/>
  <c r="I225" i="12"/>
  <c r="J225" i="12"/>
  <c r="H1556" i="12"/>
  <c r="I1556" i="12"/>
  <c r="J1556" i="12"/>
  <c r="H3029" i="12"/>
  <c r="I3029" i="12"/>
  <c r="J3029" i="12"/>
  <c r="H665" i="12"/>
  <c r="I665" i="12"/>
  <c r="J665" i="12"/>
  <c r="H1758" i="12"/>
  <c r="I1758" i="12"/>
  <c r="J1758" i="12"/>
  <c r="H1362" i="12"/>
  <c r="I1362" i="12"/>
  <c r="J1362" i="12"/>
  <c r="I237" i="12"/>
  <c r="H201" i="12"/>
  <c r="I201" i="12"/>
  <c r="J201" i="12"/>
  <c r="H1056" i="12"/>
  <c r="I1056" i="12"/>
  <c r="J1056" i="12"/>
  <c r="H3045" i="12"/>
  <c r="I3045" i="12"/>
  <c r="J3045" i="12"/>
  <c r="H3224" i="12"/>
  <c r="I3224" i="12"/>
  <c r="J3224" i="12"/>
  <c r="H3047" i="12"/>
  <c r="I3047" i="12"/>
  <c r="J3047" i="12"/>
  <c r="H1040" i="12"/>
  <c r="I1040" i="12"/>
  <c r="J1040" i="12"/>
  <c r="I3228" i="12"/>
  <c r="H177" i="12"/>
  <c r="I177" i="12"/>
  <c r="J177" i="12"/>
  <c r="H1522" i="12"/>
  <c r="I1522" i="12"/>
  <c r="J1522" i="12"/>
  <c r="H138" i="12"/>
  <c r="I138" i="12"/>
  <c r="J138" i="12"/>
  <c r="H3038" i="12"/>
  <c r="I3038" i="12"/>
  <c r="J3038" i="12"/>
  <c r="H843" i="12"/>
  <c r="I843" i="12"/>
  <c r="J843" i="12"/>
  <c r="H3021" i="12"/>
  <c r="I3021" i="12"/>
  <c r="J3021" i="12"/>
  <c r="I3037" i="12"/>
  <c r="H3081" i="12"/>
  <c r="I3081" i="12"/>
  <c r="J3081" i="12"/>
  <c r="H495" i="12"/>
  <c r="I495" i="12"/>
  <c r="J495" i="12"/>
  <c r="H3112" i="12"/>
  <c r="I3112" i="12"/>
  <c r="J3112" i="12"/>
  <c r="H3235" i="12"/>
  <c r="I3235" i="12"/>
  <c r="J3235" i="12"/>
  <c r="H3113" i="12"/>
  <c r="I3113" i="12"/>
  <c r="J3113" i="12"/>
  <c r="H2009" i="12"/>
  <c r="I2009" i="12"/>
  <c r="J2009" i="12"/>
  <c r="H3051" i="12"/>
  <c r="I1002" i="12"/>
  <c r="H175" i="12"/>
  <c r="I175" i="12"/>
  <c r="J175" i="12"/>
  <c r="H1457" i="12"/>
  <c r="I1457" i="12"/>
  <c r="J1457" i="12"/>
  <c r="H3476" i="12"/>
  <c r="I3476" i="12"/>
  <c r="J3476" i="12"/>
  <c r="H351" i="12"/>
  <c r="I351" i="12"/>
  <c r="J351" i="12"/>
  <c r="H2404" i="12"/>
  <c r="I2404" i="12"/>
  <c r="J2404" i="12"/>
  <c r="H1477" i="12"/>
  <c r="I1477" i="12"/>
  <c r="J1477" i="12"/>
  <c r="H952" i="12"/>
  <c r="I952" i="12"/>
  <c r="J952" i="12"/>
  <c r="H1657" i="12"/>
  <c r="I1657" i="12"/>
  <c r="J1657" i="12"/>
  <c r="H960" i="12"/>
  <c r="I960" i="12"/>
  <c r="J960" i="12"/>
  <c r="H2321" i="12"/>
  <c r="I2321" i="12"/>
  <c r="J2321" i="12"/>
  <c r="H1548" i="12"/>
  <c r="I1548" i="12"/>
  <c r="J1548" i="12"/>
  <c r="H1174" i="12"/>
  <c r="I1174" i="12"/>
  <c r="J1174" i="12"/>
  <c r="H871" i="12"/>
  <c r="I871" i="12"/>
  <c r="J871" i="12"/>
  <c r="H2262" i="12"/>
  <c r="I2262" i="12"/>
  <c r="J2262" i="12"/>
  <c r="H2083" i="12"/>
  <c r="I2083" i="12"/>
  <c r="J2083" i="12"/>
  <c r="H2028" i="12"/>
  <c r="I2028" i="12"/>
  <c r="J2028" i="12"/>
  <c r="H2381" i="12"/>
  <c r="I2381" i="12"/>
  <c r="J2381" i="12"/>
  <c r="H518" i="12"/>
  <c r="I518" i="12"/>
  <c r="J518" i="12"/>
  <c r="H2535" i="12"/>
  <c r="I2535" i="12"/>
  <c r="J2535" i="12"/>
  <c r="H2205" i="12"/>
  <c r="I2205" i="12"/>
  <c r="J2205" i="12"/>
  <c r="H3141" i="12"/>
  <c r="I3141" i="12"/>
  <c r="J3141" i="12"/>
  <c r="H2317" i="12"/>
  <c r="I2317" i="12"/>
  <c r="J2317" i="12"/>
  <c r="H2521" i="12"/>
  <c r="I2521" i="12"/>
  <c r="J2521" i="12"/>
  <c r="H2072" i="12"/>
  <c r="I2072" i="12"/>
  <c r="J2072" i="12"/>
  <c r="I828" i="12"/>
  <c r="H830" i="12"/>
  <c r="I830" i="12"/>
  <c r="J830" i="12"/>
  <c r="H543" i="12"/>
  <c r="I543" i="12"/>
  <c r="J543" i="12"/>
  <c r="H1821" i="12"/>
  <c r="I1821" i="12"/>
  <c r="J1821" i="12"/>
  <c r="H653" i="12"/>
  <c r="I653" i="12"/>
  <c r="J653" i="12"/>
  <c r="H3143" i="12"/>
  <c r="I3143" i="12"/>
  <c r="J3143" i="12"/>
  <c r="H3555" i="12"/>
  <c r="I3555" i="12"/>
  <c r="J3555" i="12"/>
  <c r="H2377" i="12"/>
  <c r="I2377" i="12"/>
  <c r="J2377" i="12"/>
  <c r="H1090" i="12"/>
  <c r="I1090" i="12"/>
  <c r="J1090" i="12"/>
  <c r="H3467" i="12"/>
  <c r="I3467" i="12"/>
  <c r="J3467" i="12"/>
  <c r="H526" i="12"/>
  <c r="I526" i="12"/>
  <c r="J526" i="12"/>
  <c r="H925" i="12"/>
  <c r="I925" i="12"/>
  <c r="J925" i="12"/>
  <c r="H570" i="12"/>
  <c r="I570" i="12"/>
  <c r="J570" i="12"/>
  <c r="H731" i="12"/>
  <c r="H897" i="12"/>
  <c r="I897" i="12"/>
  <c r="J897" i="12"/>
  <c r="H971" i="12"/>
  <c r="I971" i="12"/>
  <c r="J971" i="12"/>
  <c r="H3615" i="12"/>
  <c r="I3615" i="12"/>
  <c r="J3615" i="12"/>
  <c r="H1019" i="12"/>
  <c r="I1019" i="12"/>
  <c r="J1019" i="12"/>
  <c r="H3165" i="12"/>
  <c r="I3165" i="12"/>
  <c r="J3165" i="12"/>
  <c r="H3212" i="12"/>
  <c r="I3212" i="12"/>
  <c r="J3212" i="12"/>
  <c r="I3616" i="12"/>
  <c r="H3390" i="12"/>
  <c r="I3390" i="12"/>
  <c r="J3390" i="12"/>
  <c r="H2820" i="12"/>
  <c r="I2820" i="12"/>
  <c r="J2820" i="12"/>
  <c r="H3285" i="12"/>
  <c r="I3285" i="12"/>
  <c r="J3285" i="12"/>
  <c r="H2378" i="12"/>
  <c r="I2378" i="12"/>
  <c r="J2378" i="12"/>
  <c r="H1675" i="12"/>
  <c r="I1675" i="12"/>
  <c r="J1675" i="12"/>
  <c r="H3280" i="12"/>
  <c r="I3280" i="12"/>
  <c r="J3280" i="12"/>
  <c r="H139" i="12"/>
  <c r="I139" i="12"/>
  <c r="J139" i="12"/>
  <c r="H2967" i="12"/>
  <c r="I2967" i="12"/>
  <c r="J2967" i="12"/>
  <c r="H1813" i="12"/>
  <c r="I1813" i="12"/>
  <c r="J1813" i="12"/>
  <c r="H1510" i="12"/>
  <c r="I1510" i="12"/>
  <c r="J1510" i="12"/>
  <c r="H1545" i="12"/>
  <c r="I1545" i="12"/>
  <c r="J1545" i="12"/>
  <c r="H1400" i="12"/>
  <c r="I1400" i="12"/>
  <c r="J1400" i="12"/>
  <c r="H3646" i="12"/>
  <c r="I3646" i="12"/>
  <c r="J3646" i="12"/>
  <c r="H3335" i="12"/>
  <c r="I3335" i="12"/>
  <c r="J3335" i="12"/>
  <c r="H1204" i="12"/>
  <c r="I1204" i="12"/>
  <c r="J1204" i="12"/>
  <c r="H2638" i="12"/>
  <c r="I2638" i="12"/>
  <c r="J2638" i="12"/>
  <c r="H3447" i="12"/>
  <c r="J3447" i="12"/>
  <c r="H140" i="12"/>
  <c r="I140" i="12"/>
  <c r="J140" i="12"/>
  <c r="H814" i="12"/>
  <c r="H141" i="12"/>
  <c r="I141" i="12"/>
  <c r="J141" i="12"/>
  <c r="H1323" i="12"/>
  <c r="I1323" i="12"/>
  <c r="J1323" i="12"/>
  <c r="H707" i="12"/>
  <c r="I707" i="12"/>
  <c r="J707" i="12"/>
  <c r="H2464" i="12"/>
  <c r="I2464" i="12"/>
  <c r="J2464" i="12"/>
  <c r="H650" i="12"/>
  <c r="I650" i="12"/>
  <c r="J650" i="12"/>
  <c r="H1394" i="12"/>
  <c r="I1394" i="12"/>
  <c r="J1394" i="12"/>
  <c r="I142" i="12"/>
  <c r="H868" i="12"/>
  <c r="I868" i="12"/>
  <c r="J868" i="12"/>
  <c r="H2006" i="12"/>
  <c r="I2006" i="12"/>
  <c r="J2006" i="12"/>
  <c r="H3306" i="12"/>
  <c r="I3306" i="12"/>
  <c r="J3306" i="12"/>
  <c r="H738" i="12"/>
  <c r="I738" i="12"/>
  <c r="J738" i="12"/>
  <c r="H3481" i="12"/>
  <c r="I3481" i="12"/>
  <c r="J3481" i="12"/>
  <c r="H903" i="12"/>
  <c r="I903" i="12"/>
  <c r="J903" i="12"/>
  <c r="H1245" i="12"/>
  <c r="I1245" i="12"/>
  <c r="J1245" i="12"/>
  <c r="H1483" i="12"/>
  <c r="I1483" i="12"/>
  <c r="J1483" i="12"/>
  <c r="H1184" i="12"/>
  <c r="I1184" i="12"/>
  <c r="J1184" i="12"/>
  <c r="H2064" i="12"/>
  <c r="I2064" i="12"/>
  <c r="J2064" i="12"/>
  <c r="H2069" i="12"/>
  <c r="I2069" i="12"/>
  <c r="J2069" i="12"/>
  <c r="H446" i="12"/>
  <c r="I446" i="12"/>
  <c r="J446" i="12"/>
  <c r="H3352" i="12"/>
  <c r="I3352" i="12"/>
  <c r="J3352" i="12"/>
  <c r="H3227" i="12"/>
  <c r="I3227" i="12"/>
  <c r="J3227" i="12"/>
  <c r="H1854" i="12"/>
  <c r="I1854" i="12"/>
  <c r="J1854" i="12"/>
  <c r="H2924" i="12"/>
  <c r="I2924" i="12"/>
  <c r="J2924" i="12"/>
  <c r="H1958" i="12"/>
  <c r="I1958" i="12"/>
  <c r="J1958" i="12"/>
  <c r="H1133" i="12"/>
  <c r="I1133" i="12"/>
  <c r="J1133" i="12"/>
  <c r="H1572" i="12"/>
  <c r="H2696" i="12"/>
  <c r="I2696" i="12"/>
  <c r="J2696" i="12"/>
  <c r="H711" i="12"/>
  <c r="I711" i="12"/>
  <c r="J711" i="12"/>
  <c r="H2444" i="12"/>
  <c r="I2444" i="12"/>
  <c r="J2444" i="12"/>
  <c r="H1294" i="12"/>
  <c r="I1294" i="12"/>
  <c r="J1294" i="12"/>
  <c r="H3517" i="12"/>
  <c r="I3517" i="12"/>
  <c r="H3530" i="12"/>
  <c r="I3530" i="12"/>
  <c r="J3530" i="12"/>
  <c r="H3128" i="12"/>
  <c r="I3128" i="12"/>
  <c r="J3128" i="12"/>
  <c r="H2874" i="12"/>
  <c r="I2874" i="12"/>
  <c r="J2874" i="12"/>
  <c r="H1644" i="12"/>
  <c r="I1644" i="12"/>
  <c r="J1644" i="12"/>
  <c r="H2590" i="12"/>
  <c r="I2590" i="12"/>
  <c r="J2590" i="12"/>
  <c r="H1822" i="12"/>
  <c r="I1822" i="12"/>
  <c r="J1822" i="12"/>
  <c r="H1266" i="12"/>
  <c r="I1266" i="12"/>
  <c r="J1266" i="12"/>
  <c r="H1306" i="12"/>
  <c r="I1306" i="12"/>
  <c r="J1306" i="12"/>
  <c r="H1642" i="12"/>
  <c r="I1642" i="12"/>
  <c r="J1642" i="12"/>
  <c r="H143" i="12"/>
  <c r="I143" i="12"/>
  <c r="J143" i="12"/>
  <c r="H2044" i="12"/>
  <c r="I2044" i="12"/>
  <c r="J2044" i="12"/>
  <c r="H3466" i="12"/>
  <c r="I3466" i="12"/>
  <c r="H1275" i="12"/>
  <c r="I1275" i="12"/>
  <c r="J1275" i="12"/>
  <c r="H1808" i="12"/>
  <c r="I1808" i="12"/>
  <c r="J1808" i="12"/>
  <c r="H3295" i="12"/>
  <c r="I3295" i="12"/>
  <c r="J3295" i="12"/>
  <c r="H3679" i="12"/>
  <c r="I3679" i="12"/>
  <c r="J3679" i="12"/>
  <c r="H1601" i="12"/>
  <c r="I1601" i="12"/>
  <c r="J1601" i="12"/>
  <c r="H928" i="12"/>
  <c r="I928" i="12"/>
  <c r="J928" i="12"/>
  <c r="H1794" i="12"/>
  <c r="I1794" i="12"/>
  <c r="J1794" i="12"/>
  <c r="I248" i="12"/>
  <c r="H1770" i="12"/>
  <c r="I1770" i="12"/>
  <c r="J1770" i="12"/>
  <c r="H2916" i="12"/>
  <c r="I2916" i="12"/>
  <c r="J2916" i="12"/>
  <c r="H2938" i="12"/>
  <c r="I2938" i="12"/>
  <c r="J2938" i="12"/>
  <c r="H2048" i="12"/>
  <c r="I2048" i="12"/>
  <c r="J2048" i="12"/>
  <c r="H3470" i="12"/>
  <c r="I3470" i="12"/>
  <c r="H2452" i="12"/>
  <c r="I2452" i="12"/>
  <c r="J2452" i="12"/>
  <c r="H2406" i="12"/>
  <c r="H3542" i="12"/>
  <c r="I3542" i="12"/>
  <c r="J3542" i="12"/>
  <c r="H262" i="12"/>
  <c r="I262" i="12"/>
  <c r="J262" i="12"/>
  <c r="H1328" i="12"/>
  <c r="I1328" i="12"/>
  <c r="J1328" i="12"/>
  <c r="H335" i="12"/>
  <c r="I335" i="12"/>
  <c r="J335" i="12"/>
  <c r="H1575" i="12"/>
  <c r="I1575" i="12"/>
  <c r="J1575" i="12"/>
  <c r="H1116" i="12"/>
  <c r="I1116" i="12"/>
  <c r="J1116" i="12"/>
  <c r="I2842" i="12"/>
  <c r="H1273" i="12"/>
  <c r="I1273" i="12"/>
  <c r="J1273" i="12"/>
  <c r="H3322" i="12"/>
  <c r="I3322" i="12"/>
  <c r="H2316" i="12"/>
  <c r="I2316" i="12"/>
  <c r="J2316" i="12"/>
  <c r="H561" i="12"/>
  <c r="I561" i="12"/>
  <c r="J561" i="12"/>
  <c r="H2355" i="12"/>
  <c r="J2355" i="12"/>
  <c r="H420" i="12"/>
  <c r="I420" i="12"/>
  <c r="J420" i="12"/>
  <c r="I1504" i="12"/>
  <c r="H144" i="12"/>
  <c r="I144" i="12"/>
  <c r="J144" i="12"/>
  <c r="H2308" i="12"/>
  <c r="I2308" i="12"/>
  <c r="J2308" i="12"/>
  <c r="H3302" i="12"/>
  <c r="I3302" i="12"/>
  <c r="J3302" i="12"/>
  <c r="H2200" i="12"/>
  <c r="I2200" i="12"/>
  <c r="J2200" i="12"/>
  <c r="H3312" i="12"/>
  <c r="I3312" i="12"/>
  <c r="J3312" i="12"/>
  <c r="H145" i="12"/>
  <c r="I145" i="12"/>
  <c r="J145" i="12"/>
  <c r="H2136" i="12"/>
  <c r="H1732" i="12"/>
  <c r="I1732" i="12"/>
  <c r="J1732" i="12"/>
  <c r="H2643" i="12"/>
  <c r="I2643" i="12"/>
  <c r="J2643" i="12"/>
  <c r="H1825" i="12"/>
  <c r="I1825" i="12"/>
  <c r="J1825" i="12"/>
  <c r="H2511" i="12"/>
  <c r="I2511" i="12"/>
  <c r="J2511" i="12"/>
  <c r="H3185" i="12"/>
  <c r="I3185" i="12"/>
  <c r="J3185" i="12"/>
  <c r="H706" i="12"/>
  <c r="I706" i="12"/>
  <c r="J706" i="12"/>
  <c r="H2008" i="12"/>
  <c r="I2008" i="12"/>
  <c r="J2008" i="12"/>
  <c r="H2711" i="12"/>
  <c r="I2711" i="12"/>
  <c r="J2711" i="12"/>
  <c r="H1416" i="12"/>
  <c r="I1416" i="12"/>
  <c r="J1416" i="12"/>
  <c r="H1369" i="12"/>
  <c r="I1369" i="12"/>
  <c r="J1369" i="12"/>
  <c r="H1194" i="12"/>
  <c r="I1194" i="12"/>
  <c r="J1194" i="12"/>
  <c r="H486" i="12"/>
  <c r="I486" i="12"/>
  <c r="J486" i="12"/>
  <c r="H1320" i="12"/>
  <c r="I1320" i="12"/>
  <c r="J1320" i="12"/>
  <c r="H978" i="12"/>
  <c r="I978" i="12"/>
  <c r="J978" i="12"/>
  <c r="H1435" i="12"/>
  <c r="I1435" i="12"/>
  <c r="J1435" i="12"/>
  <c r="H146" i="12"/>
  <c r="I146" i="12"/>
  <c r="J146" i="12"/>
  <c r="H2918" i="12"/>
  <c r="I2918" i="12"/>
  <c r="J2918" i="12"/>
  <c r="H147" i="12"/>
  <c r="I147" i="12"/>
  <c r="J147" i="12"/>
  <c r="H1410" i="12"/>
  <c r="I1410" i="12"/>
  <c r="J1410" i="12"/>
  <c r="H1257" i="12"/>
  <c r="I1257" i="12"/>
  <c r="J1257" i="12"/>
  <c r="H2876" i="12"/>
  <c r="I2876" i="12"/>
  <c r="H1276" i="12"/>
  <c r="I1276" i="12"/>
  <c r="J1276" i="12"/>
  <c r="H3133" i="12"/>
  <c r="I3133" i="12"/>
  <c r="J3133" i="12"/>
  <c r="H1066" i="12"/>
  <c r="I1066" i="12"/>
  <c r="J1066" i="12"/>
  <c r="H2142" i="12"/>
  <c r="I2142" i="12"/>
  <c r="J2142" i="12"/>
  <c r="H2328" i="12"/>
  <c r="J2328" i="12"/>
  <c r="H2490" i="12"/>
  <c r="I2490" i="12"/>
  <c r="J2490" i="12"/>
  <c r="H2270" i="12"/>
  <c r="I2270" i="12"/>
  <c r="J2270" i="12"/>
  <c r="H1205" i="12"/>
  <c r="I1205" i="12"/>
  <c r="H1414" i="12"/>
  <c r="I1414" i="12"/>
  <c r="J1414" i="12"/>
  <c r="I861" i="12"/>
  <c r="H148" i="12"/>
  <c r="I148" i="12"/>
  <c r="J148" i="12"/>
  <c r="H1290" i="12"/>
  <c r="I1290" i="12"/>
  <c r="J1290" i="12"/>
  <c r="H1751" i="12"/>
  <c r="I1751" i="12"/>
  <c r="H3253" i="12"/>
  <c r="I3253" i="12"/>
  <c r="J3253" i="12"/>
  <c r="H1217" i="12"/>
  <c r="I1217" i="12"/>
  <c r="J1217" i="12"/>
  <c r="H149" i="12"/>
  <c r="I149" i="12"/>
  <c r="J149" i="12"/>
  <c r="H964" i="12"/>
  <c r="I964" i="12"/>
  <c r="J964" i="12"/>
  <c r="H809" i="12"/>
  <c r="J809" i="12"/>
  <c r="H1172" i="12"/>
  <c r="I1172" i="12"/>
  <c r="J1172" i="12"/>
  <c r="H313" i="12"/>
  <c r="I313" i="12"/>
  <c r="J313" i="12"/>
  <c r="J254" i="12"/>
  <c r="H755" i="12"/>
  <c r="I755" i="12"/>
  <c r="J755" i="12"/>
  <c r="H3145" i="12"/>
  <c r="I3145" i="12"/>
  <c r="J3145" i="12"/>
  <c r="H454" i="12"/>
  <c r="I454" i="12"/>
  <c r="J454" i="12"/>
  <c r="H912" i="12"/>
  <c r="I912" i="12"/>
  <c r="J912" i="12"/>
  <c r="H3526" i="12"/>
  <c r="I3526" i="12"/>
  <c r="J3526" i="12"/>
  <c r="H669" i="12"/>
  <c r="I669" i="12"/>
  <c r="H328" i="12"/>
  <c r="I328" i="12"/>
  <c r="J328" i="12"/>
  <c r="H2073" i="12"/>
  <c r="I2073" i="12"/>
  <c r="J2073" i="12"/>
  <c r="H3059" i="12"/>
  <c r="I3059" i="12"/>
  <c r="J3059" i="12"/>
  <c r="H2727" i="12"/>
  <c r="I2727" i="12"/>
  <c r="J2727" i="12"/>
  <c r="H2894" i="12"/>
  <c r="I2894" i="12"/>
  <c r="J2894" i="12"/>
  <c r="H3536" i="12"/>
  <c r="J3536" i="12"/>
  <c r="H3164" i="12"/>
  <c r="I3164" i="12"/>
  <c r="J3164" i="12"/>
  <c r="H1484" i="12"/>
  <c r="H150" i="12"/>
  <c r="I150" i="12"/>
  <c r="J150" i="12"/>
  <c r="H895" i="12"/>
  <c r="I895" i="12"/>
  <c r="J895" i="12"/>
  <c r="H1979" i="12"/>
  <c r="I1979" i="12"/>
  <c r="J1979" i="12"/>
  <c r="I891" i="12"/>
  <c r="J891" i="12"/>
  <c r="H2106" i="12"/>
  <c r="I2106" i="12"/>
  <c r="J2106" i="12"/>
  <c r="H1356" i="12"/>
  <c r="I1356" i="12"/>
  <c r="J1356" i="12"/>
  <c r="I3043" i="12"/>
  <c r="H2698" i="12"/>
  <c r="I2698" i="12"/>
  <c r="I1844" i="12"/>
  <c r="J1844" i="12"/>
  <c r="H986" i="12"/>
  <c r="I986" i="12"/>
  <c r="J986" i="12"/>
  <c r="H2498" i="12"/>
  <c r="I2498" i="12"/>
  <c r="H151" i="12"/>
  <c r="I151" i="12"/>
  <c r="H856" i="12"/>
  <c r="I856" i="12"/>
  <c r="J856" i="12"/>
  <c r="I3590" i="12"/>
  <c r="H1912" i="12"/>
  <c r="I1912" i="12"/>
  <c r="J1912" i="12"/>
  <c r="H1138" i="12"/>
  <c r="I1138" i="12"/>
  <c r="H1791" i="12"/>
  <c r="I1791" i="12"/>
  <c r="J1791" i="12"/>
  <c r="H1097" i="12"/>
  <c r="I1097" i="12"/>
  <c r="J1097" i="12"/>
  <c r="H2756" i="12"/>
  <c r="I2756" i="12"/>
  <c r="H716" i="12"/>
  <c r="I716" i="12"/>
  <c r="J716" i="12"/>
  <c r="I1067" i="12"/>
  <c r="H3521" i="12"/>
  <c r="I3521" i="12"/>
  <c r="H2089" i="12"/>
  <c r="I2089" i="12"/>
  <c r="J2089" i="12"/>
  <c r="H847" i="12"/>
  <c r="I847" i="12"/>
  <c r="J847" i="12"/>
  <c r="H752" i="12"/>
  <c r="I752" i="12"/>
  <c r="J752" i="12"/>
  <c r="H1150" i="12"/>
  <c r="I1150" i="12"/>
  <c r="J1150" i="12"/>
  <c r="I152" i="12"/>
  <c r="J152" i="12"/>
  <c r="I2561" i="12"/>
  <c r="H639" i="12"/>
  <c r="I639" i="12"/>
  <c r="J639" i="12"/>
  <c r="H2184" i="12"/>
  <c r="I2184" i="12"/>
  <c r="J2184" i="12"/>
  <c r="H2990" i="12"/>
  <c r="I2990" i="12"/>
  <c r="J2990" i="12"/>
  <c r="I1637" i="12"/>
  <c r="J1637" i="12"/>
  <c r="H2425" i="12"/>
  <c r="I2425" i="12"/>
  <c r="H1164" i="12"/>
  <c r="I1164" i="12"/>
  <c r="H1033" i="12"/>
  <c r="I924" i="12"/>
  <c r="J924" i="12"/>
  <c r="I659" i="12"/>
  <c r="J659" i="12"/>
  <c r="H3146" i="12"/>
  <c r="I3146" i="12"/>
  <c r="J3146" i="12"/>
  <c r="H388" i="12"/>
  <c r="I388" i="12"/>
  <c r="H2822" i="12"/>
  <c r="J2822" i="12"/>
  <c r="H1052" i="12"/>
  <c r="I1052" i="12"/>
  <c r="J1052" i="12"/>
  <c r="H365" i="12"/>
  <c r="I365" i="12"/>
  <c r="J365" i="12"/>
  <c r="H1073" i="12"/>
  <c r="I1073" i="12"/>
  <c r="H737" i="12"/>
  <c r="I737" i="12"/>
  <c r="J737" i="12"/>
  <c r="H761" i="12"/>
  <c r="I761" i="12"/>
  <c r="J761" i="12"/>
  <c r="H2851" i="12"/>
  <c r="I2851" i="12"/>
  <c r="J2851" i="12"/>
  <c r="H1856" i="12"/>
  <c r="I1856" i="12"/>
  <c r="J1856" i="12"/>
  <c r="I863" i="12"/>
  <c r="J863" i="12"/>
  <c r="H2905" i="12"/>
  <c r="I2905" i="12"/>
  <c r="J2905" i="12"/>
  <c r="H1685" i="12"/>
  <c r="I1685" i="12"/>
  <c r="J1685" i="12"/>
  <c r="H1197" i="12"/>
  <c r="I1197" i="12"/>
  <c r="J1197" i="12"/>
  <c r="H2369" i="12"/>
  <c r="H153" i="12"/>
  <c r="I153" i="12"/>
  <c r="J153" i="12"/>
  <c r="I206" i="12"/>
  <c r="J206" i="12"/>
  <c r="I2056" i="12"/>
  <c r="J2056" i="12"/>
  <c r="H2284" i="12"/>
  <c r="I2284" i="12"/>
  <c r="J2284" i="12"/>
  <c r="H2235" i="12"/>
  <c r="I2235" i="12"/>
  <c r="J2235" i="12"/>
  <c r="H3368" i="12"/>
  <c r="J3368" i="12"/>
  <c r="H1072" i="12"/>
  <c r="I1072" i="12"/>
  <c r="J1072" i="12"/>
  <c r="H155" i="12"/>
  <c r="I155" i="12"/>
  <c r="H1818" i="12"/>
  <c r="I1818" i="12"/>
  <c r="J1818" i="12"/>
  <c r="H1636" i="12"/>
  <c r="I1636" i="12"/>
  <c r="J1636" i="12"/>
  <c r="H2652" i="12"/>
  <c r="I2652" i="12"/>
  <c r="J2652" i="12"/>
  <c r="H2311" i="12"/>
  <c r="I2311" i="12"/>
  <c r="H3157" i="12"/>
  <c r="I3157" i="12"/>
  <c r="J3157" i="12"/>
  <c r="H1508" i="12"/>
  <c r="I1508" i="12"/>
  <c r="H922" i="12"/>
  <c r="I922" i="12"/>
  <c r="J922" i="12"/>
  <c r="H1355" i="12"/>
  <c r="I1355" i="12"/>
  <c r="J1355" i="12"/>
  <c r="H643" i="12"/>
  <c r="I643" i="12"/>
  <c r="J643" i="12"/>
  <c r="I3023" i="12"/>
  <c r="J3023" i="12"/>
  <c r="H3027" i="12"/>
  <c r="I3027" i="12"/>
  <c r="H1393" i="12"/>
  <c r="I1393" i="12"/>
  <c r="J1393" i="12"/>
  <c r="H2679" i="12"/>
  <c r="I2679" i="12"/>
  <c r="H2127" i="12"/>
  <c r="I2127" i="12"/>
  <c r="J2127" i="12"/>
  <c r="H615" i="12"/>
  <c r="I615" i="12"/>
  <c r="J615" i="12"/>
  <c r="H455" i="12"/>
  <c r="I455" i="12"/>
  <c r="H1939" i="12"/>
  <c r="I1939" i="12"/>
  <c r="J1939" i="12"/>
  <c r="H743" i="12"/>
  <c r="I3245" i="12"/>
  <c r="H3100" i="12"/>
  <c r="J3100" i="12"/>
  <c r="H3163" i="12"/>
  <c r="I3163" i="12"/>
  <c r="J3163" i="12"/>
  <c r="I2881" i="12"/>
  <c r="J2881" i="12"/>
  <c r="H3240" i="12"/>
  <c r="J3240" i="12"/>
  <c r="H2886" i="12"/>
  <c r="I2886" i="12"/>
  <c r="J2886" i="12"/>
  <c r="I156" i="12"/>
  <c r="H775" i="12"/>
  <c r="H3109" i="12"/>
  <c r="I3109" i="12"/>
  <c r="J3109" i="12"/>
  <c r="H817" i="12"/>
  <c r="I817" i="12"/>
  <c r="J817" i="12"/>
  <c r="H1088" i="12"/>
  <c r="I1088" i="12"/>
  <c r="J1088" i="12"/>
  <c r="I1317" i="12"/>
  <c r="J1317" i="12"/>
  <c r="H1792" i="12"/>
  <c r="I1792" i="12"/>
  <c r="J1792" i="12"/>
  <c r="I3055" i="12"/>
  <c r="H1022" i="12"/>
  <c r="I1022" i="12"/>
  <c r="J1022" i="12"/>
  <c r="H3329" i="12"/>
  <c r="I3329" i="12"/>
  <c r="J3329" i="12"/>
  <c r="H1104" i="12"/>
  <c r="I1104" i="12"/>
  <c r="J1104" i="12"/>
  <c r="I431" i="12"/>
  <c r="J431" i="12"/>
  <c r="H1094" i="12"/>
  <c r="I1094" i="12"/>
  <c r="J1094" i="12"/>
  <c r="H966" i="12"/>
  <c r="I2341" i="12"/>
  <c r="J2341" i="12"/>
  <c r="I1045" i="12"/>
  <c r="J1045" i="12"/>
  <c r="H2131" i="12"/>
  <c r="J2131" i="12"/>
  <c r="H1643" i="12"/>
  <c r="I1643" i="12"/>
  <c r="H790" i="12"/>
  <c r="I790" i="12"/>
  <c r="H2353" i="12"/>
  <c r="I2353" i="12"/>
  <c r="I784" i="12"/>
  <c r="I576" i="12"/>
  <c r="J576" i="12"/>
  <c r="H963" i="12"/>
  <c r="I963" i="12"/>
  <c r="J963" i="12"/>
  <c r="H157" i="12"/>
  <c r="I157" i="12"/>
  <c r="J157" i="12"/>
  <c r="H1098" i="12"/>
  <c r="I1098" i="12"/>
  <c r="J1098" i="12"/>
  <c r="H1964" i="12"/>
  <c r="I2457" i="12"/>
  <c r="J2457" i="12"/>
  <c r="I3489" i="12"/>
  <c r="I3139" i="12"/>
  <c r="H366" i="12"/>
  <c r="I366" i="12"/>
  <c r="H914" i="12"/>
  <c r="I914" i="12"/>
  <c r="J914" i="12"/>
  <c r="H993" i="12"/>
  <c r="I993" i="12"/>
  <c r="J993" i="12"/>
  <c r="H3454" i="12"/>
  <c r="J3454" i="12"/>
  <c r="H158" i="12"/>
  <c r="I158" i="12"/>
  <c r="J158" i="12"/>
  <c r="I308" i="12"/>
  <c r="H180" i="12"/>
  <c r="J180" i="12"/>
  <c r="H2620" i="12"/>
  <c r="I2620" i="12"/>
  <c r="H1486" i="12"/>
  <c r="I1486" i="12"/>
  <c r="J1486" i="12"/>
  <c r="H804" i="12"/>
  <c r="I804" i="12"/>
  <c r="J804" i="12"/>
  <c r="I2848" i="12"/>
  <c r="H577" i="12"/>
  <c r="I577" i="12"/>
  <c r="J577" i="12"/>
  <c r="I1727" i="12"/>
  <c r="H2754" i="12"/>
  <c r="I2754" i="12"/>
  <c r="H785" i="12"/>
  <c r="I785" i="12"/>
  <c r="J785" i="12"/>
  <c r="H1502" i="12"/>
  <c r="I1502" i="12"/>
  <c r="J1502" i="12"/>
  <c r="I619" i="12"/>
  <c r="J619" i="12"/>
  <c r="H2459" i="12"/>
  <c r="H1756" i="12"/>
  <c r="I1756" i="12"/>
  <c r="J1756" i="12"/>
  <c r="I323" i="12"/>
  <c r="I159" i="12"/>
  <c r="H1586" i="12"/>
  <c r="I1586" i="12"/>
  <c r="H203" i="12"/>
  <c r="I203" i="12"/>
  <c r="J203" i="12"/>
  <c r="H3084" i="12"/>
  <c r="I3084" i="12"/>
  <c r="J3084" i="12"/>
  <c r="H2423" i="12"/>
  <c r="J2423" i="12"/>
  <c r="H592" i="12"/>
  <c r="I592" i="12"/>
  <c r="I2923" i="12"/>
  <c r="H799" i="12"/>
  <c r="I799" i="12"/>
  <c r="J799" i="12"/>
  <c r="H740" i="12"/>
  <c r="J740" i="12"/>
  <c r="H646" i="12"/>
  <c r="I646" i="12"/>
  <c r="J646" i="12"/>
  <c r="H2390" i="12"/>
  <c r="J2390" i="12"/>
  <c r="H3049" i="12"/>
  <c r="I3049" i="12"/>
  <c r="J3049" i="12"/>
  <c r="H934" i="12"/>
  <c r="I934" i="12"/>
  <c r="I2974" i="12"/>
  <c r="H1211" i="12"/>
  <c r="I1211" i="12"/>
  <c r="J1211" i="12"/>
  <c r="H2859" i="12"/>
  <c r="I2859" i="12"/>
  <c r="I1321" i="12"/>
  <c r="H160" i="12"/>
  <c r="I160" i="12"/>
  <c r="J160" i="12"/>
  <c r="I1929" i="12"/>
  <c r="H876" i="12"/>
  <c r="I876" i="12"/>
  <c r="H452" i="12"/>
  <c r="I452" i="12"/>
  <c r="J452" i="12"/>
  <c r="H1583" i="12"/>
  <c r="I1583" i="12"/>
  <c r="J1583" i="12"/>
  <c r="H2130" i="12"/>
  <c r="H763" i="12"/>
  <c r="I763" i="12"/>
  <c r="J763" i="12"/>
  <c r="I915" i="12"/>
  <c r="I505" i="12"/>
  <c r="J505" i="12"/>
  <c r="J3153" i="12"/>
  <c r="H1852" i="12"/>
  <c r="I1852" i="12"/>
  <c r="J1852" i="12"/>
  <c r="H679" i="12"/>
  <c r="I679" i="12"/>
  <c r="H2139" i="12"/>
  <c r="J2139" i="12"/>
  <c r="H565" i="12"/>
  <c r="I565" i="12"/>
  <c r="J565" i="12"/>
  <c r="H1875" i="12"/>
  <c r="H879" i="12"/>
  <c r="I879" i="12"/>
  <c r="J879" i="12"/>
  <c r="H896" i="12"/>
  <c r="I896" i="12"/>
  <c r="J896" i="12"/>
  <c r="H186" i="12"/>
  <c r="I186" i="12"/>
  <c r="J186" i="12"/>
  <c r="H612" i="12"/>
  <c r="I612" i="12"/>
  <c r="H940" i="12"/>
  <c r="I940" i="12"/>
  <c r="J940" i="12"/>
  <c r="I941" i="12"/>
  <c r="H818" i="12"/>
  <c r="I818" i="12"/>
  <c r="J818" i="12"/>
  <c r="H515" i="12"/>
  <c r="I515" i="12"/>
  <c r="J515" i="12"/>
  <c r="I1388" i="12"/>
  <c r="J1388" i="12"/>
  <c r="I604" i="12"/>
  <c r="J604" i="12"/>
  <c r="H193" i="12"/>
  <c r="J193" i="12"/>
  <c r="I2254" i="12"/>
  <c r="J2254" i="12"/>
  <c r="H3099" i="12"/>
  <c r="I3099" i="12"/>
  <c r="H2593" i="12"/>
  <c r="I2593" i="12"/>
  <c r="J2593" i="12"/>
  <c r="H1775" i="12"/>
  <c r="I1775" i="12"/>
  <c r="J1775" i="12"/>
  <c r="H765" i="12"/>
  <c r="I765" i="12"/>
  <c r="H864" i="12"/>
  <c r="J864" i="12"/>
  <c r="I162" i="12"/>
  <c r="H396" i="12"/>
  <c r="I396" i="12"/>
  <c r="J396" i="12"/>
  <c r="H3606" i="12"/>
  <c r="I3606" i="12"/>
  <c r="I3108" i="12"/>
  <c r="J3108" i="12"/>
  <c r="H2963" i="12"/>
  <c r="I2963" i="12"/>
  <c r="J2963" i="12"/>
  <c r="H163" i="12"/>
  <c r="I163" i="12"/>
  <c r="J834" i="12"/>
  <c r="H1806" i="12"/>
  <c r="I1806" i="12"/>
  <c r="H3513" i="12"/>
  <c r="I3513" i="12"/>
  <c r="J3513" i="12"/>
  <c r="H3604" i="12"/>
  <c r="I3604" i="12"/>
  <c r="J3604" i="12"/>
  <c r="H165" i="12"/>
  <c r="I165" i="12"/>
  <c r="J165" i="12"/>
  <c r="I2743" i="12"/>
  <c r="J2743" i="12"/>
  <c r="H464" i="12"/>
  <c r="J464" i="12"/>
  <c r="I2914" i="12"/>
  <c r="I3137" i="12"/>
  <c r="H241" i="12"/>
  <c r="I241" i="12"/>
  <c r="H3456" i="12"/>
  <c r="I3456" i="12"/>
  <c r="J3456" i="12"/>
  <c r="H2716" i="12"/>
  <c r="I2716" i="12"/>
  <c r="J2716" i="12"/>
  <c r="I1763" i="12"/>
  <c r="H1513" i="12"/>
  <c r="I1513" i="12"/>
  <c r="H2059" i="12"/>
  <c r="I2059" i="12"/>
  <c r="J3017" i="12"/>
  <c r="H1265" i="12"/>
  <c r="I1265" i="12"/>
  <c r="J1265" i="12"/>
  <c r="H3311" i="12"/>
  <c r="I3311" i="12"/>
  <c r="H2493" i="12"/>
  <c r="H695" i="12"/>
  <c r="I695" i="12"/>
  <c r="J695" i="12"/>
  <c r="I391" i="12"/>
  <c r="H1303" i="12"/>
  <c r="J1303" i="12"/>
  <c r="H2887" i="12"/>
  <c r="I2887" i="12"/>
  <c r="J2887" i="12"/>
  <c r="H3310" i="12"/>
  <c r="I3310" i="12"/>
  <c r="J3310" i="12"/>
  <c r="H1281" i="12"/>
  <c r="I1281" i="12"/>
  <c r="J1281" i="12"/>
  <c r="I2081" i="12"/>
  <c r="J2081" i="12"/>
  <c r="I1752" i="12"/>
  <c r="I3050" i="12"/>
  <c r="H2257" i="12"/>
  <c r="I2257" i="12"/>
  <c r="J2257" i="12"/>
  <c r="H301" i="12"/>
  <c r="I301" i="12"/>
  <c r="J301" i="12"/>
  <c r="H1847" i="12"/>
  <c r="I1847" i="12"/>
  <c r="J1847" i="12"/>
  <c r="H166" i="12"/>
  <c r="I166" i="12"/>
  <c r="J166" i="12"/>
  <c r="H1830" i="12"/>
  <c r="I1830" i="12"/>
  <c r="I401" i="12"/>
  <c r="H2224" i="12"/>
  <c r="I2224" i="12"/>
  <c r="H2253" i="12"/>
  <c r="I2253" i="12"/>
  <c r="H3275" i="12"/>
  <c r="I3275" i="12"/>
  <c r="H677" i="12"/>
  <c r="I677" i="12"/>
  <c r="J677" i="12"/>
  <c r="I1968" i="12"/>
  <c r="H3274" i="12"/>
  <c r="I3274" i="12"/>
  <c r="J3274" i="12"/>
  <c r="H1911" i="12"/>
  <c r="I1042" i="12"/>
  <c r="H1580" i="12"/>
  <c r="I1580" i="12"/>
  <c r="J1580" i="12"/>
  <c r="H167" i="12"/>
  <c r="I167" i="12"/>
  <c r="I1846" i="12"/>
  <c r="J1846" i="12"/>
  <c r="H3475" i="12"/>
  <c r="I3475" i="12"/>
  <c r="H2669" i="12"/>
  <c r="I2669" i="12"/>
  <c r="J2669" i="12"/>
  <c r="H715" i="12"/>
  <c r="I715" i="12"/>
  <c r="H1950" i="12"/>
  <c r="I1950" i="12"/>
  <c r="J1950" i="12"/>
  <c r="H2504" i="12"/>
  <c r="I2504" i="12"/>
  <c r="J2504" i="12"/>
  <c r="H849" i="12"/>
  <c r="I849" i="12"/>
  <c r="J849" i="12"/>
  <c r="H1986" i="12"/>
  <c r="I1986" i="12"/>
  <c r="H1110" i="12"/>
  <c r="I1110" i="12"/>
  <c r="J1110" i="12"/>
  <c r="H1809" i="12"/>
  <c r="J1809" i="12"/>
  <c r="H2086" i="12"/>
  <c r="I2086" i="12"/>
  <c r="J2086" i="12"/>
  <c r="H222" i="12"/>
  <c r="I222" i="12"/>
  <c r="J222" i="12"/>
  <c r="H2640" i="12"/>
  <c r="I2640" i="12"/>
  <c r="J2640" i="12"/>
  <c r="I2230" i="12"/>
  <c r="I721" i="12"/>
  <c r="I1676" i="12"/>
  <c r="J1676" i="12"/>
  <c r="H2298" i="12"/>
  <c r="I2298" i="12"/>
  <c r="J2298" i="12"/>
  <c r="H853" i="12"/>
  <c r="I853" i="12"/>
  <c r="I959" i="12"/>
  <c r="J959" i="12"/>
  <c r="H904" i="12"/>
  <c r="J904" i="12"/>
  <c r="I1070" i="12"/>
  <c r="H3105" i="12"/>
  <c r="I3105" i="12"/>
  <c r="H2785" i="12"/>
  <c r="I2785" i="12"/>
  <c r="J2785" i="12"/>
  <c r="H3251" i="12"/>
  <c r="I3251" i="12"/>
  <c r="J3251" i="12"/>
  <c r="H2505" i="12"/>
  <c r="H1106" i="12"/>
  <c r="I1106" i="12"/>
  <c r="J1106" i="12"/>
  <c r="H3462" i="12"/>
  <c r="I3462" i="12"/>
  <c r="J3462" i="12"/>
  <c r="H3258" i="12"/>
  <c r="I3258" i="12"/>
  <c r="J3258" i="12"/>
  <c r="H1970" i="12"/>
  <c r="I1970" i="12"/>
  <c r="J1970" i="12"/>
  <c r="H2385" i="12"/>
  <c r="I2385" i="12"/>
  <c r="J2385" i="12"/>
  <c r="H686" i="12"/>
  <c r="I686" i="12"/>
  <c r="J686" i="12"/>
  <c r="I1191" i="12"/>
  <c r="H3567" i="12"/>
  <c r="I3567" i="12"/>
  <c r="J3567" i="12"/>
  <c r="H585" i="12"/>
  <c r="I585" i="12"/>
  <c r="J585" i="12"/>
  <c r="H3585" i="12"/>
  <c r="I3585" i="12"/>
  <c r="J3585" i="12"/>
  <c r="I3025" i="12"/>
  <c r="J3025" i="12"/>
  <c r="H1200" i="12"/>
  <c r="I1200" i="12"/>
  <c r="J1200" i="12"/>
  <c r="H2994" i="12"/>
  <c r="I2994" i="12"/>
  <c r="H3498" i="12"/>
  <c r="I3498" i="12"/>
  <c r="J3498" i="12"/>
  <c r="H663" i="12"/>
  <c r="J663" i="12"/>
  <c r="H2651" i="12"/>
  <c r="I2651" i="12"/>
  <c r="J2651" i="12"/>
  <c r="H169" i="12"/>
  <c r="I169" i="12"/>
  <c r="H3631" i="12"/>
  <c r="J3631" i="12"/>
  <c r="I3034" i="12"/>
  <c r="J3034" i="12"/>
  <c r="H174" i="12"/>
  <c r="I174" i="12"/>
  <c r="H3040" i="12"/>
  <c r="I3040" i="12"/>
  <c r="J3040" i="12"/>
  <c r="H195" i="12"/>
  <c r="I195" i="12"/>
  <c r="J195" i="12"/>
  <c r="H3383" i="12"/>
  <c r="J3383" i="12"/>
  <c r="H173" i="12"/>
  <c r="I173" i="12"/>
  <c r="J173" i="12"/>
  <c r="I672" i="12"/>
  <c r="H380" i="12"/>
  <c r="I380" i="12"/>
  <c r="J380" i="12"/>
  <c r="H950" i="12"/>
  <c r="I950" i="12"/>
  <c r="H2011" i="12"/>
  <c r="I2011" i="12"/>
  <c r="J2011" i="12"/>
  <c r="H958" i="12"/>
  <c r="I958" i="12"/>
  <c r="J958" i="12"/>
  <c r="H3412" i="12"/>
  <c r="J3412" i="12"/>
  <c r="I2275" i="12"/>
  <c r="I1759" i="12"/>
  <c r="I1005" i="12"/>
  <c r="H3674" i="12"/>
  <c r="I3674" i="12"/>
  <c r="J3674" i="12"/>
  <c r="H1043" i="12"/>
  <c r="I1043" i="12"/>
  <c r="H651" i="12"/>
  <c r="I651" i="12"/>
  <c r="J651" i="12"/>
  <c r="I1006" i="12"/>
  <c r="J1006" i="12"/>
  <c r="H1978" i="12"/>
  <c r="I839" i="12"/>
  <c r="J839" i="12"/>
  <c r="H555" i="12"/>
  <c r="I555" i="12"/>
  <c r="J555" i="12"/>
  <c r="H2917" i="12"/>
  <c r="I2917" i="12"/>
  <c r="J2917" i="12"/>
  <c r="H3184" i="12"/>
  <c r="I3184" i="12"/>
  <c r="J3184" i="12"/>
  <c r="H942" i="12"/>
  <c r="I942" i="12"/>
  <c r="I2609" i="12"/>
  <c r="J2609" i="12"/>
  <c r="H614" i="12"/>
  <c r="I614" i="12"/>
  <c r="H1471" i="12"/>
  <c r="J1471" i="12"/>
  <c r="H2410" i="12"/>
  <c r="I2410" i="12"/>
  <c r="J2410" i="12"/>
  <c r="H1498" i="12"/>
  <c r="J1498" i="12"/>
  <c r="H2320" i="12"/>
  <c r="H3126" i="12"/>
  <c r="I709" i="12"/>
  <c r="H1160" i="12"/>
  <c r="I1160" i="12"/>
  <c r="J1160" i="12"/>
  <c r="H2233" i="12"/>
  <c r="I2233" i="12"/>
  <c r="J2233" i="12"/>
  <c r="H3308" i="12"/>
  <c r="I3308" i="12"/>
  <c r="J3308" i="12"/>
  <c r="H170" i="12"/>
  <c r="I170" i="12"/>
  <c r="H3460" i="12"/>
  <c r="I3460" i="12"/>
  <c r="J3460" i="12"/>
  <c r="H552" i="12"/>
  <c r="I552" i="12"/>
  <c r="J552" i="12"/>
  <c r="H1103" i="12"/>
  <c r="I1103" i="12"/>
  <c r="J1103" i="12"/>
  <c r="H689" i="12"/>
  <c r="J689" i="12"/>
  <c r="H343" i="12"/>
  <c r="I343" i="12"/>
  <c r="J343" i="12"/>
  <c r="J795" i="12"/>
  <c r="H786" i="12"/>
  <c r="J786" i="12"/>
  <c r="H3733" i="12"/>
  <c r="I3897" i="12"/>
  <c r="H3862" i="12"/>
  <c r="I3862" i="12"/>
  <c r="H3928" i="12"/>
  <c r="I3928" i="12"/>
  <c r="J3928" i="12"/>
  <c r="H3908" i="12"/>
  <c r="I3908" i="12"/>
  <c r="J3908" i="12"/>
  <c r="I3680" i="12"/>
  <c r="J3680" i="12"/>
  <c r="I3770" i="12"/>
  <c r="H3871" i="12"/>
  <c r="I3871" i="12"/>
  <c r="H3793" i="12"/>
  <c r="I3793" i="12"/>
  <c r="J3793" i="12"/>
  <c r="H3802" i="12"/>
  <c r="I3802" i="12"/>
  <c r="J3802" i="12"/>
  <c r="H3823" i="12"/>
  <c r="J3823" i="12"/>
  <c r="H3681" i="12"/>
  <c r="I3681" i="12"/>
  <c r="I3847" i="12"/>
  <c r="H3725" i="12"/>
  <c r="I3725" i="12"/>
  <c r="H3715" i="12"/>
  <c r="I3715" i="12"/>
  <c r="J3715" i="12"/>
  <c r="H3806" i="12"/>
  <c r="I3806" i="12"/>
  <c r="J3806" i="12"/>
  <c r="H3961" i="12"/>
  <c r="J3961" i="12"/>
  <c r="H3911" i="12"/>
  <c r="I3911" i="12"/>
  <c r="J3911" i="12"/>
  <c r="I3884" i="12"/>
  <c r="H3807" i="12"/>
  <c r="J3807" i="12"/>
  <c r="H3819" i="12"/>
  <c r="I3819" i="12"/>
  <c r="J3819" i="12"/>
  <c r="H3949" i="12"/>
  <c r="I3949" i="12"/>
  <c r="J3949" i="12"/>
  <c r="J3892" i="12"/>
  <c r="H3817" i="12"/>
  <c r="I3817" i="12"/>
  <c r="J3817" i="12"/>
  <c r="I3880" i="12"/>
  <c r="J3880" i="12"/>
  <c r="H3837" i="12"/>
  <c r="I3837" i="12"/>
  <c r="J3837" i="12"/>
  <c r="H3792" i="12"/>
  <c r="J3792" i="12"/>
  <c r="H3870" i="12"/>
  <c r="I3870" i="12"/>
  <c r="J3870" i="12"/>
  <c r="H3779" i="12"/>
  <c r="I3779" i="12"/>
  <c r="I3693" i="12"/>
  <c r="H3876" i="12"/>
  <c r="J3876" i="12"/>
  <c r="H3864" i="12"/>
  <c r="I3864" i="12"/>
  <c r="J3864" i="12"/>
  <c r="H3801" i="12"/>
  <c r="I3801" i="12"/>
  <c r="J3801" i="12"/>
  <c r="H3971" i="12"/>
  <c r="I3971" i="12"/>
  <c r="H3947" i="12"/>
  <c r="I3947" i="12"/>
  <c r="I3903" i="12"/>
  <c r="I3682" i="12"/>
  <c r="H3964" i="12"/>
  <c r="I3964" i="12"/>
  <c r="J3964" i="12"/>
  <c r="H3704" i="12"/>
  <c r="I3704" i="12"/>
  <c r="J3704" i="12"/>
  <c r="H3861" i="12"/>
  <c r="H3948" i="12"/>
  <c r="I3948" i="12"/>
  <c r="J3948" i="12"/>
  <c r="I3835" i="12"/>
  <c r="H3795" i="12"/>
  <c r="I3795" i="12"/>
  <c r="H3683" i="12"/>
  <c r="I3683" i="12"/>
  <c r="H3695" i="12"/>
  <c r="I3695" i="12"/>
  <c r="J3695" i="12"/>
  <c r="H3700" i="12"/>
  <c r="I3700" i="12"/>
  <c r="J3700" i="12"/>
  <c r="J3869" i="12"/>
  <c r="H3855" i="12"/>
  <c r="I3855" i="12"/>
  <c r="J3855" i="12"/>
  <c r="H3919" i="12"/>
  <c r="I3919" i="12"/>
  <c r="I3873" i="12"/>
  <c r="H3828" i="12"/>
  <c r="I3828" i="12"/>
  <c r="J3828" i="12"/>
  <c r="H3838" i="12"/>
  <c r="I3838" i="12"/>
  <c r="J3838" i="12"/>
  <c r="H3813" i="12"/>
  <c r="I3813" i="12"/>
  <c r="J3813" i="12"/>
  <c r="H3754" i="12"/>
  <c r="I3754" i="12"/>
  <c r="I3739" i="12"/>
  <c r="J3739" i="12"/>
  <c r="H3808" i="12"/>
  <c r="I3966" i="12"/>
  <c r="H3912" i="12"/>
  <c r="I3912" i="12"/>
  <c r="J3912" i="12"/>
  <c r="H3804" i="12"/>
  <c r="I3804" i="12"/>
  <c r="H3866" i="12"/>
  <c r="I3866" i="12"/>
  <c r="J3866" i="12"/>
  <c r="H3794" i="12"/>
  <c r="I3794" i="12"/>
  <c r="J3794" i="12"/>
  <c r="H3810" i="12"/>
  <c r="H3973" i="12"/>
  <c r="I3973" i="12"/>
  <c r="J3753" i="12"/>
  <c r="H3923" i="12"/>
  <c r="J3923" i="12"/>
  <c r="H3709" i="12"/>
  <c r="I3709" i="12"/>
  <c r="J3709" i="12"/>
  <c r="H3696" i="12"/>
  <c r="J3696" i="12"/>
  <c r="H3821" i="12"/>
  <c r="I3821" i="12"/>
  <c r="J3821" i="12"/>
  <c r="I3952" i="12"/>
  <c r="H3785" i="12"/>
  <c r="I3785" i="12"/>
  <c r="H3940" i="12"/>
  <c r="I3940" i="12"/>
  <c r="J3940" i="12"/>
  <c r="H3684" i="12"/>
  <c r="I3684" i="12"/>
  <c r="J3684" i="12"/>
  <c r="J3936" i="12"/>
  <c r="H3916" i="12"/>
  <c r="I3916" i="12"/>
  <c r="J3916" i="12"/>
  <c r="I3933" i="12"/>
  <c r="I3980" i="12"/>
  <c r="I3937" i="12"/>
  <c r="H3846" i="12"/>
  <c r="I3846" i="12"/>
  <c r="H3930" i="12"/>
  <c r="I3930" i="12"/>
  <c r="J3930" i="12"/>
  <c r="H3839" i="12"/>
  <c r="I3839" i="12"/>
  <c r="J3839" i="12"/>
  <c r="H3953" i="12"/>
  <c r="I3766" i="12"/>
  <c r="J3766" i="12"/>
  <c r="I3797" i="12"/>
  <c r="H3826" i="12"/>
  <c r="I3826" i="12"/>
  <c r="H3685" i="12"/>
  <c r="I3685" i="12"/>
  <c r="J3685" i="12"/>
  <c r="H3707" i="12"/>
  <c r="I3707" i="12"/>
  <c r="J3707" i="12"/>
  <c r="H3791" i="12"/>
  <c r="J3791" i="12"/>
  <c r="H3731" i="12"/>
  <c r="I3731" i="12"/>
  <c r="H3686" i="12"/>
  <c r="I3901" i="12"/>
  <c r="J3901" i="12"/>
  <c r="H3979" i="12"/>
  <c r="I3979" i="12"/>
  <c r="J3979" i="12"/>
  <c r="H3805" i="12"/>
  <c r="I3805" i="12"/>
  <c r="J3805" i="12"/>
  <c r="H3699" i="12"/>
  <c r="I3699" i="12"/>
  <c r="I3763" i="12"/>
  <c r="I3974" i="12"/>
  <c r="H3829" i="12"/>
  <c r="I3829" i="12"/>
  <c r="H3772" i="12"/>
  <c r="I3772" i="12"/>
  <c r="J3772" i="12"/>
  <c r="H3927" i="12"/>
  <c r="I3927" i="12"/>
  <c r="J3927" i="12"/>
  <c r="I3881" i="12"/>
  <c r="J3881" i="12"/>
  <c r="H3913" i="12"/>
  <c r="I3913" i="12"/>
  <c r="I3735" i="12"/>
  <c r="H3687" i="12"/>
  <c r="I3687" i="12"/>
  <c r="J3687" i="12"/>
  <c r="H3692" i="12"/>
  <c r="I3692" i="12"/>
  <c r="J3692" i="12"/>
  <c r="H3809" i="12"/>
  <c r="I3809" i="12"/>
  <c r="J3809" i="12"/>
  <c r="H3712" i="12"/>
  <c r="I3712" i="12"/>
  <c r="H3951" i="12"/>
  <c r="I3951" i="12"/>
  <c r="J3951" i="12"/>
  <c r="H3751" i="12"/>
  <c r="I3751" i="12"/>
  <c r="H3759" i="12"/>
  <c r="I3759" i="12"/>
  <c r="J3759" i="12"/>
  <c r="H3849" i="12"/>
  <c r="I3849" i="12"/>
  <c r="J3849" i="12"/>
  <c r="H3907" i="12"/>
  <c r="H3688" i="12"/>
  <c r="I3688" i="12"/>
  <c r="I3935" i="12"/>
  <c r="J3935" i="12"/>
  <c r="I3896" i="12"/>
  <c r="H3879" i="12"/>
  <c r="I3879" i="12"/>
  <c r="J3879" i="12"/>
  <c r="I3857" i="12"/>
  <c r="J3857" i="12"/>
  <c r="H3910" i="12"/>
  <c r="I3910" i="12"/>
  <c r="I3768" i="12"/>
  <c r="H3744" i="12"/>
  <c r="I3744" i="12"/>
  <c r="J3744" i="12"/>
  <c r="H3848" i="12"/>
  <c r="I3848" i="12"/>
  <c r="J3848" i="12"/>
  <c r="H3851" i="12"/>
  <c r="I3851" i="12"/>
  <c r="J3851" i="12"/>
  <c r="H3798" i="12"/>
  <c r="I3798" i="12"/>
  <c r="J3798" i="12"/>
  <c r="I3799" i="12"/>
  <c r="H3746" i="12"/>
  <c r="I3746" i="12"/>
  <c r="I3762" i="12"/>
  <c r="J3762" i="12"/>
  <c r="I3716" i="12"/>
  <c r="H3939" i="12"/>
  <c r="I3939" i="12"/>
  <c r="J3939" i="12"/>
  <c r="J3898" i="12"/>
  <c r="I3781" i="12"/>
  <c r="I3743" i="12"/>
  <c r="I3921" i="12"/>
  <c r="H3957" i="12"/>
  <c r="I3957" i="12"/>
  <c r="H3915" i="12"/>
  <c r="I3915" i="12"/>
  <c r="J3915" i="12"/>
  <c r="H3721" i="12"/>
  <c r="I3721" i="12"/>
  <c r="J3721" i="12"/>
  <c r="H3767" i="12"/>
  <c r="I3758" i="12"/>
  <c r="I3836" i="12"/>
  <c r="J3836" i="12"/>
  <c r="I3970" i="12"/>
  <c r="H3845" i="12"/>
  <c r="I3845" i="12"/>
  <c r="J3845" i="12"/>
  <c r="I3740" i="12"/>
  <c r="J3740" i="12"/>
  <c r="H3963" i="12"/>
  <c r="I3963" i="12"/>
  <c r="J3963" i="12"/>
  <c r="J3887" i="12"/>
  <c r="H3786" i="12"/>
  <c r="I3786" i="12"/>
  <c r="J3786" i="12"/>
  <c r="I3934" i="12"/>
  <c r="H3938" i="12"/>
  <c r="I3938" i="12"/>
  <c r="J3938" i="12"/>
  <c r="H3749" i="12"/>
  <c r="I3749" i="12"/>
  <c r="J3749" i="12"/>
  <c r="H3853" i="12"/>
  <c r="I3853" i="12"/>
  <c r="H3954" i="12"/>
  <c r="I3711" i="12"/>
  <c r="J3711" i="12"/>
  <c r="I3955" i="12"/>
  <c r="H3914" i="12"/>
  <c r="I3914" i="12"/>
  <c r="J3914" i="12"/>
  <c r="I3904" i="12"/>
  <c r="H3729" i="12"/>
  <c r="I3729" i="12"/>
  <c r="I3830" i="12"/>
  <c r="I3724" i="12"/>
  <c r="J3841" i="12"/>
  <c r="H3942" i="12"/>
  <c r="I3942" i="12"/>
  <c r="I3734" i="12"/>
  <c r="H3818" i="12"/>
  <c r="I3818" i="12"/>
  <c r="J3818" i="12"/>
  <c r="H3976" i="12"/>
  <c r="I3976" i="12"/>
  <c r="J3976" i="12"/>
  <c r="H3723" i="12"/>
  <c r="I3943" i="12"/>
  <c r="J3943" i="12"/>
  <c r="I3690" i="12"/>
  <c r="H3824" i="12"/>
  <c r="I3824" i="12"/>
  <c r="J3824" i="12"/>
  <c r="I3765" i="12"/>
  <c r="I3968" i="12"/>
  <c r="I3722" i="12"/>
  <c r="H3790" i="12"/>
  <c r="I3790" i="12"/>
  <c r="I3833" i="12"/>
  <c r="H3882" i="12"/>
  <c r="I3882" i="12"/>
  <c r="J3882" i="12"/>
  <c r="H3755" i="12"/>
  <c r="I3755" i="12"/>
  <c r="H3969" i="12"/>
  <c r="I3969" i="12"/>
  <c r="I3756" i="12"/>
  <c r="I3710" i="12"/>
  <c r="H3717" i="12"/>
  <c r="I3717" i="12"/>
  <c r="J3717" i="12"/>
  <c r="I3747" i="12"/>
  <c r="J3747" i="12"/>
  <c r="H3959" i="12"/>
  <c r="I3959" i="12"/>
  <c r="I3789" i="12"/>
  <c r="J3789" i="12"/>
  <c r="H3812" i="12"/>
  <c r="I3812" i="12"/>
  <c r="J3812" i="12"/>
  <c r="I3730" i="12"/>
  <c r="H3761" i="12"/>
  <c r="I3761" i="12"/>
  <c r="J3761" i="12"/>
  <c r="H3926" i="12"/>
  <c r="I3926" i="12"/>
  <c r="J3926" i="12"/>
  <c r="H3736" i="12"/>
  <c r="I3736" i="12"/>
  <c r="H3732" i="12"/>
  <c r="I3732" i="12"/>
  <c r="J3800" i="12"/>
  <c r="I3868" i="12"/>
  <c r="H3782" i="12"/>
  <c r="I3782" i="12"/>
  <c r="J3782" i="12"/>
  <c r="I3820" i="12"/>
  <c r="J3820" i="12"/>
  <c r="H3843" i="12"/>
  <c r="I3843" i="12"/>
  <c r="J3803" i="12"/>
  <c r="H3977" i="12"/>
  <c r="I3977" i="12"/>
  <c r="J3977" i="12"/>
  <c r="I3760" i="12"/>
  <c r="H3775" i="12"/>
  <c r="I3775" i="12"/>
  <c r="J3775" i="12"/>
  <c r="H3899" i="12"/>
  <c r="J3899" i="12"/>
  <c r="I3748" i="12"/>
  <c r="I3874" i="12"/>
  <c r="I3918" i="12"/>
  <c r="I3894" i="12"/>
  <c r="H3757" i="12"/>
  <c r="I3757" i="12"/>
  <c r="J3757" i="12"/>
  <c r="I3863" i="12"/>
  <c r="J3863" i="12"/>
  <c r="J3877" i="12"/>
  <c r="H3777" i="12"/>
  <c r="I3777" i="12"/>
  <c r="J3777" i="12"/>
  <c r="H3787" i="12"/>
  <c r="I3787" i="12"/>
  <c r="J3787" i="12"/>
  <c r="H3962" i="12"/>
  <c r="H3701" i="12"/>
  <c r="I3708" i="12"/>
  <c r="H3728" i="12"/>
  <c r="I3728" i="12"/>
  <c r="I3832" i="12"/>
  <c r="H3917" i="12"/>
  <c r="I3917" i="12"/>
  <c r="I3965" i="12"/>
  <c r="J3965" i="12"/>
  <c r="H3769" i="12"/>
  <c r="I3769" i="12"/>
  <c r="H3773" i="12"/>
  <c r="I3773" i="12"/>
  <c r="I3875" i="12"/>
  <c r="H3778" i="12"/>
  <c r="I3778" i="12"/>
  <c r="J3778" i="12"/>
  <c r="H3885" i="12"/>
  <c r="H3891" i="12"/>
  <c r="I3891" i="12"/>
  <c r="I3694" i="12"/>
  <c r="J3950" i="12"/>
  <c r="H3854" i="12"/>
  <c r="I3854" i="12"/>
  <c r="J3854" i="12"/>
  <c r="I3771" i="12"/>
  <c r="I3960" i="12"/>
  <c r="J3960" i="12"/>
  <c r="I3922" i="12"/>
  <c r="H3727" i="12"/>
  <c r="I3727" i="12"/>
  <c r="J3727" i="12"/>
  <c r="I3745" i="12"/>
  <c r="H3783" i="12"/>
  <c r="I3783" i="12"/>
  <c r="I4037" i="12"/>
  <c r="H4031" i="12"/>
  <c r="I4031" i="12"/>
  <c r="I3994" i="12"/>
  <c r="H4009" i="12"/>
  <c r="I4009" i="12"/>
  <c r="J4009" i="12"/>
  <c r="H3981" i="12"/>
  <c r="J3981" i="12"/>
  <c r="I4000" i="12"/>
  <c r="H4026" i="12"/>
  <c r="I4026" i="12"/>
  <c r="J4026" i="12"/>
  <c r="I4018" i="12"/>
  <c r="H4036" i="12"/>
  <c r="H3987" i="12"/>
  <c r="I3987" i="12"/>
  <c r="J3987" i="12"/>
  <c r="H3995" i="12"/>
  <c r="I3995" i="12"/>
  <c r="H4007" i="12"/>
  <c r="J4007" i="12"/>
  <c r="I3997" i="12"/>
  <c r="H3992" i="12"/>
  <c r="I3992" i="12"/>
  <c r="I4023" i="12"/>
  <c r="I3991" i="12"/>
  <c r="I4033" i="12"/>
  <c r="I4013" i="12"/>
  <c r="H3990" i="12"/>
  <c r="I3990" i="12"/>
  <c r="J3990" i="12"/>
  <c r="I4019" i="12"/>
  <c r="J4019" i="12"/>
  <c r="I3986" i="12"/>
  <c r="H4028" i="12"/>
  <c r="I4028" i="12"/>
  <c r="I4005" i="12"/>
  <c r="H3993" i="12"/>
  <c r="I3993" i="12"/>
  <c r="J3993" i="12"/>
  <c r="I3998" i="12"/>
  <c r="H4032" i="12"/>
  <c r="I4032" i="12"/>
  <c r="H4030" i="12"/>
  <c r="I4030" i="12"/>
  <c r="H4014" i="12"/>
  <c r="I4014" i="12"/>
  <c r="I4003" i="12"/>
  <c r="H4012" i="12"/>
  <c r="J4012" i="12"/>
  <c r="I4029" i="12"/>
  <c r="H4021" i="12"/>
  <c r="I4021" i="12"/>
  <c r="H4034" i="12"/>
  <c r="I4002" i="12"/>
  <c r="H4038" i="12"/>
  <c r="I4038" i="12"/>
  <c r="J4038" i="12"/>
  <c r="I3989" i="12"/>
  <c r="H4001" i="12"/>
  <c r="I4004" i="12"/>
  <c r="I4022" i="12"/>
  <c r="I4024" i="12"/>
  <c r="H3983" i="12"/>
  <c r="I3983" i="12"/>
  <c r="J3983" i="12"/>
  <c r="I4015" i="12"/>
  <c r="I3988" i="12"/>
  <c r="J3988" i="12"/>
  <c r="I4056" i="12"/>
  <c r="I4050" i="12"/>
  <c r="H4040" i="12"/>
  <c r="I4039" i="12"/>
  <c r="H4045" i="12"/>
  <c r="I4045" i="12"/>
  <c r="J4045" i="12"/>
  <c r="I4042" i="12"/>
  <c r="H4052" i="12"/>
  <c r="I4052" i="12"/>
  <c r="H4044" i="12"/>
  <c r="I4044" i="12"/>
  <c r="J4044" i="12"/>
  <c r="H4046" i="12"/>
  <c r="I4046" i="12"/>
  <c r="I4065" i="12"/>
  <c r="H4048" i="12"/>
  <c r="I4048" i="12"/>
  <c r="I4067" i="12"/>
  <c r="H4059" i="12"/>
  <c r="I4059" i="12"/>
  <c r="J4060" i="12"/>
  <c r="I4049" i="12"/>
  <c r="I4047" i="12"/>
  <c r="H4066" i="12"/>
  <c r="I4066" i="12"/>
  <c r="J4066" i="12"/>
  <c r="I4063" i="12"/>
  <c r="H4068" i="12"/>
  <c r="I4043" i="12"/>
  <c r="I4055" i="12"/>
  <c r="H4064" i="12"/>
  <c r="I4064" i="12"/>
  <c r="J4064" i="12"/>
  <c r="I1989" i="12"/>
  <c r="H1989" i="12"/>
  <c r="AA2605" i="12"/>
  <c r="AA2448" i="12"/>
  <c r="AA2581" i="12"/>
  <c r="AA2629" i="12"/>
  <c r="AA937" i="12"/>
  <c r="AA1539" i="12"/>
  <c r="AA2602" i="12"/>
  <c r="AA2797" i="12"/>
  <c r="AA260" i="12"/>
  <c r="AA2883" i="12"/>
  <c r="AA1445" i="12"/>
  <c r="AA3535" i="12"/>
  <c r="AA2443" i="12"/>
  <c r="AA3158" i="12"/>
  <c r="AA2313" i="12"/>
  <c r="AA1377" i="12"/>
  <c r="AA1329" i="12"/>
  <c r="AA326" i="12"/>
  <c r="AA70" i="12"/>
  <c r="AA2846" i="12"/>
  <c r="AA2364" i="12"/>
  <c r="AA3488" i="12"/>
  <c r="AA2860" i="12"/>
  <c r="AA1720" i="12"/>
  <c r="AA1769" i="12"/>
  <c r="AA2932" i="12"/>
  <c r="AA286" i="12"/>
  <c r="AA918" i="12"/>
  <c r="AA3053" i="12"/>
  <c r="AA1587" i="12"/>
  <c r="AA414" i="12"/>
  <c r="AA2759" i="12"/>
  <c r="AA1474" i="12"/>
  <c r="AA3192" i="12"/>
  <c r="AA2473" i="12"/>
  <c r="AA428" i="12"/>
  <c r="AA3357" i="12"/>
  <c r="AA1739" i="12"/>
  <c r="AA2157" i="12"/>
  <c r="AA1694" i="12"/>
  <c r="AA90" i="12"/>
  <c r="AA2557" i="12"/>
  <c r="AA2227" i="12"/>
  <c r="AA3516" i="12"/>
  <c r="AA243" i="12"/>
  <c r="AA2508" i="12"/>
  <c r="AA93" i="12"/>
  <c r="AA1027" i="12"/>
  <c r="AA1931" i="12"/>
  <c r="AA3204" i="12"/>
  <c r="AA1030" i="12"/>
  <c r="AA514" i="12"/>
  <c r="AA3493" i="12"/>
  <c r="AA3538" i="12"/>
  <c r="AA2141" i="12"/>
  <c r="AA450" i="12"/>
  <c r="AA1807" i="12"/>
  <c r="AA1085" i="12"/>
  <c r="AA626" i="12"/>
  <c r="AA488" i="12"/>
  <c r="AA1627" i="12"/>
  <c r="AA2005" i="12"/>
  <c r="AA1095" i="12"/>
  <c r="AA629" i="12"/>
  <c r="AA1278" i="12"/>
  <c r="AA3510" i="12"/>
  <c r="AA435" i="12"/>
  <c r="AA2879" i="12"/>
  <c r="AA1196" i="12"/>
  <c r="AA1124" i="12"/>
  <c r="AA1425" i="12"/>
  <c r="AA2492" i="12"/>
  <c r="AA2067" i="12"/>
  <c r="AA2183" i="12"/>
  <c r="AA3069" i="12"/>
  <c r="AA1541" i="12"/>
  <c r="AA3066" i="12"/>
  <c r="AA708" i="12"/>
  <c r="AA3176" i="12"/>
  <c r="AA1725" i="12"/>
  <c r="AA2570" i="12"/>
  <c r="AA2287" i="12"/>
  <c r="AA1229" i="12"/>
  <c r="AA1248" i="12"/>
  <c r="AA216" i="12"/>
  <c r="AA1893" i="12"/>
  <c r="AA2518" i="12"/>
  <c r="AA2344" i="12"/>
  <c r="AA1446" i="12"/>
  <c r="AA3500" i="12"/>
  <c r="AA3031" i="12"/>
  <c r="AA727" i="12"/>
  <c r="AA123" i="12"/>
  <c r="AA1537" i="12"/>
  <c r="AA1838" i="12"/>
  <c r="AA1882" i="12"/>
  <c r="AA3532" i="12"/>
  <c r="AA1520" i="12"/>
  <c r="AA1360" i="12"/>
  <c r="AA211" i="12"/>
  <c r="AA1859" i="12"/>
  <c r="AA3175" i="12"/>
  <c r="AA1999" i="12"/>
  <c r="AA3340" i="12"/>
  <c r="AA987" i="12"/>
  <c r="AA2682" i="12"/>
  <c r="AA2927" i="12"/>
  <c r="AA2281" i="12"/>
  <c r="AA1996" i="12"/>
  <c r="AA1837" i="12"/>
  <c r="AA3445" i="12"/>
  <c r="AA1001" i="12"/>
  <c r="AA3234" i="12"/>
  <c r="AA1188" i="12"/>
  <c r="AA1313" i="12"/>
  <c r="AA1611" i="12"/>
  <c r="AA2193" i="12"/>
  <c r="AA1511" i="12"/>
  <c r="AA1166" i="12"/>
  <c r="AA2653" i="12"/>
  <c r="AA1430" i="12"/>
  <c r="AA2054" i="12"/>
  <c r="AA1824" i="12"/>
  <c r="AA1505" i="12"/>
  <c r="AA2644" i="12"/>
  <c r="AA3080" i="12"/>
  <c r="AA3224" i="12"/>
  <c r="AA177" i="12"/>
  <c r="AA351" i="12"/>
  <c r="AA2028" i="12"/>
  <c r="AA2535" i="12"/>
  <c r="AA526" i="12"/>
  <c r="AA897" i="12"/>
  <c r="AA1510" i="12"/>
  <c r="AA2464" i="12"/>
  <c r="AA868" i="12"/>
  <c r="AA2924" i="12"/>
  <c r="AA2696" i="12"/>
  <c r="AA2044" i="12"/>
  <c r="AA2048" i="12"/>
  <c r="AA3542" i="12"/>
  <c r="AA2200" i="12"/>
  <c r="AA1732" i="12"/>
  <c r="AA146" i="12"/>
  <c r="AA2270" i="12"/>
  <c r="AA148" i="12"/>
  <c r="AA3526" i="12"/>
  <c r="AA2073" i="12"/>
  <c r="AA2498" i="12"/>
  <c r="AA752" i="12"/>
  <c r="AA639" i="12"/>
  <c r="AA761" i="12"/>
  <c r="AA863" i="12"/>
  <c r="AA2652" i="12"/>
  <c r="AA615" i="12"/>
  <c r="AA3245" i="12"/>
  <c r="AA1104" i="12"/>
  <c r="AA2341" i="12"/>
  <c r="AA993" i="12"/>
  <c r="AA619" i="12"/>
  <c r="AA159" i="12"/>
  <c r="AA2859" i="12"/>
  <c r="AA1929" i="12"/>
  <c r="AA186" i="12"/>
  <c r="AA1775" i="12"/>
  <c r="AA162" i="12"/>
  <c r="AA2716" i="12"/>
  <c r="AA3310" i="12"/>
  <c r="AA1830" i="12"/>
  <c r="AA401" i="12"/>
  <c r="AA2224" i="12"/>
  <c r="AA1846" i="12"/>
  <c r="AA2504" i="12"/>
  <c r="AA849" i="12"/>
  <c r="AA1986" i="12"/>
  <c r="AA2640" i="12"/>
  <c r="AA2230" i="12"/>
  <c r="AA721" i="12"/>
  <c r="AA1970" i="12"/>
  <c r="AA3585" i="12"/>
  <c r="AA2651" i="12"/>
  <c r="AA195" i="12"/>
  <c r="AA2011" i="12"/>
  <c r="AA651" i="12"/>
  <c r="AA3184" i="12"/>
  <c r="AA2410" i="12"/>
  <c r="AA3308" i="12"/>
  <c r="AA343" i="12"/>
  <c r="AA3908" i="12"/>
  <c r="AA3802" i="12"/>
  <c r="AA3806" i="12"/>
  <c r="AA3949" i="12"/>
  <c r="AA3870" i="12"/>
  <c r="AA3801" i="12"/>
  <c r="AA3704" i="12"/>
  <c r="AA3700" i="12"/>
  <c r="AA3813" i="12"/>
  <c r="AA3866" i="12"/>
  <c r="AA3709" i="12"/>
  <c r="AA3684" i="12"/>
  <c r="AA3839" i="12"/>
  <c r="AA3707" i="12"/>
  <c r="AA3805" i="12"/>
  <c r="AA3927" i="12"/>
  <c r="AA3809" i="12"/>
  <c r="AA3759" i="12"/>
  <c r="AA3879" i="12"/>
  <c r="AA3851" i="12"/>
  <c r="AA3939" i="12"/>
  <c r="AA3915" i="12"/>
  <c r="AA3845" i="12"/>
  <c r="AA3938" i="12"/>
  <c r="AA3914" i="12"/>
  <c r="AA3818" i="12"/>
  <c r="AA3824" i="12"/>
  <c r="AA3882" i="12"/>
  <c r="AA3717" i="12"/>
  <c r="AA3761" i="12"/>
  <c r="AA3782" i="12"/>
  <c r="AA3775" i="12"/>
  <c r="AA3757" i="12"/>
  <c r="AA3787" i="12"/>
  <c r="AA3917" i="12"/>
  <c r="AA3778" i="12"/>
  <c r="AA3854" i="12"/>
  <c r="AA3783" i="12"/>
  <c r="AA4026" i="12"/>
  <c r="AA4007" i="12"/>
  <c r="AA3990" i="12"/>
  <c r="AA3993" i="12"/>
  <c r="AA4012" i="12"/>
  <c r="AA4038" i="12"/>
  <c r="AA3983" i="12"/>
  <c r="AA4045" i="12"/>
  <c r="AA4048" i="12"/>
  <c r="AA4066" i="12"/>
  <c r="AA4064" i="12"/>
  <c r="E9" i="12"/>
  <c r="E2043" i="12"/>
  <c r="E311" i="12"/>
  <c r="E2515" i="12"/>
  <c r="E3639" i="12"/>
  <c r="E2922" i="12"/>
  <c r="E3338" i="12"/>
  <c r="E2572" i="12"/>
  <c r="E1918" i="12"/>
  <c r="E3656" i="12"/>
  <c r="E2144" i="12"/>
  <c r="E2792" i="12"/>
  <c r="E10" i="12"/>
  <c r="E2579" i="12"/>
  <c r="E584" i="12"/>
  <c r="E1887" i="12"/>
  <c r="E3414" i="12"/>
  <c r="E735" i="12"/>
  <c r="E3277" i="12"/>
  <c r="E2733" i="12"/>
  <c r="E774" i="12"/>
  <c r="E1908" i="12"/>
  <c r="E3254" i="12"/>
  <c r="E3028" i="12"/>
  <c r="E2522" i="12"/>
  <c r="E1956" i="12"/>
  <c r="E1480" i="12"/>
  <c r="E2417" i="12"/>
  <c r="E1418" i="12"/>
  <c r="E11" i="12"/>
  <c r="E2182" i="12"/>
  <c r="E2767" i="12"/>
  <c r="E2431" i="12"/>
  <c r="E1845" i="12"/>
  <c r="E2437" i="12"/>
  <c r="E340" i="12"/>
  <c r="E1874" i="12"/>
  <c r="E327" i="12"/>
  <c r="E1876" i="12"/>
  <c r="E291" i="12"/>
  <c r="E973" i="12"/>
  <c r="E919" i="12"/>
  <c r="E3495" i="12"/>
  <c r="E2304" i="12"/>
  <c r="E1179" i="12"/>
  <c r="E3120" i="12"/>
  <c r="E1272" i="12"/>
  <c r="E2333" i="12"/>
  <c r="E393" i="12"/>
  <c r="E1051" i="12"/>
  <c r="E3371" i="12"/>
  <c r="E1963" i="12"/>
  <c r="E3645" i="12"/>
  <c r="E2546" i="12"/>
  <c r="E1247" i="12"/>
  <c r="E3320" i="12"/>
  <c r="E1726" i="12"/>
  <c r="E3281" i="12"/>
  <c r="E319" i="12"/>
  <c r="E3419" i="12"/>
  <c r="E1926" i="12"/>
  <c r="E3166" i="12"/>
  <c r="E2154" i="12"/>
  <c r="E1479" i="12"/>
  <c r="E12" i="12"/>
  <c r="E541" i="12"/>
  <c r="E3098" i="12"/>
  <c r="E2412" i="12"/>
  <c r="E2104" i="12"/>
  <c r="E2297" i="12"/>
  <c r="E3304" i="12"/>
  <c r="E3678" i="12"/>
  <c r="E349" i="12"/>
  <c r="E382" i="12"/>
  <c r="E13" i="12"/>
  <c r="E771" i="12"/>
  <c r="E2415" i="12"/>
  <c r="E1666" i="12"/>
  <c r="E1419" i="12"/>
  <c r="E374" i="12"/>
  <c r="E647" i="12"/>
  <c r="E524" i="12"/>
  <c r="E590" i="12"/>
  <c r="E2599" i="12"/>
  <c r="E1115" i="12"/>
  <c r="E926" i="12"/>
  <c r="E1077" i="12"/>
  <c r="E2585" i="12"/>
  <c r="E2552" i="12"/>
  <c r="E3102" i="12"/>
  <c r="E3407" i="12"/>
  <c r="E2382" i="12"/>
  <c r="E2774" i="12"/>
  <c r="E3644" i="12"/>
  <c r="E1396" i="12"/>
  <c r="E1370" i="12"/>
  <c r="E3543" i="12"/>
  <c r="E3667" i="12"/>
  <c r="E2677" i="12"/>
  <c r="E3426" i="12"/>
  <c r="E520" i="12"/>
  <c r="E1298" i="12"/>
  <c r="E478" i="12"/>
  <c r="E2703" i="12"/>
  <c r="E3033" i="12"/>
  <c r="E2386" i="12"/>
  <c r="E3000" i="12"/>
  <c r="E3671" i="12"/>
  <c r="E1336" i="12"/>
  <c r="E2336" i="12"/>
  <c r="E2906" i="12"/>
  <c r="E1667" i="12"/>
  <c r="E835" i="12"/>
  <c r="E14" i="12"/>
  <c r="E355" i="12"/>
  <c r="E2472" i="12"/>
  <c r="E3519" i="12"/>
  <c r="E2662" i="12"/>
  <c r="E955" i="12"/>
  <c r="E2447" i="12"/>
  <c r="E1555" i="12"/>
  <c r="E3360" i="12"/>
  <c r="E15" i="12"/>
  <c r="E2438" i="12"/>
  <c r="E2279" i="12"/>
  <c r="E1803" i="12"/>
  <c r="E2133" i="12"/>
  <c r="E3655" i="12"/>
  <c r="E3187" i="12"/>
  <c r="E1450" i="12"/>
  <c r="E780" i="12"/>
  <c r="E2175" i="12"/>
  <c r="E1038" i="12"/>
  <c r="E3626" i="12"/>
  <c r="E1969" i="12"/>
  <c r="E2587" i="12"/>
  <c r="E1140" i="12"/>
  <c r="E1382" i="12"/>
  <c r="E874" i="12"/>
  <c r="E2363" i="12"/>
  <c r="E2238" i="12"/>
  <c r="E3658" i="12"/>
  <c r="E1561" i="12"/>
  <c r="E389" i="12"/>
  <c r="E1109" i="12"/>
  <c r="E836" i="12"/>
  <c r="E261" i="12"/>
  <c r="E2407" i="12"/>
  <c r="E2195" i="12"/>
  <c r="E1696" i="12"/>
  <c r="E1444" i="12"/>
  <c r="E2654" i="12"/>
  <c r="E1017" i="12"/>
  <c r="E3453" i="12"/>
  <c r="E1330" i="12"/>
  <c r="E1352" i="12"/>
  <c r="E2299" i="12"/>
  <c r="E1422" i="12"/>
  <c r="E2586" i="12"/>
  <c r="E2248" i="12"/>
  <c r="E3307" i="12"/>
  <c r="E1877" i="12"/>
  <c r="E3595" i="12"/>
  <c r="E2632" i="12"/>
  <c r="E954" i="12"/>
  <c r="E638" i="12"/>
  <c r="E2161" i="12"/>
  <c r="E1553" i="12"/>
  <c r="E1653" i="12"/>
  <c r="E699" i="12"/>
  <c r="E2856" i="12"/>
  <c r="E2605" i="12"/>
  <c r="E810" i="12"/>
  <c r="E1359" i="12"/>
  <c r="E1415" i="12"/>
  <c r="E2636" i="12"/>
  <c r="E2907" i="12"/>
  <c r="E325" i="12"/>
  <c r="E1516" i="12"/>
  <c r="E1891" i="12"/>
  <c r="E1942" i="12"/>
  <c r="E2888" i="12"/>
  <c r="E2855" i="12"/>
  <c r="E1574" i="12"/>
  <c r="E409" i="12"/>
  <c r="E2584" i="12"/>
  <c r="E3537" i="12"/>
  <c r="E1441" i="12"/>
  <c r="E16" i="12"/>
  <c r="E17" i="12"/>
  <c r="E1212" i="12"/>
  <c r="E1585" i="12"/>
  <c r="E2241" i="12"/>
  <c r="E2525" i="12"/>
  <c r="E3386" i="12"/>
  <c r="E3636" i="12"/>
  <c r="E1692" i="12"/>
  <c r="E2348" i="12"/>
  <c r="E550" i="12"/>
  <c r="E975" i="12"/>
  <c r="E1470" i="12"/>
  <c r="E369" i="12"/>
  <c r="E2583" i="12"/>
  <c r="E18" i="12"/>
  <c r="E558" i="12"/>
  <c r="E1175" i="12"/>
  <c r="E2463" i="12"/>
  <c r="E531" i="12"/>
  <c r="E3522" i="12"/>
  <c r="E1617" i="12"/>
  <c r="E1180" i="12"/>
  <c r="E3638" i="12"/>
  <c r="E2959" i="12"/>
  <c r="E2413" i="12"/>
  <c r="E1890" i="12"/>
  <c r="E3635" i="12"/>
  <c r="E1300" i="12"/>
  <c r="E572" i="12"/>
  <c r="E962" i="12"/>
  <c r="E1381" i="12"/>
  <c r="E3161" i="12"/>
  <c r="E19" i="12"/>
  <c r="E1149" i="12"/>
  <c r="E1936" i="12"/>
  <c r="E788" i="12"/>
  <c r="E2433" i="12"/>
  <c r="E2775" i="12"/>
  <c r="E2448" i="12"/>
  <c r="E1451" i="12"/>
  <c r="E3614" i="12"/>
  <c r="E3177" i="12"/>
  <c r="E2553" i="12"/>
  <c r="E2597" i="12"/>
  <c r="E2426" i="12"/>
  <c r="E596" i="12"/>
  <c r="E2581" i="12"/>
  <c r="E2895" i="12"/>
  <c r="E1868" i="12"/>
  <c r="E20" i="12"/>
  <c r="E3422" i="12"/>
  <c r="E21" i="12"/>
  <c r="E3634" i="12"/>
  <c r="E1804" i="12"/>
  <c r="E1391" i="12"/>
  <c r="E1723" i="12"/>
  <c r="E3584" i="12"/>
  <c r="E1156" i="12"/>
  <c r="E381" i="12"/>
  <c r="E3666" i="12"/>
  <c r="E2249" i="12"/>
  <c r="E3640" i="12"/>
  <c r="E3249" i="12"/>
  <c r="E3061" i="12"/>
  <c r="E408" i="12"/>
  <c r="E1879" i="12"/>
  <c r="E3169" i="12"/>
  <c r="E1365" i="12"/>
  <c r="E3660" i="12"/>
  <c r="E22" i="12"/>
  <c r="E2174" i="12"/>
  <c r="E801" i="12"/>
  <c r="E3641" i="12"/>
  <c r="E2537" i="12"/>
  <c r="E2458" i="12"/>
  <c r="E556" i="12"/>
  <c r="E535" i="12"/>
  <c r="E2986" i="12"/>
  <c r="E805" i="12"/>
  <c r="E815" i="12"/>
  <c r="E617" i="12"/>
  <c r="E3608" i="12"/>
  <c r="E2839" i="12"/>
  <c r="E3210" i="12"/>
  <c r="E3378" i="12"/>
  <c r="E1817" i="12"/>
  <c r="E474" i="12"/>
  <c r="E1403" i="12"/>
  <c r="E1591" i="12"/>
  <c r="E2165" i="12"/>
  <c r="E779" i="12"/>
  <c r="E183" i="12"/>
  <c r="E1427" i="12"/>
  <c r="E1744" i="12"/>
  <c r="E1781" i="12"/>
  <c r="E3651" i="12"/>
  <c r="E1622" i="12"/>
  <c r="E2683" i="12"/>
  <c r="E3134" i="12"/>
  <c r="E1186" i="12"/>
  <c r="E23" i="12"/>
  <c r="E842" i="12"/>
  <c r="E2629" i="12"/>
  <c r="E427" i="12"/>
  <c r="E1897" i="12"/>
  <c r="E275" i="12"/>
  <c r="E977" i="12"/>
  <c r="E2016" i="12"/>
  <c r="E2810" i="12"/>
  <c r="E2411" i="12"/>
  <c r="E621" i="12"/>
  <c r="E546" i="12"/>
  <c r="E2014" i="12"/>
  <c r="E3131" i="12"/>
  <c r="E510" i="12"/>
  <c r="E2793" i="12"/>
  <c r="E1624" i="12"/>
  <c r="E1466" i="12"/>
  <c r="E2692" i="12"/>
  <c r="E545" i="12"/>
  <c r="E1000" i="12"/>
  <c r="E3643" i="12"/>
  <c r="E2111" i="12"/>
  <c r="E2926" i="12"/>
  <c r="E1588" i="12"/>
  <c r="E1271" i="12"/>
  <c r="E3104" i="12"/>
  <c r="E3286" i="12"/>
  <c r="E3523" i="12"/>
  <c r="E1057" i="12"/>
  <c r="E2580" i="12"/>
  <c r="E3284" i="12"/>
  <c r="E2787" i="12"/>
  <c r="E1153" i="12"/>
  <c r="E3558" i="12"/>
  <c r="E346" i="12"/>
  <c r="E24" i="12"/>
  <c r="E3230" i="12"/>
  <c r="E321" i="12"/>
  <c r="E1219" i="12"/>
  <c r="E3440" i="12"/>
  <c r="E345" i="12"/>
  <c r="E2046" i="12"/>
  <c r="E845" i="12"/>
  <c r="E528" i="12"/>
  <c r="E1333" i="12"/>
  <c r="E451" i="12"/>
  <c r="E2830" i="12"/>
  <c r="E3282" i="12"/>
  <c r="E2795" i="12"/>
  <c r="E937" i="12"/>
  <c r="E1954" i="12"/>
  <c r="E3557" i="12"/>
  <c r="E2334" i="12"/>
  <c r="E1517" i="12"/>
  <c r="E1026" i="12"/>
  <c r="E25" i="12"/>
  <c r="E3122" i="12"/>
  <c r="E1746" i="12"/>
  <c r="E2400" i="12"/>
  <c r="E1309" i="12"/>
  <c r="E2815" i="12"/>
  <c r="E1167" i="12"/>
  <c r="E3619" i="12"/>
  <c r="E210" i="12"/>
  <c r="E2466" i="12"/>
  <c r="E1539" i="12"/>
  <c r="E2325" i="12"/>
  <c r="E395" i="12"/>
  <c r="E26" i="12"/>
  <c r="E1283" i="12"/>
  <c r="E2030" i="12"/>
  <c r="E547" i="12"/>
  <c r="E471" i="12"/>
  <c r="E3244" i="12"/>
  <c r="E1796" i="12"/>
  <c r="E1895" i="12"/>
  <c r="E2446" i="12"/>
  <c r="E1343" i="12"/>
  <c r="E2113" i="12"/>
  <c r="E1420" i="12"/>
  <c r="E3118" i="12"/>
  <c r="E521" i="12"/>
  <c r="E624" i="12"/>
  <c r="E628" i="12"/>
  <c r="E3226" i="12"/>
  <c r="E676" i="12"/>
  <c r="E2995" i="12"/>
  <c r="E3247" i="12"/>
  <c r="E1047" i="12"/>
  <c r="E2665" i="12"/>
  <c r="E2220" i="12"/>
  <c r="E27" i="12"/>
  <c r="E28" i="12"/>
  <c r="E2022" i="12"/>
  <c r="E3603" i="12"/>
  <c r="E2101" i="12"/>
  <c r="E3366" i="12"/>
  <c r="E3208" i="12"/>
  <c r="E1699" i="12"/>
  <c r="E1604" i="12"/>
  <c r="E913" i="12"/>
  <c r="E339" i="12"/>
  <c r="E1840" i="12"/>
  <c r="E2909" i="12"/>
  <c r="E656" i="12"/>
  <c r="E833" i="12"/>
  <c r="E3665" i="12"/>
  <c r="E2550" i="12"/>
  <c r="E1287" i="12"/>
  <c r="E1655" i="12"/>
  <c r="E1268" i="12"/>
  <c r="E2829" i="12"/>
  <c r="E2427" i="12"/>
  <c r="E2602" i="12"/>
  <c r="E741" i="12"/>
  <c r="E2729" i="12"/>
  <c r="E2395" i="12"/>
  <c r="E1083" i="12"/>
  <c r="E29" i="12"/>
  <c r="E1326" i="12"/>
  <c r="E2310" i="12"/>
  <c r="E1857" i="12"/>
  <c r="E30" i="12"/>
  <c r="E1878" i="12"/>
  <c r="E281" i="12"/>
  <c r="E282" i="12"/>
  <c r="E2741" i="12"/>
  <c r="E3618" i="12"/>
  <c r="E3110" i="12"/>
  <c r="E2359" i="12"/>
  <c r="E750" i="12"/>
  <c r="E3010" i="12"/>
  <c r="E1629" i="12"/>
  <c r="E357" i="12"/>
  <c r="E2562" i="12"/>
  <c r="E1134" i="12"/>
  <c r="E2478" i="12"/>
  <c r="E1850" i="12"/>
  <c r="E1406" i="12"/>
  <c r="E3387" i="12"/>
  <c r="E31" i="12"/>
  <c r="E32" i="12"/>
  <c r="E465" i="12"/>
  <c r="E2432" i="12"/>
  <c r="E2616" i="12"/>
  <c r="E33" i="12"/>
  <c r="E1127" i="12"/>
  <c r="E1493" i="12"/>
  <c r="E2354" i="12"/>
  <c r="E3097" i="12"/>
  <c r="E3355" i="12"/>
  <c r="E1426" i="12"/>
  <c r="E3418" i="12"/>
  <c r="E2402" i="12"/>
  <c r="E3435" i="12"/>
  <c r="E1235" i="12"/>
  <c r="E1577" i="12"/>
  <c r="E3432" i="12"/>
  <c r="E644" i="12"/>
  <c r="E1607" i="12"/>
  <c r="E3571" i="12"/>
  <c r="E3142" i="12"/>
  <c r="E1608" i="12"/>
  <c r="E2610" i="12"/>
  <c r="E1249" i="12"/>
  <c r="E2650" i="12"/>
  <c r="E3332" i="12"/>
  <c r="E2055" i="12"/>
  <c r="E2598" i="12"/>
  <c r="E1267" i="12"/>
  <c r="E3190" i="12"/>
  <c r="E517" i="12"/>
  <c r="E2952" i="12"/>
  <c r="E2379" i="12"/>
  <c r="E2360" i="12"/>
  <c r="E3015" i="12"/>
  <c r="E2591" i="12"/>
  <c r="E2797" i="12"/>
  <c r="E2604" i="12"/>
  <c r="E712" i="12"/>
  <c r="E1507" i="12"/>
  <c r="E1949" i="12"/>
  <c r="E2857" i="12"/>
  <c r="E2312" i="12"/>
  <c r="E34" i="12"/>
  <c r="E2146" i="12"/>
  <c r="E1234" i="12"/>
  <c r="E1091" i="12"/>
  <c r="E2289" i="12"/>
  <c r="E1366" i="12"/>
  <c r="E1886" i="12"/>
  <c r="E2666" i="12"/>
  <c r="E3039" i="12"/>
  <c r="E3160" i="12"/>
  <c r="E459" i="12"/>
  <c r="E1722" i="12"/>
  <c r="E733" i="12"/>
  <c r="E878" i="12"/>
  <c r="E877" i="12"/>
  <c r="E491" i="12"/>
  <c r="E268" i="12"/>
  <c r="E2872" i="12"/>
  <c r="E2773" i="12"/>
  <c r="E1253" i="12"/>
  <c r="E2885" i="12"/>
  <c r="E1367" i="12"/>
  <c r="E2624" i="12"/>
  <c r="E1023" i="12"/>
  <c r="E2258" i="12"/>
  <c r="E2470" i="12"/>
  <c r="E2718" i="12"/>
  <c r="E704" i="12"/>
  <c r="E648" i="12"/>
  <c r="E3181" i="12"/>
  <c r="E3384" i="12"/>
  <c r="E1279" i="12"/>
  <c r="E1648" i="12"/>
  <c r="E3241" i="12"/>
  <c r="E3544" i="12"/>
  <c r="E3292" i="12"/>
  <c r="E1361" i="12"/>
  <c r="E2534" i="12"/>
  <c r="E1178" i="12"/>
  <c r="E181" i="12"/>
  <c r="E35" i="12"/>
  <c r="E2380" i="12"/>
  <c r="E1462" i="12"/>
  <c r="E36" i="12"/>
  <c r="E2203" i="12"/>
  <c r="E3301" i="12"/>
  <c r="E2657" i="12"/>
  <c r="E1424" i="12"/>
  <c r="E2603" i="12"/>
  <c r="E3504" i="12"/>
  <c r="E3531" i="12"/>
  <c r="E2772" i="12"/>
  <c r="E2542" i="12"/>
  <c r="E1904" i="12"/>
  <c r="E3256" i="12"/>
  <c r="E2948" i="12"/>
  <c r="E418" i="12"/>
  <c r="E2606" i="12"/>
  <c r="E1041" i="12"/>
  <c r="E2717" i="12"/>
  <c r="E3315" i="12"/>
  <c r="E1233" i="12"/>
  <c r="E1552" i="12"/>
  <c r="E333" i="12"/>
  <c r="E2326" i="12"/>
  <c r="E972" i="12"/>
  <c r="E2889" i="12"/>
  <c r="E3388" i="12"/>
  <c r="E236" i="12"/>
  <c r="E2777" i="12"/>
  <c r="E2882" i="12"/>
  <c r="E2567" i="12"/>
  <c r="E1242" i="12"/>
  <c r="E3127" i="12"/>
  <c r="E2152" i="12"/>
  <c r="E1603" i="12"/>
  <c r="E658" i="12"/>
  <c r="E1327" i="12"/>
  <c r="E2506" i="12"/>
  <c r="E2831" i="12"/>
  <c r="E3321" i="12"/>
  <c r="E1371" i="12"/>
  <c r="E884" i="12"/>
  <c r="E2234" i="12"/>
  <c r="E916" i="12"/>
  <c r="E3123" i="12"/>
  <c r="E1181" i="12"/>
  <c r="E1053" i="12"/>
  <c r="E403" i="12"/>
  <c r="E37" i="12"/>
  <c r="E3443" i="12"/>
  <c r="E3011" i="12"/>
  <c r="E1625" i="12"/>
  <c r="E3642" i="12"/>
  <c r="E2836" i="12"/>
  <c r="E781" i="12"/>
  <c r="E3361" i="12"/>
  <c r="E226" i="12"/>
  <c r="E2052" i="12"/>
  <c r="E2884" i="12"/>
  <c r="E3083" i="12"/>
  <c r="E322" i="12"/>
  <c r="E283" i="12"/>
  <c r="E447" i="12"/>
  <c r="E3353" i="12"/>
  <c r="E434" i="12"/>
  <c r="E1934" i="12"/>
  <c r="E3346" i="12"/>
  <c r="E2307" i="12"/>
  <c r="E470" i="12"/>
  <c r="E503" i="12"/>
  <c r="E1434" i="12"/>
  <c r="E3463" i="12"/>
  <c r="E508" i="12"/>
  <c r="E2658" i="12"/>
  <c r="E2114" i="12"/>
  <c r="E3480" i="12"/>
  <c r="E822" i="12"/>
  <c r="E691" i="12"/>
  <c r="E2893" i="12"/>
  <c r="E3182" i="12"/>
  <c r="E1593" i="12"/>
  <c r="E3156" i="12"/>
  <c r="E1974" i="12"/>
  <c r="E2578" i="12"/>
  <c r="E1464" i="12"/>
  <c r="E384" i="12"/>
  <c r="E2488" i="12"/>
  <c r="E1118" i="12"/>
  <c r="E219" i="12"/>
  <c r="E2414" i="12"/>
  <c r="E38" i="12"/>
  <c r="E292" i="12"/>
  <c r="E1798" i="12"/>
  <c r="E2728" i="12"/>
  <c r="E441" i="12"/>
  <c r="E3592" i="12"/>
  <c r="E3085" i="12"/>
  <c r="E3067" i="12"/>
  <c r="E1291" i="12"/>
  <c r="E1919" i="12"/>
  <c r="E1117" i="12"/>
  <c r="E2794" i="12"/>
  <c r="E1447" i="12"/>
  <c r="E3071" i="12"/>
  <c r="E260" i="12"/>
  <c r="E2988" i="12"/>
  <c r="E606" i="12"/>
  <c r="E1526" i="12"/>
  <c r="E3363" i="12"/>
  <c r="E502" i="12"/>
  <c r="E1742" i="12"/>
  <c r="E1613" i="12"/>
  <c r="E1378" i="12"/>
  <c r="E258" i="12"/>
  <c r="E578" i="12"/>
  <c r="E1225" i="12"/>
  <c r="E39" i="12"/>
  <c r="E2066" i="12"/>
  <c r="E2796" i="12"/>
  <c r="E1429" i="12"/>
  <c r="E329" i="12"/>
  <c r="E917" i="12"/>
  <c r="E3446" i="12"/>
  <c r="E3269" i="12"/>
  <c r="E1455" i="12"/>
  <c r="E3485" i="12"/>
  <c r="E949" i="12"/>
  <c r="E1144" i="12"/>
  <c r="E229" i="12"/>
  <c r="E3511" i="12"/>
  <c r="E2513" i="12"/>
  <c r="E40" i="12"/>
  <c r="E240" i="12"/>
  <c r="E3225" i="12"/>
  <c r="E1582" i="12"/>
  <c r="E2863" i="12"/>
  <c r="E1324" i="12"/>
  <c r="E3379" i="12"/>
  <c r="E2869" i="12"/>
  <c r="E1867" i="12"/>
  <c r="E1074" i="12"/>
  <c r="E1226" i="12"/>
  <c r="E3580" i="12"/>
  <c r="E3512" i="12"/>
  <c r="E1155" i="12"/>
  <c r="E3545" i="12"/>
  <c r="E2126" i="12"/>
  <c r="E2664" i="12"/>
  <c r="E3294" i="12"/>
  <c r="E430" i="12"/>
  <c r="E376" i="12"/>
  <c r="E2996" i="12"/>
  <c r="E2902" i="12"/>
  <c r="E2749" i="12"/>
  <c r="E41" i="12"/>
  <c r="E1101" i="12"/>
  <c r="E1008" i="12"/>
  <c r="E2519" i="12"/>
  <c r="E1913" i="12"/>
  <c r="E493" i="12"/>
  <c r="E1438" i="12"/>
  <c r="E2871" i="12"/>
  <c r="E2496" i="12"/>
  <c r="E3288" i="12"/>
  <c r="E3316" i="12"/>
  <c r="E2004" i="12"/>
  <c r="E1049" i="12"/>
  <c r="E2424" i="12"/>
  <c r="E2883" i="12"/>
  <c r="E1478" i="12"/>
  <c r="E3373" i="12"/>
  <c r="E494" i="12"/>
  <c r="E42" i="12"/>
  <c r="E1335" i="12"/>
  <c r="E3611" i="12"/>
  <c r="E468" i="12"/>
  <c r="E1658" i="12"/>
  <c r="E2813" i="12"/>
  <c r="E1764" i="12"/>
  <c r="E2350" i="12"/>
  <c r="E467" i="12"/>
  <c r="E2641" i="12"/>
  <c r="E882" i="12"/>
  <c r="E898" i="12"/>
  <c r="E2471" i="12"/>
  <c r="E1129" i="12"/>
  <c r="E2045" i="12"/>
  <c r="E43" i="12"/>
  <c r="E1075" i="12"/>
  <c r="E2709" i="12"/>
  <c r="E2038" i="12"/>
  <c r="E361" i="12"/>
  <c r="E2371" i="12"/>
  <c r="E2953" i="12"/>
  <c r="E422" i="12"/>
  <c r="E2221" i="12"/>
  <c r="E667" i="12"/>
  <c r="E1901" i="12"/>
  <c r="E3318" i="12"/>
  <c r="E1428" i="12"/>
  <c r="E2416" i="12"/>
  <c r="E3114" i="12"/>
  <c r="E3594" i="12"/>
  <c r="E1750" i="12"/>
  <c r="E1724" i="12"/>
  <c r="E2868" i="12"/>
  <c r="E2267" i="12"/>
  <c r="E1533" i="12"/>
  <c r="E3509" i="12"/>
  <c r="E1440" i="12"/>
  <c r="E999" i="12"/>
  <c r="E2020" i="12"/>
  <c r="E2123" i="12"/>
  <c r="E1064" i="12"/>
  <c r="E1805" i="12"/>
  <c r="E1889" i="12"/>
  <c r="E1209" i="12"/>
  <c r="E1547" i="12"/>
  <c r="E3022" i="12"/>
  <c r="E1689" i="12"/>
  <c r="E3057" i="12"/>
  <c r="E218" i="12"/>
  <c r="E2762" i="12"/>
  <c r="E44" i="12"/>
  <c r="E1445" i="12"/>
  <c r="E1870" i="12"/>
  <c r="E2826" i="12"/>
  <c r="E1227" i="12"/>
  <c r="E271" i="12"/>
  <c r="E45" i="12"/>
  <c r="E330" i="12"/>
  <c r="E46" i="12"/>
  <c r="E3535" i="12"/>
  <c r="E298" i="12"/>
  <c r="E47" i="12"/>
  <c r="E2752" i="12"/>
  <c r="E2399" i="12"/>
  <c r="E1009" i="12"/>
  <c r="E1482" i="12"/>
  <c r="E1046" i="12"/>
  <c r="E2875" i="12"/>
  <c r="E362" i="12"/>
  <c r="E2217" i="12"/>
  <c r="E1771" i="12"/>
  <c r="E1496" i="12"/>
  <c r="E231" i="12"/>
  <c r="E295" i="12"/>
  <c r="E1567" i="12"/>
  <c r="E3326" i="12"/>
  <c r="E3060" i="12"/>
  <c r="E48" i="12"/>
  <c r="E1702" i="12"/>
  <c r="E2529" i="12"/>
  <c r="E2394" i="12"/>
  <c r="E3195" i="12"/>
  <c r="E3405" i="12"/>
  <c r="E1061" i="12"/>
  <c r="E1864" i="12"/>
  <c r="E3063" i="12"/>
  <c r="E273" i="12"/>
  <c r="E2150" i="12"/>
  <c r="E2087" i="12"/>
  <c r="E1376" i="12"/>
  <c r="E3448" i="12"/>
  <c r="E356" i="12"/>
  <c r="E2955" i="12"/>
  <c r="E2722" i="12"/>
  <c r="E920" i="12"/>
  <c r="E315" i="12"/>
  <c r="E2973" i="12"/>
  <c r="E3547" i="12"/>
  <c r="E1630" i="12"/>
  <c r="E974" i="12"/>
  <c r="E1755" i="12"/>
  <c r="E2547" i="12"/>
  <c r="E1350" i="12"/>
  <c r="E2172" i="12"/>
  <c r="E406" i="12"/>
  <c r="E2713" i="12"/>
  <c r="E49" i="12"/>
  <c r="E287" i="12"/>
  <c r="E176" i="12"/>
  <c r="E2853" i="12"/>
  <c r="E2545" i="12"/>
  <c r="E3293" i="12"/>
  <c r="E2293" i="12"/>
  <c r="E3598" i="12"/>
  <c r="E50" i="12"/>
  <c r="E2443" i="12"/>
  <c r="E2070" i="12"/>
  <c r="E2891" i="12"/>
  <c r="E1316" i="12"/>
  <c r="E2171" i="12"/>
  <c r="E3002" i="12"/>
  <c r="E2850" i="12"/>
  <c r="E1951" i="12"/>
  <c r="E1703" i="12"/>
  <c r="E2568" i="12"/>
  <c r="E3670" i="12"/>
  <c r="E1374" i="12"/>
  <c r="E1557" i="12"/>
  <c r="E2765" i="12"/>
  <c r="E51" i="12"/>
  <c r="E1071" i="12"/>
  <c r="E1036" i="12"/>
  <c r="E3452" i="12"/>
  <c r="E718" i="12"/>
  <c r="E867" i="12"/>
  <c r="E1596" i="12"/>
  <c r="E424" i="12"/>
  <c r="E3593" i="12"/>
  <c r="E415" i="12"/>
  <c r="E2449" i="12"/>
  <c r="E3359" i="12"/>
  <c r="E710" i="12"/>
  <c r="E3587" i="12"/>
  <c r="E2460" i="12"/>
  <c r="E1923" i="12"/>
  <c r="E2837" i="12"/>
  <c r="E3252" i="12"/>
  <c r="E278" i="12"/>
  <c r="E2429" i="12"/>
  <c r="E3362" i="12"/>
  <c r="E554" i="12"/>
  <c r="E2283" i="12"/>
  <c r="E768" i="12"/>
  <c r="E52" i="12"/>
  <c r="E253" i="12"/>
  <c r="E3391" i="12"/>
  <c r="E2489" i="12"/>
  <c r="E390" i="12"/>
  <c r="E463" i="12"/>
  <c r="E1609" i="12"/>
  <c r="E2212" i="12"/>
  <c r="E2731" i="12"/>
  <c r="E1028" i="12"/>
  <c r="E3158" i="12"/>
  <c r="E2672" i="12"/>
  <c r="E3202" i="12"/>
  <c r="E272" i="12"/>
  <c r="E2396" i="12"/>
  <c r="E2560" i="12"/>
  <c r="E3622" i="12"/>
  <c r="E489" i="12"/>
  <c r="E1713" i="12"/>
  <c r="E2685" i="12"/>
  <c r="E2237" i="12"/>
  <c r="E53" i="12"/>
  <c r="E462" i="12"/>
  <c r="E448" i="12"/>
  <c r="E1668" i="12"/>
  <c r="E3216" i="12"/>
  <c r="E2313" i="12"/>
  <c r="E2821" i="12"/>
  <c r="E1521" i="12"/>
  <c r="E2720" i="12"/>
  <c r="E348" i="12"/>
  <c r="E2467" i="12"/>
  <c r="E2613" i="12"/>
  <c r="E3296" i="12"/>
  <c r="E2085" i="12"/>
  <c r="E265" i="12"/>
  <c r="E263" i="12"/>
  <c r="E2816" i="12"/>
  <c r="E2563" i="12"/>
  <c r="E1680" i="12"/>
  <c r="E385" i="12"/>
  <c r="E317" i="12"/>
  <c r="E1940" i="12"/>
  <c r="E519" i="12"/>
  <c r="E1784" i="12"/>
  <c r="E523" i="12"/>
  <c r="E756" i="12"/>
  <c r="E3044" i="12"/>
  <c r="E2500" i="12"/>
  <c r="E1671" i="12"/>
  <c r="E2929" i="12"/>
  <c r="E3376" i="12"/>
  <c r="E2971" i="12"/>
  <c r="E2689" i="12"/>
  <c r="E692" i="12"/>
  <c r="E1239" i="12"/>
  <c r="E664" i="12"/>
  <c r="E2094" i="12"/>
  <c r="E3070" i="12"/>
  <c r="E1468" i="12"/>
  <c r="E2100" i="12"/>
  <c r="E1161" i="12"/>
  <c r="E2068" i="12"/>
  <c r="E1285" i="12"/>
  <c r="E640" i="12"/>
  <c r="E3663" i="12"/>
  <c r="E642" i="12"/>
  <c r="E54" i="12"/>
  <c r="E1518" i="12"/>
  <c r="E1900" i="12"/>
  <c r="E439" i="12"/>
  <c r="E936" i="12"/>
  <c r="E2347" i="12"/>
  <c r="E2210" i="12"/>
  <c r="E1377" i="12"/>
  <c r="E3336" i="12"/>
  <c r="E2099" i="12"/>
  <c r="E1997" i="12"/>
  <c r="E2715" i="12"/>
  <c r="E2528" i="12"/>
  <c r="E1491" i="12"/>
  <c r="E1773" i="12"/>
  <c r="E1917" i="12"/>
  <c r="E1599" i="12"/>
  <c r="E1646" i="12"/>
  <c r="E416" i="12"/>
  <c r="E602" i="12"/>
  <c r="E1550" i="12"/>
  <c r="E1894" i="12"/>
  <c r="E1015" i="12"/>
  <c r="E2527" i="12"/>
  <c r="E2540" i="12"/>
  <c r="E2533" i="12"/>
  <c r="E734" i="12"/>
  <c r="E1902" i="12"/>
  <c r="E3633" i="12"/>
  <c r="E251" i="12"/>
  <c r="E2635" i="12"/>
  <c r="E55" i="12"/>
  <c r="E2725" i="12"/>
  <c r="E220" i="12"/>
  <c r="E3609" i="12"/>
  <c r="E2637" i="12"/>
  <c r="E212" i="12"/>
  <c r="E2034" i="12"/>
  <c r="E1344" i="12"/>
  <c r="E792" i="12"/>
  <c r="E2541" i="12"/>
  <c r="E1994" i="12"/>
  <c r="E3438" i="12"/>
  <c r="E1489" i="12"/>
  <c r="E633" i="12"/>
  <c r="E2634" i="12"/>
  <c r="E2676" i="12"/>
  <c r="E1089" i="12"/>
  <c r="E2804" i="12"/>
  <c r="E803" i="12"/>
  <c r="E1945" i="12"/>
  <c r="E506" i="12"/>
  <c r="E634" i="12"/>
  <c r="E2999" i="12"/>
  <c r="E338" i="12"/>
  <c r="E3612" i="12"/>
  <c r="E2277" i="12"/>
  <c r="E3441" i="12"/>
  <c r="E2764" i="12"/>
  <c r="E2122" i="12"/>
  <c r="E3395" i="12"/>
  <c r="E2757" i="12"/>
  <c r="E1397" i="12"/>
  <c r="E1955" i="12"/>
  <c r="E394" i="12"/>
  <c r="E1177" i="12"/>
  <c r="E1730" i="12"/>
  <c r="E1927" i="12"/>
  <c r="E1920" i="12"/>
  <c r="E2398" i="12"/>
  <c r="E2979" i="12"/>
  <c r="E1329" i="12"/>
  <c r="E3381" i="12"/>
  <c r="E3677" i="12"/>
  <c r="E2112" i="12"/>
  <c r="E3132" i="12"/>
  <c r="E1203" i="12"/>
  <c r="E1797" i="12"/>
  <c r="E1014" i="12"/>
  <c r="E1762" i="12"/>
  <c r="E1871" i="12"/>
  <c r="E337" i="12"/>
  <c r="E1943" i="12"/>
  <c r="E1305" i="12"/>
  <c r="E3524" i="12"/>
  <c r="E3515" i="12"/>
  <c r="E214" i="12"/>
  <c r="E3008" i="12"/>
  <c r="E1514" i="12"/>
  <c r="E56" i="12"/>
  <c r="E2744" i="12"/>
  <c r="E1569" i="12"/>
  <c r="E57" i="12"/>
  <c r="E3115" i="12"/>
  <c r="E3539" i="12"/>
  <c r="E1966" i="12"/>
  <c r="E616" i="12"/>
  <c r="E490" i="12"/>
  <c r="E2436" i="12"/>
  <c r="E359" i="12"/>
  <c r="E257" i="12"/>
  <c r="E417" i="12"/>
  <c r="E1469" i="12"/>
  <c r="E1244" i="12"/>
  <c r="E2601" i="12"/>
  <c r="E2093" i="12"/>
  <c r="E2798" i="12"/>
  <c r="E1182" i="12"/>
  <c r="E58" i="12"/>
  <c r="E59" i="12"/>
  <c r="E354" i="12"/>
  <c r="E3334" i="12"/>
  <c r="E2880" i="12"/>
  <c r="E60" i="12"/>
  <c r="E1865" i="12"/>
  <c r="E3429" i="12"/>
  <c r="E3579" i="12"/>
  <c r="E3370" i="12"/>
  <c r="E3191" i="12"/>
  <c r="E1021" i="12"/>
  <c r="E2261" i="12"/>
  <c r="E2116" i="12"/>
  <c r="E289" i="12"/>
  <c r="E497" i="12"/>
  <c r="E316" i="12"/>
  <c r="E2269" i="12"/>
  <c r="E1476" i="12"/>
  <c r="E2480" i="12"/>
  <c r="E3263" i="12"/>
  <c r="E1540" i="12"/>
  <c r="E1906" i="12"/>
  <c r="E2509" i="12"/>
  <c r="E1302" i="12"/>
  <c r="E1729" i="12"/>
  <c r="E1640" i="12"/>
  <c r="E334" i="12"/>
  <c r="E2936" i="12"/>
  <c r="E1562" i="12"/>
  <c r="E2422" i="12"/>
  <c r="E1122" i="12"/>
  <c r="E1674" i="12"/>
  <c r="E1013" i="12"/>
  <c r="E1347" i="12"/>
  <c r="E2514" i="12"/>
  <c r="E1237" i="12"/>
  <c r="E1731" i="12"/>
  <c r="E2877" i="12"/>
  <c r="E2618" i="12"/>
  <c r="E3343" i="12"/>
  <c r="E2781" i="12"/>
  <c r="E1331" i="12"/>
  <c r="E1800" i="12"/>
  <c r="E2976" i="12"/>
  <c r="E244" i="12"/>
  <c r="E3499" i="12"/>
  <c r="E2246" i="12"/>
  <c r="E1619" i="12"/>
  <c r="E2705" i="12"/>
  <c r="E3554" i="12"/>
  <c r="E1816" i="12"/>
  <c r="E1523" i="12"/>
  <c r="E1282" i="12"/>
  <c r="E1576" i="12"/>
  <c r="E2702" i="12"/>
  <c r="E3135" i="12"/>
  <c r="E2053" i="12"/>
  <c r="E61" i="12"/>
  <c r="E1131" i="12"/>
  <c r="E770" i="12"/>
  <c r="E3623" i="12"/>
  <c r="E445" i="12"/>
  <c r="E479" i="12"/>
  <c r="E2753" i="12"/>
  <c r="E2800" i="12"/>
  <c r="E3451" i="12"/>
  <c r="E1264" i="12"/>
  <c r="E539" i="12"/>
  <c r="E1443" i="12"/>
  <c r="E267" i="12"/>
  <c r="E1169" i="12"/>
  <c r="E567" i="12"/>
  <c r="E2656" i="12"/>
  <c r="E1543" i="12"/>
  <c r="E2838" i="12"/>
  <c r="E3174" i="12"/>
  <c r="E2091" i="12"/>
  <c r="E2373" i="12"/>
  <c r="E811" i="12"/>
  <c r="E1034" i="12"/>
  <c r="E1503" i="12"/>
  <c r="E2231" i="12"/>
  <c r="E62" i="12"/>
  <c r="E1198" i="12"/>
  <c r="E1386" i="12"/>
  <c r="E2530" i="12"/>
  <c r="E2697" i="12"/>
  <c r="E2303" i="12"/>
  <c r="E63" i="12"/>
  <c r="E2852" i="12"/>
  <c r="E1411" i="12"/>
  <c r="E2140" i="12"/>
  <c r="E353" i="12"/>
  <c r="E2434" i="12"/>
  <c r="E3659" i="12"/>
  <c r="E3620" i="12"/>
  <c r="E1849" i="12"/>
  <c r="E227" i="12"/>
  <c r="E1311" i="12"/>
  <c r="E976" i="12"/>
  <c r="E2120" i="12"/>
  <c r="E630" i="12"/>
  <c r="E3136" i="12"/>
  <c r="E433" i="12"/>
  <c r="E2969" i="12"/>
  <c r="E1925" i="12"/>
  <c r="E1176" i="12"/>
  <c r="E1488" i="12"/>
  <c r="E574" i="12"/>
  <c r="E1597" i="12"/>
  <c r="E2987" i="12"/>
  <c r="E2614" i="12"/>
  <c r="E2742" i="12"/>
  <c r="E610" i="12"/>
  <c r="E326" i="12"/>
  <c r="E944" i="12"/>
  <c r="E2384" i="12"/>
  <c r="E654" i="12"/>
  <c r="E2903" i="12"/>
  <c r="E883" i="12"/>
  <c r="E1519" i="12"/>
  <c r="E1700" i="12"/>
  <c r="E3004" i="12"/>
  <c r="E1439" i="12"/>
  <c r="E3563" i="12"/>
  <c r="E2625" i="12"/>
  <c r="E3367" i="12"/>
  <c r="E3494" i="12"/>
  <c r="E3350" i="12"/>
  <c r="E1399" i="12"/>
  <c r="E2864" i="12"/>
  <c r="E2943" i="12"/>
  <c r="E386" i="12"/>
  <c r="E2391" i="12"/>
  <c r="E64" i="12"/>
  <c r="E2595" i="12"/>
  <c r="E1236" i="12"/>
  <c r="E2710" i="12"/>
  <c r="E256" i="12"/>
  <c r="E1436" i="12"/>
  <c r="E2766" i="12"/>
  <c r="E2611" i="12"/>
  <c r="E1007" i="12"/>
  <c r="E2582" i="12"/>
  <c r="E2285" i="12"/>
  <c r="E2419" i="12"/>
  <c r="E1563" i="12"/>
  <c r="E65" i="12"/>
  <c r="E3491" i="12"/>
  <c r="E2002" i="12"/>
  <c r="E2502" i="12"/>
  <c r="E1465" i="12"/>
  <c r="E1136" i="12"/>
  <c r="E1385" i="12"/>
  <c r="E372" i="12"/>
  <c r="E1152" i="12"/>
  <c r="E791" i="12"/>
  <c r="E66" i="12"/>
  <c r="E67" i="12"/>
  <c r="E3490" i="12"/>
  <c r="E3144" i="12"/>
  <c r="E3314" i="12"/>
  <c r="E2487" i="12"/>
  <c r="E1788" i="12"/>
  <c r="E68" i="12"/>
  <c r="E3016" i="12"/>
  <c r="E2483" i="12"/>
  <c r="E3569" i="12"/>
  <c r="E69" i="12"/>
  <c r="E3319" i="12"/>
  <c r="E1168" i="12"/>
  <c r="E2338" i="12"/>
  <c r="E2908" i="12"/>
  <c r="E344" i="12"/>
  <c r="E1252" i="12"/>
  <c r="E2516" i="12"/>
  <c r="E1259" i="12"/>
  <c r="E2707" i="12"/>
  <c r="E70" i="12"/>
  <c r="E1815" i="12"/>
  <c r="E2037" i="12"/>
  <c r="E2663" i="12"/>
  <c r="E588" i="12"/>
  <c r="E1063" i="12"/>
  <c r="E1187" i="12"/>
  <c r="E1672" i="12"/>
  <c r="E2957" i="12"/>
  <c r="E2758" i="12"/>
  <c r="E534" i="12"/>
  <c r="E1778" i="12"/>
  <c r="E2387" i="12"/>
  <c r="E2977" i="12"/>
  <c r="E3150" i="12"/>
  <c r="E859" i="12"/>
  <c r="E2494" i="12"/>
  <c r="E2306" i="12"/>
  <c r="E2160" i="12"/>
  <c r="E1139" i="12"/>
  <c r="E2674" i="12"/>
  <c r="E2435" i="12"/>
  <c r="E336" i="12"/>
  <c r="E2097" i="12"/>
  <c r="E1299" i="12"/>
  <c r="E318" i="12"/>
  <c r="E1195" i="12"/>
  <c r="E3265" i="12"/>
  <c r="E507" i="12"/>
  <c r="E2162" i="12"/>
  <c r="E1341" i="12"/>
  <c r="E2648" i="12"/>
  <c r="E3257" i="12"/>
  <c r="E1068" i="12"/>
  <c r="E1288" i="12"/>
  <c r="E1777" i="12"/>
  <c r="E983" i="12"/>
  <c r="E678" i="12"/>
  <c r="E2095" i="12"/>
  <c r="E2244" i="12"/>
  <c r="E3194" i="12"/>
  <c r="E2890" i="12"/>
  <c r="E1690" i="12"/>
  <c r="E1497" i="12"/>
  <c r="E2607" i="12"/>
  <c r="E1086" i="12"/>
  <c r="E1728" i="12"/>
  <c r="E71" i="12"/>
  <c r="E3413" i="12"/>
  <c r="E1390" i="12"/>
  <c r="E2802" i="12"/>
  <c r="E2735" i="12"/>
  <c r="E2036" i="12"/>
  <c r="E2049" i="12"/>
  <c r="E72" i="12"/>
  <c r="E2680" i="12"/>
  <c r="E2846" i="12"/>
  <c r="E3076" i="12"/>
  <c r="E1292" i="12"/>
  <c r="E73" i="12"/>
  <c r="E3596" i="12"/>
  <c r="E1318" i="12"/>
  <c r="E2975" i="12"/>
  <c r="E347" i="12"/>
  <c r="E2364" i="12"/>
  <c r="E1985" i="12"/>
  <c r="E3439" i="12"/>
  <c r="E1380" i="12"/>
  <c r="E2118" i="12"/>
  <c r="E264" i="12"/>
  <c r="E1605" i="12"/>
  <c r="E1768" i="12"/>
  <c r="E1334" i="12"/>
  <c r="E2870" i="12"/>
  <c r="E1662" i="12"/>
  <c r="E3358" i="12"/>
  <c r="E1734" i="12"/>
  <c r="E2042" i="12"/>
  <c r="E1632" i="12"/>
  <c r="E2921" i="12"/>
  <c r="E2740" i="12"/>
  <c r="E2646" i="12"/>
  <c r="E2833" i="12"/>
  <c r="E1158" i="12"/>
  <c r="E2148" i="12"/>
  <c r="E1635" i="12"/>
  <c r="E2243" i="12"/>
  <c r="E2117" i="12"/>
  <c r="E2132" i="12"/>
  <c r="E1148" i="12"/>
  <c r="E2192" i="12"/>
  <c r="E3178" i="12"/>
  <c r="E773" i="12"/>
  <c r="E3573" i="12"/>
  <c r="E2033" i="12"/>
  <c r="E421" i="12"/>
  <c r="E1584" i="12"/>
  <c r="E2077" i="12"/>
  <c r="E1258" i="12"/>
  <c r="E1412" i="12"/>
  <c r="E460" i="12"/>
  <c r="E1719" i="12"/>
  <c r="E671" i="12"/>
  <c r="E726" i="12"/>
  <c r="E74" i="12"/>
  <c r="E2866" i="12"/>
  <c r="E2910" i="12"/>
  <c r="E2823" i="12"/>
  <c r="E3559" i="12"/>
  <c r="E1114" i="12"/>
  <c r="E2060" i="12"/>
  <c r="E3602" i="12"/>
  <c r="E2622" i="12"/>
  <c r="E848" i="12"/>
  <c r="E3298" i="12"/>
  <c r="E2750" i="12"/>
  <c r="E1873" i="12"/>
  <c r="E3464" i="12"/>
  <c r="E1883" i="12"/>
  <c r="E2374" i="12"/>
  <c r="E3488" i="12"/>
  <c r="E2187" i="12"/>
  <c r="E3086" i="12"/>
  <c r="E1340" i="12"/>
  <c r="E2468" i="12"/>
  <c r="E1628" i="12"/>
  <c r="E2965" i="12"/>
  <c r="E1737" i="12"/>
  <c r="E893" i="12"/>
  <c r="E794" i="12"/>
  <c r="E2032" i="12"/>
  <c r="E1261" i="12"/>
  <c r="E2630" i="12"/>
  <c r="E1589" i="12"/>
  <c r="E1151" i="12"/>
  <c r="E1651" i="12"/>
  <c r="E992" i="12"/>
  <c r="E2389" i="12"/>
  <c r="E3437" i="12"/>
  <c r="E2252" i="12"/>
  <c r="E2538" i="12"/>
  <c r="E1190" i="12"/>
  <c r="E3529" i="12"/>
  <c r="E1802" i="12"/>
  <c r="E3548" i="12"/>
  <c r="E2103" i="12"/>
  <c r="E717" i="12"/>
  <c r="E1467" i="12"/>
  <c r="E2169" i="12"/>
  <c r="E2723" i="12"/>
  <c r="E224" i="12"/>
  <c r="E2232" i="12"/>
  <c r="E2204" i="12"/>
  <c r="E1638" i="12"/>
  <c r="E2392" i="12"/>
  <c r="E2309" i="12"/>
  <c r="E956" i="12"/>
  <c r="E2968" i="12"/>
  <c r="E800" i="12"/>
  <c r="E2361" i="12"/>
  <c r="E3075" i="12"/>
  <c r="E2556" i="12"/>
  <c r="E2476" i="12"/>
  <c r="E1490" i="12"/>
  <c r="E746" i="12"/>
  <c r="E3455" i="12"/>
  <c r="E1783" i="12"/>
  <c r="E2286" i="12"/>
  <c r="E2860" i="12"/>
  <c r="E2686" i="12"/>
  <c r="E2763" i="12"/>
  <c r="E2748" i="12"/>
  <c r="E1338" i="12"/>
  <c r="E2964" i="12"/>
  <c r="E75" i="12"/>
  <c r="E2031" i="12"/>
  <c r="E1606" i="12"/>
  <c r="E352" i="12"/>
  <c r="E3486" i="12"/>
  <c r="E3607" i="12"/>
  <c r="E1973" i="12"/>
  <c r="E2158" i="12"/>
  <c r="E76" i="12"/>
  <c r="E1659" i="12"/>
  <c r="E1720" i="12"/>
  <c r="E2779" i="12"/>
  <c r="E364" i="12"/>
  <c r="E3290" i="12"/>
  <c r="E2520" i="12"/>
  <c r="E2978" i="12"/>
  <c r="E929" i="12"/>
  <c r="E3129" i="12"/>
  <c r="E2571" i="12"/>
  <c r="E2904" i="12"/>
  <c r="E3482" i="12"/>
  <c r="E3661" i="12"/>
  <c r="E1795" i="12"/>
  <c r="E622" i="12"/>
  <c r="E3506" i="12"/>
  <c r="E2574" i="12"/>
  <c r="E3676" i="12"/>
  <c r="E2589" i="12"/>
  <c r="E1620" i="12"/>
  <c r="E1223" i="12"/>
  <c r="E2693" i="12"/>
  <c r="E2481" i="12"/>
  <c r="E3337" i="12"/>
  <c r="E1948" i="12"/>
  <c r="E2335" i="12"/>
  <c r="E548" i="12"/>
  <c r="E1254" i="12"/>
  <c r="E3374" i="12"/>
  <c r="E3032" i="12"/>
  <c r="E250" i="12"/>
  <c r="E1345" i="12"/>
  <c r="E3096" i="12"/>
  <c r="E2687" i="12"/>
  <c r="E2163" i="12"/>
  <c r="E1551" i="12"/>
  <c r="E1975" i="12"/>
  <c r="E2088" i="12"/>
  <c r="E2027" i="12"/>
  <c r="E3041" i="12"/>
  <c r="E2218" i="12"/>
  <c r="E2007" i="12"/>
  <c r="E1145" i="12"/>
  <c r="E1858" i="12"/>
  <c r="E631" i="12"/>
  <c r="E3089" i="12"/>
  <c r="E1383" i="12"/>
  <c r="E2225" i="12"/>
  <c r="E1111" i="12"/>
  <c r="E1769" i="12"/>
  <c r="E3020" i="12"/>
  <c r="E749" i="12"/>
  <c r="E2211" i="12"/>
  <c r="E3209" i="12"/>
  <c r="E3196" i="12"/>
  <c r="E2282" i="12"/>
  <c r="E171" i="12"/>
  <c r="E3221" i="12"/>
  <c r="E1836" i="12"/>
  <c r="E2812" i="12"/>
  <c r="E3218" i="12"/>
  <c r="E637" i="12"/>
  <c r="E3058" i="12"/>
  <c r="E1921" i="12"/>
  <c r="E501" i="12"/>
  <c r="E3171" i="12"/>
  <c r="E1449" i="12"/>
  <c r="E412" i="12"/>
  <c r="E288" i="12"/>
  <c r="E1453" i="12"/>
  <c r="E1078" i="12"/>
  <c r="E3380" i="12"/>
  <c r="E1993" i="12"/>
  <c r="E1363" i="12"/>
  <c r="E1084" i="12"/>
  <c r="E2242" i="12"/>
  <c r="E3056" i="12"/>
  <c r="E2930" i="12"/>
  <c r="E1113" i="12"/>
  <c r="E3238" i="12"/>
  <c r="E3664" i="12"/>
  <c r="E2164" i="12"/>
  <c r="E3624" i="12"/>
  <c r="E1863" i="12"/>
  <c r="E1243" i="12"/>
  <c r="E1747" i="12"/>
  <c r="E2566" i="12"/>
  <c r="E3605" i="12"/>
  <c r="E1125" i="12"/>
  <c r="E3260" i="12"/>
  <c r="E3130" i="12"/>
  <c r="E1639" i="12"/>
  <c r="E1707" i="12"/>
  <c r="E3283" i="12"/>
  <c r="E2982" i="12"/>
  <c r="E641" i="12"/>
  <c r="E1930" i="12"/>
  <c r="E1812" i="12"/>
  <c r="E1594" i="12"/>
  <c r="E625" i="12"/>
  <c r="E2291" i="12"/>
  <c r="E3632" i="12"/>
  <c r="E1565" i="12"/>
  <c r="E1841" i="12"/>
  <c r="E1922" i="12"/>
  <c r="E1833" i="12"/>
  <c r="E3077" i="12"/>
  <c r="E1881" i="12"/>
  <c r="E504" i="12"/>
  <c r="E3514" i="12"/>
  <c r="E627" i="12"/>
  <c r="E3627" i="12"/>
  <c r="E2215" i="12"/>
  <c r="E2932" i="12"/>
  <c r="E1228" i="12"/>
  <c r="E1082" i="12"/>
  <c r="E2809" i="12"/>
  <c r="E2878" i="12"/>
  <c r="E968" i="12"/>
  <c r="E1693" i="12"/>
  <c r="E1437" i="12"/>
  <c r="E1829" i="12"/>
  <c r="E2134" i="12"/>
  <c r="E3465" i="12"/>
  <c r="E1757" i="12"/>
  <c r="E2896" i="12"/>
  <c r="E1325" i="12"/>
  <c r="E3652" i="12"/>
  <c r="E2708" i="12"/>
  <c r="E3654" i="12"/>
  <c r="E1811" i="12"/>
  <c r="E1855" i="12"/>
  <c r="E444" i="12"/>
  <c r="E270" i="12"/>
  <c r="E2430" i="12"/>
  <c r="E582" i="12"/>
  <c r="E1093" i="12"/>
  <c r="E3650" i="12"/>
  <c r="E2736" i="12"/>
  <c r="E77" i="12"/>
  <c r="E793" i="12"/>
  <c r="E1210" i="12"/>
  <c r="E905" i="12"/>
  <c r="E1032" i="12"/>
  <c r="E2168" i="12"/>
  <c r="E1092" i="12"/>
  <c r="E276" i="12"/>
  <c r="E233" i="12"/>
  <c r="E887" i="12"/>
  <c r="E1717" i="12"/>
  <c r="E652" i="12"/>
  <c r="E78" i="12"/>
  <c r="E819" i="12"/>
  <c r="E2558" i="12"/>
  <c r="E2771" i="12"/>
  <c r="E266" i="12"/>
  <c r="E682" i="12"/>
  <c r="E187" i="12"/>
  <c r="E2256" i="12"/>
  <c r="E3279" i="12"/>
  <c r="E2367" i="12"/>
  <c r="E1754" i="12"/>
  <c r="E1972" i="12"/>
  <c r="E2747" i="12"/>
  <c r="E516" i="12"/>
  <c r="E280" i="12"/>
  <c r="E674" i="12"/>
  <c r="E483" i="12"/>
  <c r="E2393" i="12"/>
  <c r="E1183" i="12"/>
  <c r="E2555" i="12"/>
  <c r="E1112" i="12"/>
  <c r="E1241" i="12"/>
  <c r="E870" i="12"/>
  <c r="E1515" i="12"/>
  <c r="E1206" i="12"/>
  <c r="E1827" i="12"/>
  <c r="E1238" i="12"/>
  <c r="E2901" i="12"/>
  <c r="E209" i="12"/>
  <c r="E662" i="12"/>
  <c r="E1199" i="12"/>
  <c r="E2475" i="12"/>
  <c r="E228" i="12"/>
  <c r="E3550" i="12"/>
  <c r="E2835" i="12"/>
  <c r="E1976" i="12"/>
  <c r="E411" i="12"/>
  <c r="E687" i="12"/>
  <c r="E1828" i="12"/>
  <c r="E436" i="12"/>
  <c r="E79" i="12"/>
  <c r="E2745" i="12"/>
  <c r="E1733" i="12"/>
  <c r="E2724" i="12"/>
  <c r="E189" i="12"/>
  <c r="E80" i="12"/>
  <c r="E1528" i="12"/>
  <c r="E2499" i="12"/>
  <c r="E1772" i="12"/>
  <c r="E1460" i="12"/>
  <c r="E571" i="12"/>
  <c r="E1263" i="12"/>
  <c r="E1099" i="12"/>
  <c r="E1413" i="12"/>
  <c r="E3597" i="12"/>
  <c r="E419" i="12"/>
  <c r="E1256" i="12"/>
  <c r="E3496" i="12"/>
  <c r="E965" i="12"/>
  <c r="E2229" i="12"/>
  <c r="E880" i="12"/>
  <c r="E1274" i="12"/>
  <c r="E776" i="12"/>
  <c r="E808" i="12"/>
  <c r="E2806" i="12"/>
  <c r="E1304" i="12"/>
  <c r="E1277" i="12"/>
  <c r="E566" i="12"/>
  <c r="E3303" i="12"/>
  <c r="E573" i="12"/>
  <c r="E1401" i="12"/>
  <c r="E1573" i="12"/>
  <c r="E2366" i="12"/>
  <c r="E2479" i="12"/>
  <c r="E3575" i="12"/>
  <c r="E3657" i="12"/>
  <c r="E3377" i="12"/>
  <c r="E197" i="12"/>
  <c r="E996" i="12"/>
  <c r="E2196" i="12"/>
  <c r="E1389" i="12"/>
  <c r="E3617" i="12"/>
  <c r="E1983" i="12"/>
  <c r="E2807" i="12"/>
  <c r="E2761" i="12"/>
  <c r="E1892" i="12"/>
  <c r="E297" i="12"/>
  <c r="E3472" i="12"/>
  <c r="E2137" i="12"/>
  <c r="E2228" i="12"/>
  <c r="E3398" i="12"/>
  <c r="E1962" i="12"/>
  <c r="E1695" i="12"/>
  <c r="E744" i="12"/>
  <c r="E988" i="12"/>
  <c r="E2264" i="12"/>
  <c r="E3173" i="12"/>
  <c r="E1154" i="12"/>
  <c r="E3219" i="12"/>
  <c r="E1487" i="12"/>
  <c r="E1530" i="12"/>
  <c r="E2057" i="12"/>
  <c r="E3272" i="12"/>
  <c r="E3259" i="12"/>
  <c r="E1701" i="12"/>
  <c r="E2442" i="12"/>
  <c r="E2239" i="12"/>
  <c r="E2805" i="12"/>
  <c r="E279" i="12"/>
  <c r="E1767" i="12"/>
  <c r="E3492" i="12"/>
  <c r="E1301" i="12"/>
  <c r="E1096" i="12"/>
  <c r="E2671" i="12"/>
  <c r="E286" i="12"/>
  <c r="E2970" i="12"/>
  <c r="E2250" i="12"/>
  <c r="E1740" i="12"/>
  <c r="E1141" i="12"/>
  <c r="E553" i="12"/>
  <c r="E970" i="12"/>
  <c r="E1928" i="12"/>
  <c r="E3505" i="12"/>
  <c r="E81" i="12"/>
  <c r="E370" i="12"/>
  <c r="E827" i="12"/>
  <c r="E2296" i="12"/>
  <c r="E1851" i="12"/>
  <c r="E405" i="12"/>
  <c r="E2294" i="12"/>
  <c r="E387" i="12"/>
  <c r="E1990" i="12"/>
  <c r="E2125" i="12"/>
  <c r="E823" i="12"/>
  <c r="E747" i="12"/>
  <c r="E1135" i="12"/>
  <c r="E2486" i="12"/>
  <c r="E2688" i="12"/>
  <c r="E392" i="12"/>
  <c r="E1910" i="12"/>
  <c r="E2190" i="12"/>
  <c r="E82" i="12"/>
  <c r="E2569" i="12"/>
  <c r="E2251" i="12"/>
  <c r="E1848" i="12"/>
  <c r="E367" i="12"/>
  <c r="E358" i="12"/>
  <c r="E1357" i="12"/>
  <c r="E368" i="12"/>
  <c r="E1664" i="12"/>
  <c r="E1660" i="12"/>
  <c r="E777" i="12"/>
  <c r="E371" i="12"/>
  <c r="E2726" i="12"/>
  <c r="E2015" i="12"/>
  <c r="E888" i="12"/>
  <c r="E1960" i="12"/>
  <c r="E2782" i="12"/>
  <c r="E3214" i="12"/>
  <c r="E2491" i="12"/>
  <c r="E303" i="12"/>
  <c r="E872" i="12"/>
  <c r="E1232" i="12"/>
  <c r="E2739" i="12"/>
  <c r="E1120" i="12"/>
  <c r="E83" i="12"/>
  <c r="E2501" i="12"/>
  <c r="E1216" i="12"/>
  <c r="E2661" i="12"/>
  <c r="E1645" i="12"/>
  <c r="E2300" i="12"/>
  <c r="E1683" i="12"/>
  <c r="E757" i="12"/>
  <c r="E1368" i="12"/>
  <c r="E1860" i="12"/>
  <c r="E1650" i="12"/>
  <c r="E3570" i="12"/>
  <c r="E456" i="12"/>
  <c r="E918" i="12"/>
  <c r="E3552" i="12"/>
  <c r="E563" i="12"/>
  <c r="E3566" i="12"/>
  <c r="E2456" i="12"/>
  <c r="E1677" i="12"/>
  <c r="E2199" i="12"/>
  <c r="E1185" i="12"/>
  <c r="E2170" i="12"/>
  <c r="E3577" i="12"/>
  <c r="E1531" i="12"/>
  <c r="E2145" i="12"/>
  <c r="E3107" i="12"/>
  <c r="E858" i="12"/>
  <c r="E1736" i="12"/>
  <c r="E2098" i="12"/>
  <c r="E2668" i="12"/>
  <c r="E943" i="12"/>
  <c r="E2788" i="12"/>
  <c r="E1571" i="12"/>
  <c r="E1076" i="12"/>
  <c r="E601" i="12"/>
  <c r="E3401" i="12"/>
  <c r="E568" i="12"/>
  <c r="E1456" i="12"/>
  <c r="E1222" i="12"/>
  <c r="E3409" i="12"/>
  <c r="E2789" i="12"/>
  <c r="E1004" i="12"/>
  <c r="E559" i="12"/>
  <c r="E3117" i="12"/>
  <c r="E2808" i="12"/>
  <c r="E2993" i="12"/>
  <c r="E511" i="12"/>
  <c r="E2445" i="12"/>
  <c r="E2691" i="12"/>
  <c r="E3402" i="12"/>
  <c r="E2188" i="12"/>
  <c r="E3116" i="12"/>
  <c r="E2013" i="12"/>
  <c r="E3053" i="12"/>
  <c r="E1946" i="12"/>
  <c r="E2450" i="12"/>
  <c r="E252" i="12"/>
  <c r="E1735" i="12"/>
  <c r="E2362" i="12"/>
  <c r="E1102" i="12"/>
  <c r="E472" i="12"/>
  <c r="E2714" i="12"/>
  <c r="E2273" i="12"/>
  <c r="E3423" i="12"/>
  <c r="E3468" i="12"/>
  <c r="E3091" i="12"/>
  <c r="E1953" i="12"/>
  <c r="E1163" i="12"/>
  <c r="E3267" i="12"/>
  <c r="E1587" i="12"/>
  <c r="E1977" i="12"/>
  <c r="E3207" i="12"/>
  <c r="E2159" i="12"/>
  <c r="E769" i="12"/>
  <c r="E414" i="12"/>
  <c r="E84" i="12"/>
  <c r="E2105" i="12"/>
  <c r="E3213" i="12"/>
  <c r="E2074" i="12"/>
  <c r="E2939" i="12"/>
  <c r="E3565" i="12"/>
  <c r="E2272" i="12"/>
  <c r="E1774" i="12"/>
  <c r="E2854" i="12"/>
  <c r="E855" i="12"/>
  <c r="E2755" i="12"/>
  <c r="E753" i="12"/>
  <c r="E1295" i="12"/>
  <c r="E1987" i="12"/>
  <c r="E498" i="12"/>
  <c r="E2937" i="12"/>
  <c r="E1240" i="12"/>
  <c r="E3553" i="12"/>
  <c r="E2759" i="12"/>
  <c r="E2096" i="12"/>
  <c r="E2913" i="12"/>
  <c r="E1255" i="12"/>
  <c r="E3487" i="12"/>
  <c r="E1474" i="12"/>
  <c r="E1765" i="12"/>
  <c r="E3428" i="12"/>
  <c r="E1020" i="12"/>
  <c r="E3309" i="12"/>
  <c r="E3239" i="12"/>
  <c r="E2084" i="12"/>
  <c r="E3200" i="12"/>
  <c r="E2554" i="12"/>
  <c r="E2236" i="12"/>
  <c r="E1018" i="12"/>
  <c r="E3270" i="12"/>
  <c r="E3430" i="12"/>
  <c r="E3399" i="12"/>
  <c r="E2660" i="12"/>
  <c r="E1137" i="12"/>
  <c r="E85" i="12"/>
  <c r="E3392" i="12"/>
  <c r="E2327" i="12"/>
  <c r="E3192" i="12"/>
  <c r="E3540" i="12"/>
  <c r="E2700" i="12"/>
  <c r="E1532" i="12"/>
  <c r="E1602" i="12"/>
  <c r="E1310" i="12"/>
  <c r="E1590" i="12"/>
  <c r="E1296" i="12"/>
  <c r="E2003" i="12"/>
  <c r="E932" i="12"/>
  <c r="E3330" i="12"/>
  <c r="E1947" i="12"/>
  <c r="E3250" i="12"/>
  <c r="E2912" i="12"/>
  <c r="E2517" i="12"/>
  <c r="E86" i="12"/>
  <c r="E2473" i="12"/>
  <c r="E2619" i="12"/>
  <c r="E1142" i="12"/>
  <c r="E703" i="12"/>
  <c r="E2573" i="12"/>
  <c r="E428" i="12"/>
  <c r="E2025" i="12"/>
  <c r="E802" i="12"/>
  <c r="E538" i="12"/>
  <c r="E2198" i="12"/>
  <c r="E1100" i="12"/>
  <c r="E645" i="12"/>
  <c r="E3140" i="12"/>
  <c r="E1884" i="12"/>
  <c r="E2523" i="12"/>
  <c r="E1130" i="12"/>
  <c r="E3342" i="12"/>
  <c r="E1029" i="12"/>
  <c r="E3317" i="12"/>
  <c r="E2167" i="12"/>
  <c r="E1903" i="12"/>
  <c r="E807" i="12"/>
  <c r="E3561" i="12"/>
  <c r="E713" i="12"/>
  <c r="E3357" i="12"/>
  <c r="E2928" i="12"/>
  <c r="E87" i="12"/>
  <c r="E2090" i="12"/>
  <c r="E3223" i="12"/>
  <c r="E1739" i="12"/>
  <c r="E3042" i="12"/>
  <c r="E1982" i="12"/>
  <c r="E2911" i="12"/>
  <c r="E1787" i="12"/>
  <c r="E1789" i="12"/>
  <c r="E2260" i="12"/>
  <c r="E3369" i="12"/>
  <c r="E2627" i="12"/>
  <c r="E290" i="12"/>
  <c r="E1810" i="12"/>
  <c r="E2659" i="12"/>
  <c r="E88" i="12"/>
  <c r="E2226" i="12"/>
  <c r="E899" i="12"/>
  <c r="E3103" i="12"/>
  <c r="E3246" i="12"/>
  <c r="E3072" i="12"/>
  <c r="E1716" i="12"/>
  <c r="E2157" i="12"/>
  <c r="E3400" i="12"/>
  <c r="E1162" i="12"/>
  <c r="E745" i="12"/>
  <c r="E2138" i="12"/>
  <c r="E3410" i="12"/>
  <c r="E2000" i="12"/>
  <c r="E1916" i="12"/>
  <c r="E1107" i="12"/>
  <c r="E2778" i="12"/>
  <c r="E2482" i="12"/>
  <c r="E2082" i="12"/>
  <c r="E1566" i="12"/>
  <c r="E851" i="12"/>
  <c r="E89" i="12"/>
  <c r="E3124" i="12"/>
  <c r="E1694" i="12"/>
  <c r="E764" i="12"/>
  <c r="E2768" i="12"/>
  <c r="E2897" i="12"/>
  <c r="E2841" i="12"/>
  <c r="E90" i="12"/>
  <c r="E2818" i="12"/>
  <c r="E854" i="12"/>
  <c r="E3313" i="12"/>
  <c r="E1405" i="12"/>
  <c r="E3351" i="12"/>
  <c r="E613" i="12"/>
  <c r="E413" i="12"/>
  <c r="E379" i="12"/>
  <c r="E732" i="12"/>
  <c r="E399" i="12"/>
  <c r="E723" i="12"/>
  <c r="E3018" i="12"/>
  <c r="E728" i="12"/>
  <c r="E789" i="12"/>
  <c r="E509" i="12"/>
  <c r="E700" i="12"/>
  <c r="E2332" i="12"/>
  <c r="E1621" i="12"/>
  <c r="E2557" i="12"/>
  <c r="E688" i="12"/>
  <c r="E2559" i="12"/>
  <c r="E284" i="12"/>
  <c r="E2575" i="12"/>
  <c r="E2227" i="12"/>
  <c r="E2631" i="12"/>
  <c r="E2108" i="12"/>
  <c r="E91" i="12"/>
  <c r="E537" i="12"/>
  <c r="E2684" i="12"/>
  <c r="E92" i="12"/>
  <c r="E341" i="12"/>
  <c r="E487" i="12"/>
  <c r="E2397" i="12"/>
  <c r="E2439" i="12"/>
  <c r="E3675" i="12"/>
  <c r="E3006" i="12"/>
  <c r="E2388" i="12"/>
  <c r="E910" i="12"/>
  <c r="E3649" i="12"/>
  <c r="E2935" i="12"/>
  <c r="E2219" i="12"/>
  <c r="E948" i="12"/>
  <c r="E3516" i="12"/>
  <c r="E3289" i="12"/>
  <c r="E3527" i="12"/>
  <c r="E3404" i="12"/>
  <c r="E185" i="12"/>
  <c r="E2706" i="12"/>
  <c r="E3477" i="12"/>
  <c r="E1499" i="12"/>
  <c r="E2280" i="12"/>
  <c r="E1560" i="12"/>
  <c r="E1834" i="12"/>
  <c r="E1293" i="12"/>
  <c r="E1431" i="12"/>
  <c r="E1554" i="12"/>
  <c r="E1819" i="12"/>
  <c r="E1011" i="12"/>
  <c r="E243" i="12"/>
  <c r="E2941" i="12"/>
  <c r="E246" i="12"/>
  <c r="E2958" i="12"/>
  <c r="E200" i="12"/>
  <c r="E2508" i="12"/>
  <c r="E204" i="12"/>
  <c r="E2259" i="12"/>
  <c r="E1753" i="12"/>
  <c r="E3669" i="12"/>
  <c r="E2292" i="12"/>
  <c r="E579" i="12"/>
  <c r="E2268" i="12"/>
  <c r="E783" i="12"/>
  <c r="E2265" i="12"/>
  <c r="E3271" i="12"/>
  <c r="E1793" i="12"/>
  <c r="E2428" i="12"/>
  <c r="E1741" i="12"/>
  <c r="E532" i="12"/>
  <c r="E1661" i="12"/>
  <c r="E816" i="12"/>
  <c r="E1937" i="12"/>
  <c r="E549" i="12"/>
  <c r="E93" i="12"/>
  <c r="E3125" i="12"/>
  <c r="E2202" i="12"/>
  <c r="E527" i="12"/>
  <c r="E1899" i="12"/>
  <c r="E1027" i="12"/>
  <c r="E2176" i="12"/>
  <c r="E908" i="12"/>
  <c r="E3613" i="12"/>
  <c r="E846" i="12"/>
  <c r="E2185" i="12"/>
  <c r="E760" i="12"/>
  <c r="E3562" i="12"/>
  <c r="E2946" i="12"/>
  <c r="E2302" i="12"/>
  <c r="E480" i="12"/>
  <c r="E2290" i="12"/>
  <c r="E3152" i="12"/>
  <c r="E1915" i="12"/>
  <c r="E2981" i="12"/>
  <c r="E1938" i="12"/>
  <c r="E1538" i="12"/>
  <c r="E3217" i="12"/>
  <c r="E829" i="12"/>
  <c r="E1931" i="12"/>
  <c r="E806" i="12"/>
  <c r="E3106" i="12"/>
  <c r="E1432" i="12"/>
  <c r="E2209" i="12"/>
  <c r="E2790" i="12"/>
  <c r="E3179" i="12"/>
  <c r="E2827" i="12"/>
  <c r="E3193" i="12"/>
  <c r="E1535" i="12"/>
  <c r="E1869" i="12"/>
  <c r="E894" i="12"/>
  <c r="E3186" i="12"/>
  <c r="E1348" i="12"/>
  <c r="E3180" i="12"/>
  <c r="E3009" i="12"/>
  <c r="E3204" i="12"/>
  <c r="E1339" i="12"/>
  <c r="E1898" i="12"/>
  <c r="E1048" i="12"/>
  <c r="E2124" i="12"/>
  <c r="E1030" i="12"/>
  <c r="E1935" i="12"/>
  <c r="E3471" i="12"/>
  <c r="E3339" i="12"/>
  <c r="E536" i="12"/>
  <c r="E3578" i="12"/>
  <c r="E482" i="12"/>
  <c r="E2023" i="12"/>
  <c r="E2814" i="12"/>
  <c r="E2966" i="12"/>
  <c r="E1231" i="12"/>
  <c r="E1332" i="12"/>
  <c r="E2340" i="12"/>
  <c r="E3266" i="12"/>
  <c r="E2322" i="12"/>
  <c r="E3231" i="12"/>
  <c r="E2271" i="12"/>
  <c r="E3237" i="12"/>
  <c r="E2931" i="12"/>
  <c r="E514" i="12"/>
  <c r="E2177" i="12"/>
  <c r="E2608" i="12"/>
  <c r="E1495" i="12"/>
  <c r="E3546" i="12"/>
  <c r="E3493" i="12"/>
  <c r="E2189" i="12"/>
  <c r="E544" i="12"/>
  <c r="E2018" i="12"/>
  <c r="E1062" i="12"/>
  <c r="E2021" i="12"/>
  <c r="E581" i="12"/>
  <c r="E2153" i="12"/>
  <c r="E597" i="12"/>
  <c r="E3572" i="12"/>
  <c r="E636" i="12"/>
  <c r="E2401" i="12"/>
  <c r="E2801" i="12"/>
  <c r="E94" i="12"/>
  <c r="E2844" i="12"/>
  <c r="E1861" i="12"/>
  <c r="E967" i="12"/>
  <c r="E1862" i="12"/>
  <c r="E95" i="12"/>
  <c r="E3538" i="12"/>
  <c r="E611" i="12"/>
  <c r="E1721" i="12"/>
  <c r="E797" i="12"/>
  <c r="E2712" i="12"/>
  <c r="E2454" i="12"/>
  <c r="E1652" i="12"/>
  <c r="E2462" i="12"/>
  <c r="E1649" i="12"/>
  <c r="E1170" i="12"/>
  <c r="E1684" i="12"/>
  <c r="E477" i="12"/>
  <c r="E1663" i="12"/>
  <c r="E979" i="12"/>
  <c r="E824" i="12"/>
  <c r="E522" i="12"/>
  <c r="E2141" i="12"/>
  <c r="E1146" i="12"/>
  <c r="E458" i="12"/>
  <c r="E2998" i="12"/>
  <c r="E2972" i="12"/>
  <c r="E450" i="12"/>
  <c r="E1843" i="12"/>
  <c r="E603" i="12"/>
  <c r="E729" i="12"/>
  <c r="E935" i="12"/>
  <c r="E1715" i="12"/>
  <c r="E96" i="12"/>
  <c r="E1991" i="12"/>
  <c r="E496" i="12"/>
  <c r="E1998" i="12"/>
  <c r="E758" i="12"/>
  <c r="E1967" i="12"/>
  <c r="E3078" i="12"/>
  <c r="E1686" i="12"/>
  <c r="E2940" i="12"/>
  <c r="E2063" i="12"/>
  <c r="E821" i="12"/>
  <c r="E2989" i="12"/>
  <c r="E3324" i="12"/>
  <c r="E1807" i="12"/>
  <c r="E3205" i="12"/>
  <c r="E2079" i="12"/>
  <c r="E3148" i="12"/>
  <c r="E1826" i="12"/>
  <c r="E1085" i="12"/>
  <c r="E97" i="12"/>
  <c r="E3273" i="12"/>
  <c r="E3534" i="12"/>
  <c r="E98" i="12"/>
  <c r="E3533" i="12"/>
  <c r="E812" i="12"/>
  <c r="E3574" i="12"/>
  <c r="E969" i="12"/>
  <c r="E3551" i="12"/>
  <c r="E2954" i="12"/>
  <c r="E2343" i="12"/>
  <c r="E3416" i="12"/>
  <c r="E1839" i="12"/>
  <c r="E813" i="12"/>
  <c r="E1779" i="12"/>
  <c r="E2510" i="12"/>
  <c r="E1965" i="12"/>
  <c r="E2655" i="12"/>
  <c r="E626" i="12"/>
  <c r="E2776" i="12"/>
  <c r="E2207" i="12"/>
  <c r="E2701" i="12"/>
  <c r="E1656" i="12"/>
  <c r="E2780" i="12"/>
  <c r="E1654" i="12"/>
  <c r="E2828" i="12"/>
  <c r="E693" i="12"/>
  <c r="E605" i="12"/>
  <c r="E681" i="12"/>
  <c r="E841" i="12"/>
  <c r="E831" i="12"/>
  <c r="E99" i="12"/>
  <c r="E562" i="12"/>
  <c r="E933" i="12"/>
  <c r="E488" i="12"/>
  <c r="E1509" i="12"/>
  <c r="E3154" i="12"/>
  <c r="E885" i="12"/>
  <c r="E2370" i="12"/>
  <c r="E1627" i="12"/>
  <c r="E3243" i="12"/>
  <c r="E690" i="12"/>
  <c r="E2352" i="12"/>
  <c r="E1337" i="12"/>
  <c r="E3291" i="12"/>
  <c r="E1600" i="12"/>
  <c r="E3287" i="12"/>
  <c r="E3013" i="12"/>
  <c r="E595" i="12"/>
  <c r="E1442" i="12"/>
  <c r="E2065" i="12"/>
  <c r="E3119" i="12"/>
  <c r="E3436" i="12"/>
  <c r="E2920" i="12"/>
  <c r="E1835" i="12"/>
  <c r="E3035" i="12"/>
  <c r="E1670" i="12"/>
  <c r="E3459" i="12"/>
  <c r="E2005" i="12"/>
  <c r="E100" i="12"/>
  <c r="E2080" i="12"/>
  <c r="E304" i="12"/>
  <c r="E2947" i="12"/>
  <c r="E1095" i="12"/>
  <c r="E3079" i="12"/>
  <c r="E484" i="12"/>
  <c r="E600" i="12"/>
  <c r="E2980" i="12"/>
  <c r="E2956" i="12"/>
  <c r="E2847" i="12"/>
  <c r="E2867" i="12"/>
  <c r="E1159" i="12"/>
  <c r="E1971" i="12"/>
  <c r="E1458" i="12"/>
  <c r="E2819" i="12"/>
  <c r="E3068" i="12"/>
  <c r="E2357" i="12"/>
  <c r="E2346" i="12"/>
  <c r="E902" i="12"/>
  <c r="E2194" i="12"/>
  <c r="E953" i="12"/>
  <c r="E2849" i="12"/>
  <c r="E629" i="12"/>
  <c r="E2330" i="12"/>
  <c r="E951" i="12"/>
  <c r="E2358" i="12"/>
  <c r="E564" i="12"/>
  <c r="E2201" i="12"/>
  <c r="E1044" i="12"/>
  <c r="E2376" i="12"/>
  <c r="E461" i="12"/>
  <c r="E1992" i="12"/>
  <c r="E901" i="12"/>
  <c r="E2255" i="12"/>
  <c r="E911" i="12"/>
  <c r="E101" i="12"/>
  <c r="E939" i="12"/>
  <c r="E587" i="12"/>
  <c r="E1278" i="12"/>
  <c r="E580" i="12"/>
  <c r="E1387" i="12"/>
  <c r="E722" i="12"/>
  <c r="E3483" i="12"/>
  <c r="E3510" i="12"/>
  <c r="E2349" i="12"/>
  <c r="E1055" i="12"/>
  <c r="E3425" i="12"/>
  <c r="E551" i="12"/>
  <c r="E102" i="12"/>
  <c r="E423" i="12"/>
  <c r="E299" i="12"/>
  <c r="E787" i="12"/>
  <c r="E2245" i="12"/>
  <c r="E437" i="12"/>
  <c r="E310" i="12"/>
  <c r="E724" i="12"/>
  <c r="E269" i="12"/>
  <c r="E1494" i="12"/>
  <c r="E2197" i="12"/>
  <c r="E751" i="12"/>
  <c r="E429" i="12"/>
  <c r="E1208" i="12"/>
  <c r="E435" i="12"/>
  <c r="E620" i="12"/>
  <c r="E432" i="12"/>
  <c r="E2961" i="12"/>
  <c r="E400" i="12"/>
  <c r="E2879" i="12"/>
  <c r="E449" i="12"/>
  <c r="E2811" i="12"/>
  <c r="E1119" i="12"/>
  <c r="E2984" i="12"/>
  <c r="E332" i="12"/>
  <c r="E2531" i="12"/>
  <c r="E426" i="12"/>
  <c r="E103" i="12"/>
  <c r="E2526" i="12"/>
  <c r="E2026" i="12"/>
  <c r="E772" i="12"/>
  <c r="E1564" i="12"/>
  <c r="E2845" i="12"/>
  <c r="E2418" i="12"/>
  <c r="E994" i="12"/>
  <c r="E1065" i="12"/>
  <c r="E1542" i="12"/>
  <c r="E285" i="12"/>
  <c r="E1196" i="12"/>
  <c r="E798" i="12"/>
  <c r="E2596" i="12"/>
  <c r="E1459" i="12"/>
  <c r="E1351" i="12"/>
  <c r="E104" i="12"/>
  <c r="E2408" i="12"/>
  <c r="E3668" i="12"/>
  <c r="E3507" i="12"/>
  <c r="E105" i="12"/>
  <c r="E2075" i="12"/>
  <c r="E407" i="12"/>
  <c r="E1761" i="12"/>
  <c r="E106" i="12"/>
  <c r="E2351" i="12"/>
  <c r="E3589" i="12"/>
  <c r="E1124" i="12"/>
  <c r="E2719" i="12"/>
  <c r="E2592" i="12"/>
  <c r="E3591" i="12"/>
  <c r="E1312" i="12"/>
  <c r="E1425" i="12"/>
  <c r="E2861" i="12"/>
  <c r="E1760" i="12"/>
  <c r="E2372" i="12"/>
  <c r="E305" i="12"/>
  <c r="E107" i="12"/>
  <c r="E2824" i="12"/>
  <c r="E207" i="12"/>
  <c r="E921" i="12"/>
  <c r="E377" i="12"/>
  <c r="E3625" i="12"/>
  <c r="E2639" i="12"/>
  <c r="E3442" i="12"/>
  <c r="E725" i="12"/>
  <c r="E2305" i="12"/>
  <c r="E108" i="12"/>
  <c r="E889" i="12"/>
  <c r="E1157" i="12"/>
  <c r="E2076" i="12"/>
  <c r="E2492" i="12"/>
  <c r="E109" i="12"/>
  <c r="E2010" i="12"/>
  <c r="E2512" i="12"/>
  <c r="E1395" i="12"/>
  <c r="E2067" i="12"/>
  <c r="E3648" i="12"/>
  <c r="E1448" i="12"/>
  <c r="E2539" i="12"/>
  <c r="E2915" i="12"/>
  <c r="E2092" i="12"/>
  <c r="E1421" i="12"/>
  <c r="E1592" i="12"/>
  <c r="E3151" i="12"/>
  <c r="E3653" i="12"/>
  <c r="E838" i="12"/>
  <c r="E1500" i="12"/>
  <c r="E1782" i="12"/>
  <c r="E714" i="12"/>
  <c r="E3444" i="12"/>
  <c r="E2178" i="12"/>
  <c r="E857" i="12"/>
  <c r="E890" i="12"/>
  <c r="E3024" i="12"/>
  <c r="E2183" i="12"/>
  <c r="E1501" i="12"/>
  <c r="E2047" i="12"/>
  <c r="E2012" i="12"/>
  <c r="E110" i="12"/>
  <c r="E2730" i="12"/>
  <c r="E607" i="12"/>
  <c r="E3215" i="12"/>
  <c r="E697" i="12"/>
  <c r="E196" i="12"/>
  <c r="E3206" i="12"/>
  <c r="E2770" i="12"/>
  <c r="E2960" i="12"/>
  <c r="E3170" i="12"/>
  <c r="E2769" i="12"/>
  <c r="E1308" i="12"/>
  <c r="E3069" i="12"/>
  <c r="E2497" i="12"/>
  <c r="E1614" i="12"/>
  <c r="E866" i="12"/>
  <c r="E1634" i="12"/>
  <c r="E1541" i="12"/>
  <c r="E660" i="12"/>
  <c r="E892" i="12"/>
  <c r="E205" i="12"/>
  <c r="E2594" i="12"/>
  <c r="E1481" i="12"/>
  <c r="E2576" i="12"/>
  <c r="E1220" i="12"/>
  <c r="E739" i="12"/>
  <c r="E826" i="12"/>
  <c r="E1598" i="12"/>
  <c r="E609" i="12"/>
  <c r="E2474" i="12"/>
  <c r="E923" i="12"/>
  <c r="E1398" i="12"/>
  <c r="E2109" i="12"/>
  <c r="E2485" i="12"/>
  <c r="E1485" i="12"/>
  <c r="E2465" i="12"/>
  <c r="E3066" i="12"/>
  <c r="E111" i="12"/>
  <c r="E3394" i="12"/>
  <c r="E683" i="12"/>
  <c r="E230" i="12"/>
  <c r="E708" i="12"/>
  <c r="E2191" i="12"/>
  <c r="E1322" i="12"/>
  <c r="E670" i="12"/>
  <c r="E2213" i="12"/>
  <c r="E736" i="12"/>
  <c r="E1558" i="12"/>
  <c r="E3095" i="12"/>
  <c r="E2461" i="12"/>
  <c r="E500" i="12"/>
  <c r="E112" i="12"/>
  <c r="E3232" i="12"/>
  <c r="E215" i="12"/>
  <c r="E113" i="12"/>
  <c r="E2695" i="12"/>
  <c r="E525" i="12"/>
  <c r="E234" i="12"/>
  <c r="E1314" i="12"/>
  <c r="E202" i="12"/>
  <c r="E3176" i="12"/>
  <c r="E3503" i="12"/>
  <c r="E701" i="12"/>
  <c r="E2734" i="12"/>
  <c r="E2673" i="12"/>
  <c r="E3433" i="12"/>
  <c r="E2925" i="12"/>
  <c r="E114" i="12"/>
  <c r="E1506" i="12"/>
  <c r="E2061" i="12"/>
  <c r="E530" i="12"/>
  <c r="E2128" i="12"/>
  <c r="E1409" i="12"/>
  <c r="E115" i="12"/>
  <c r="E1790" i="12"/>
  <c r="E2451" i="12"/>
  <c r="E1725" i="12"/>
  <c r="E2315" i="12"/>
  <c r="E3588" i="12"/>
  <c r="E2403" i="12"/>
  <c r="E3149" i="12"/>
  <c r="E2570" i="12"/>
  <c r="E3220" i="12"/>
  <c r="E3560" i="12"/>
  <c r="E232" i="12"/>
  <c r="E1147" i="12"/>
  <c r="E1224" i="12"/>
  <c r="E116" i="12"/>
  <c r="E1905" i="12"/>
  <c r="E2536" i="12"/>
  <c r="E3586" i="12"/>
  <c r="E3222" i="12"/>
  <c r="E1342" i="12"/>
  <c r="E3508" i="12"/>
  <c r="E1842" i="12"/>
  <c r="E274" i="12"/>
  <c r="E1404" i="12"/>
  <c r="E3449" i="12"/>
  <c r="E1201" i="12"/>
  <c r="E485" i="12"/>
  <c r="E2287" i="12"/>
  <c r="E3052" i="12"/>
  <c r="E2832" i="12"/>
  <c r="E398" i="12"/>
  <c r="E1633" i="12"/>
  <c r="E1229" i="12"/>
  <c r="E314" i="12"/>
  <c r="E2040" i="12"/>
  <c r="E2945" i="12"/>
  <c r="E1215" i="12"/>
  <c r="E1031" i="12"/>
  <c r="E3403" i="12"/>
  <c r="E2345" i="12"/>
  <c r="E2667" i="12"/>
  <c r="E383" i="12"/>
  <c r="E239" i="12"/>
  <c r="E705" i="12"/>
  <c r="E2799" i="12"/>
  <c r="E850" i="12"/>
  <c r="E782" i="12"/>
  <c r="E2898" i="12"/>
  <c r="E117" i="12"/>
  <c r="E778" i="12"/>
  <c r="E1250" i="12"/>
  <c r="E1248" i="12"/>
  <c r="E1907" i="12"/>
  <c r="E118" i="12"/>
  <c r="E194" i="12"/>
  <c r="E3082" i="12"/>
  <c r="E119" i="12"/>
  <c r="E1704" i="12"/>
  <c r="E2642" i="12"/>
  <c r="E2942" i="12"/>
  <c r="E3162" i="12"/>
  <c r="E2062" i="12"/>
  <c r="E1745" i="12"/>
  <c r="E120" i="12"/>
  <c r="E696" i="12"/>
  <c r="E3261" i="12"/>
  <c r="E2001" i="12"/>
  <c r="E216" i="12"/>
  <c r="E306" i="12"/>
  <c r="E2628" i="12"/>
  <c r="E2314" i="12"/>
  <c r="E1384" i="12"/>
  <c r="E1893" i="12"/>
  <c r="E2721" i="12"/>
  <c r="E492" i="12"/>
  <c r="E191" i="12"/>
  <c r="E1454" i="12"/>
  <c r="E121" i="12"/>
  <c r="E2166" i="12"/>
  <c r="E2548" i="12"/>
  <c r="E1995" i="12"/>
  <c r="E2633" i="12"/>
  <c r="E122" i="12"/>
  <c r="E2626" i="12"/>
  <c r="E3138" i="12"/>
  <c r="E1354" i="12"/>
  <c r="E2247" i="12"/>
  <c r="E844" i="12"/>
  <c r="E3327" i="12"/>
  <c r="E2208" i="12"/>
  <c r="E1872" i="12"/>
  <c r="E2518" i="12"/>
  <c r="E1595" i="12"/>
  <c r="E277" i="12"/>
  <c r="E1408" i="12"/>
  <c r="E512" i="12"/>
  <c r="E2344" i="12"/>
  <c r="E238" i="12"/>
  <c r="E3201" i="12"/>
  <c r="E1058" i="12"/>
  <c r="E404" i="12"/>
  <c r="E1280" i="12"/>
  <c r="E1284" i="12"/>
  <c r="E3094" i="12"/>
  <c r="E3582" i="12"/>
  <c r="E3248" i="12"/>
  <c r="E3183" i="12"/>
  <c r="E3007" i="12"/>
  <c r="E2110" i="12"/>
  <c r="E3189" i="12"/>
  <c r="E990" i="12"/>
  <c r="E3662" i="12"/>
  <c r="E1749" i="12"/>
  <c r="E719" i="12"/>
  <c r="E1957" i="12"/>
  <c r="E1446" i="12"/>
  <c r="E742" i="12"/>
  <c r="E438" i="12"/>
  <c r="E2405" i="12"/>
  <c r="E3328" i="12"/>
  <c r="E2623" i="12"/>
  <c r="E2147" i="12"/>
  <c r="E1524" i="12"/>
  <c r="E2102" i="12"/>
  <c r="E2058" i="12"/>
  <c r="E2181" i="12"/>
  <c r="E453" i="12"/>
  <c r="E1641" i="12"/>
  <c r="E375" i="12"/>
  <c r="E2840" i="12"/>
  <c r="E2699" i="12"/>
  <c r="E3500" i="12"/>
  <c r="E3424" i="12"/>
  <c r="E466" i="12"/>
  <c r="E1678" i="12"/>
  <c r="E247" i="12"/>
  <c r="E3031" i="12"/>
  <c r="E1132" i="12"/>
  <c r="E3601" i="12"/>
  <c r="E2950" i="12"/>
  <c r="E2760" i="12"/>
  <c r="E3411" i="12"/>
  <c r="E1549" i="12"/>
  <c r="E1682" i="12"/>
  <c r="E3087" i="12"/>
  <c r="E2834" i="12"/>
  <c r="E213" i="12"/>
  <c r="E820" i="12"/>
  <c r="E594" i="12"/>
  <c r="E2803" i="12"/>
  <c r="E1213" i="12"/>
  <c r="E3610" i="12"/>
  <c r="E3458" i="12"/>
  <c r="E481" i="12"/>
  <c r="E235" i="12"/>
  <c r="E727" i="12"/>
  <c r="E1610" i="12"/>
  <c r="E476" i="12"/>
  <c r="E2155" i="12"/>
  <c r="E2746" i="12"/>
  <c r="E123" i="12"/>
  <c r="E2266" i="12"/>
  <c r="E124" i="12"/>
  <c r="E2647" i="12"/>
  <c r="E1050" i="12"/>
  <c r="E1544" i="12"/>
  <c r="E331" i="12"/>
  <c r="E3203" i="12"/>
  <c r="E3502" i="12"/>
  <c r="E1372" i="12"/>
  <c r="E2944" i="12"/>
  <c r="E3323" i="12"/>
  <c r="E1069" i="12"/>
  <c r="E2214" i="12"/>
  <c r="E2356" i="12"/>
  <c r="E3305" i="12"/>
  <c r="E1896" i="12"/>
  <c r="E2173" i="12"/>
  <c r="E540" i="12"/>
  <c r="E1537" i="12"/>
  <c r="E907" i="12"/>
  <c r="E875" i="12"/>
  <c r="E3484" i="12"/>
  <c r="E1880" i="12"/>
  <c r="E1286" i="12"/>
  <c r="E1681" i="12"/>
  <c r="E2129" i="12"/>
  <c r="E873" i="12"/>
  <c r="E2843" i="12"/>
  <c r="E373" i="12"/>
  <c r="E1297" i="12"/>
  <c r="E3525" i="12"/>
  <c r="E3461" i="12"/>
  <c r="E2143" i="12"/>
  <c r="E3450" i="12"/>
  <c r="E1838" i="12"/>
  <c r="E2186" i="12"/>
  <c r="E1909" i="12"/>
  <c r="E2263" i="12"/>
  <c r="E1933" i="12"/>
  <c r="E1882" i="12"/>
  <c r="E2694" i="12"/>
  <c r="E2577" i="12"/>
  <c r="E1025" i="12"/>
  <c r="E1866" i="12"/>
  <c r="E2649" i="12"/>
  <c r="E360" i="12"/>
  <c r="E1251" i="12"/>
  <c r="E3541" i="12"/>
  <c r="E2524" i="12"/>
  <c r="E1941" i="12"/>
  <c r="E2704" i="12"/>
  <c r="E1831" i="12"/>
  <c r="E3672" i="12"/>
  <c r="E3048" i="12"/>
  <c r="E3333" i="12"/>
  <c r="E3014" i="12"/>
  <c r="E668" i="12"/>
  <c r="E754" i="12"/>
  <c r="E3532" i="12"/>
  <c r="E3434" i="12"/>
  <c r="E1981" i="12"/>
  <c r="E2339" i="12"/>
  <c r="E125" i="12"/>
  <c r="E1520" i="12"/>
  <c r="E702" i="12"/>
  <c r="E3233" i="12"/>
  <c r="E869" i="12"/>
  <c r="E2532" i="12"/>
  <c r="E2223" i="12"/>
  <c r="E293" i="12"/>
  <c r="E1711" i="12"/>
  <c r="E1512" i="12"/>
  <c r="E1748" i="12"/>
  <c r="E3375" i="12"/>
  <c r="E1207" i="12"/>
  <c r="E3473" i="12"/>
  <c r="E2873" i="12"/>
  <c r="E3427" i="12"/>
  <c r="E1364" i="12"/>
  <c r="E2600" i="12"/>
  <c r="E1379" i="12"/>
  <c r="E881" i="12"/>
  <c r="E1360" i="12"/>
  <c r="E3297" i="12"/>
  <c r="E3501" i="12"/>
  <c r="E2115" i="12"/>
  <c r="E3088" i="12"/>
  <c r="E698" i="12"/>
  <c r="E2050" i="12"/>
  <c r="E1820" i="12"/>
  <c r="E3354" i="12"/>
  <c r="E1202" i="12"/>
  <c r="E3054" i="12"/>
  <c r="E2149" i="12"/>
  <c r="E557" i="12"/>
  <c r="E1536" i="12"/>
  <c r="E3101" i="12"/>
  <c r="E1712" i="12"/>
  <c r="E211" i="12"/>
  <c r="E2615" i="12"/>
  <c r="E1709" i="12"/>
  <c r="E1631" i="12"/>
  <c r="E3397" i="12"/>
  <c r="E1859" i="12"/>
  <c r="E1315" i="12"/>
  <c r="E2368" i="12"/>
  <c r="E1353" i="12"/>
  <c r="E1402" i="12"/>
  <c r="E3198" i="12"/>
  <c r="E529" i="12"/>
  <c r="E1260" i="12"/>
  <c r="E1578" i="12"/>
  <c r="E126" i="12"/>
  <c r="E2107" i="12"/>
  <c r="E3188" i="12"/>
  <c r="E2278" i="12"/>
  <c r="E410" i="12"/>
  <c r="E2477" i="12"/>
  <c r="E3600" i="12"/>
  <c r="E1799" i="12"/>
  <c r="E1373" i="12"/>
  <c r="E684" i="12"/>
  <c r="E3175" i="12"/>
  <c r="E3581" i="12"/>
  <c r="E2276" i="12"/>
  <c r="E3090" i="12"/>
  <c r="E1944" i="12"/>
  <c r="E1999" i="12"/>
  <c r="E2151" i="12"/>
  <c r="E1743" i="12"/>
  <c r="E583" i="12"/>
  <c r="E259" i="12"/>
  <c r="E1914" i="12"/>
  <c r="E127" i="12"/>
  <c r="E837" i="12"/>
  <c r="E1165" i="12"/>
  <c r="E2495" i="12"/>
  <c r="E1060" i="12"/>
  <c r="E2564" i="12"/>
  <c r="E1570" i="12"/>
  <c r="E1016" i="12"/>
  <c r="E3528" i="12"/>
  <c r="E363" i="12"/>
  <c r="E1087" i="12"/>
  <c r="E946" i="12"/>
  <c r="E1534" i="12"/>
  <c r="E3340" i="12"/>
  <c r="E3621" i="12"/>
  <c r="E655" i="12"/>
  <c r="E569" i="12"/>
  <c r="E694" i="12"/>
  <c r="E3026" i="12"/>
  <c r="E1010" i="12"/>
  <c r="E1529" i="12"/>
  <c r="E2992" i="12"/>
  <c r="E128" i="12"/>
  <c r="E307" i="12"/>
  <c r="E2469" i="12"/>
  <c r="E2544" i="12"/>
  <c r="E3019" i="12"/>
  <c r="E2784" i="12"/>
  <c r="E1932" i="12"/>
  <c r="E987" i="12"/>
  <c r="E1718" i="12"/>
  <c r="E989" i="12"/>
  <c r="E3005" i="12"/>
  <c r="E3474" i="12"/>
  <c r="E2682" i="12"/>
  <c r="E991" i="12"/>
  <c r="E2240" i="12"/>
  <c r="E2817" i="12"/>
  <c r="E1123" i="12"/>
  <c r="E2019" i="12"/>
  <c r="E1853" i="12"/>
  <c r="E1081" i="12"/>
  <c r="E2670" i="12"/>
  <c r="E1358" i="12"/>
  <c r="E3583" i="12"/>
  <c r="E3396" i="12"/>
  <c r="E1832" i="12"/>
  <c r="E513" i="12"/>
  <c r="E1766" i="12"/>
  <c r="E2206" i="12"/>
  <c r="E3001" i="12"/>
  <c r="E129" i="12"/>
  <c r="E635" i="12"/>
  <c r="E2927" i="12"/>
  <c r="E3347" i="12"/>
  <c r="E2738" i="12"/>
  <c r="E1346" i="12"/>
  <c r="E1710" i="12"/>
  <c r="E2281" i="12"/>
  <c r="E3345" i="12"/>
  <c r="E2216" i="12"/>
  <c r="E1221" i="12"/>
  <c r="E593" i="12"/>
  <c r="E1423" i="12"/>
  <c r="E2507" i="12"/>
  <c r="E1054" i="12"/>
  <c r="E1673" i="12"/>
  <c r="E1270" i="12"/>
  <c r="E1980" i="12"/>
  <c r="E586" i="12"/>
  <c r="E3278" i="12"/>
  <c r="E1035" i="12"/>
  <c r="E1173" i="12"/>
  <c r="E1888" i="12"/>
  <c r="E1407" i="12"/>
  <c r="E1961" i="12"/>
  <c r="E2440" i="12"/>
  <c r="E1996" i="12"/>
  <c r="E661" i="12"/>
  <c r="E1669" i="12"/>
  <c r="E2645" i="12"/>
  <c r="E3062" i="12"/>
  <c r="E1417" i="12"/>
  <c r="E3348" i="12"/>
  <c r="E2375" i="12"/>
  <c r="E3092" i="12"/>
  <c r="E2681" i="12"/>
  <c r="E1230" i="12"/>
  <c r="E3242" i="12"/>
  <c r="E3255" i="12"/>
  <c r="E3630" i="12"/>
  <c r="E1814" i="12"/>
  <c r="E598" i="12"/>
  <c r="E1837" i="12"/>
  <c r="E3364" i="12"/>
  <c r="E3262" i="12"/>
  <c r="E3629" i="12"/>
  <c r="E984" i="12"/>
  <c r="E3445" i="12"/>
  <c r="E3599" i="12"/>
  <c r="E2690" i="12"/>
  <c r="E2503" i="12"/>
  <c r="E199" i="12"/>
  <c r="E2318" i="12"/>
  <c r="E188" i="12"/>
  <c r="E981" i="12"/>
  <c r="E1885" i="12"/>
  <c r="E2678" i="12"/>
  <c r="E3564" i="12"/>
  <c r="E1665" i="12"/>
  <c r="E2119" i="12"/>
  <c r="E900" i="12"/>
  <c r="E2024" i="12"/>
  <c r="E1988" i="12"/>
  <c r="E3046" i="12"/>
  <c r="E3236" i="12"/>
  <c r="E2951" i="12"/>
  <c r="E1001" i="12"/>
  <c r="E3012" i="12"/>
  <c r="E980" i="12"/>
  <c r="E1121" i="12"/>
  <c r="E2588" i="12"/>
  <c r="E3234" i="12"/>
  <c r="E1612" i="12"/>
  <c r="E221" i="12"/>
  <c r="E1616" i="12"/>
  <c r="E3417" i="12"/>
  <c r="E1615" i="12"/>
  <c r="E1262" i="12"/>
  <c r="E1289" i="12"/>
  <c r="E1626" i="12"/>
  <c r="E2041" i="12"/>
  <c r="E3065" i="12"/>
  <c r="E457" i="12"/>
  <c r="E130" i="12"/>
  <c r="E1080" i="12"/>
  <c r="E947" i="12"/>
  <c r="E2319" i="12"/>
  <c r="E131" i="12"/>
  <c r="E442" i="12"/>
  <c r="E1059" i="12"/>
  <c r="E1188" i="12"/>
  <c r="E931" i="12"/>
  <c r="E1697" i="12"/>
  <c r="E192" i="12"/>
  <c r="E2858" i="12"/>
  <c r="E1192" i="12"/>
  <c r="E2825" i="12"/>
  <c r="E132" i="12"/>
  <c r="E1392" i="12"/>
  <c r="E2342" i="12"/>
  <c r="E1738" i="12"/>
  <c r="E172" i="12"/>
  <c r="E2453" i="12"/>
  <c r="E182" i="12"/>
  <c r="E680" i="12"/>
  <c r="E133" i="12"/>
  <c r="E1313" i="12"/>
  <c r="E3556" i="12"/>
  <c r="E3064" i="12"/>
  <c r="E134" i="12"/>
  <c r="E2071" i="12"/>
  <c r="E1611" i="12"/>
  <c r="E3331" i="12"/>
  <c r="E589" i="12"/>
  <c r="E1039" i="12"/>
  <c r="E1546" i="12"/>
  <c r="E1375" i="12"/>
  <c r="E135" i="12"/>
  <c r="E2180" i="12"/>
  <c r="E1037" i="12"/>
  <c r="E1126" i="12"/>
  <c r="E3478" i="12"/>
  <c r="E3406" i="12"/>
  <c r="E957" i="12"/>
  <c r="E649" i="12"/>
  <c r="E136" i="12"/>
  <c r="E1801" i="12"/>
  <c r="E3568" i="12"/>
  <c r="E1785" i="12"/>
  <c r="E1024" i="12"/>
  <c r="E2193" i="12"/>
  <c r="E2991" i="12"/>
  <c r="E475" i="12"/>
  <c r="E3111" i="12"/>
  <c r="E1623" i="12"/>
  <c r="E1511" i="12"/>
  <c r="E2383" i="12"/>
  <c r="E886" i="12"/>
  <c r="E3155" i="12"/>
  <c r="E997" i="12"/>
  <c r="E906" i="12"/>
  <c r="E862" i="12"/>
  <c r="E3497" i="12"/>
  <c r="E1527" i="12"/>
  <c r="E2786" i="12"/>
  <c r="E1349" i="12"/>
  <c r="E1559" i="12"/>
  <c r="E1128" i="12"/>
  <c r="E2983" i="12"/>
  <c r="E3421" i="12"/>
  <c r="E1705" i="12"/>
  <c r="E560" i="12"/>
  <c r="E961" i="12"/>
  <c r="E673" i="12"/>
  <c r="E1166" i="12"/>
  <c r="E1579" i="12"/>
  <c r="E2324" i="12"/>
  <c r="E618" i="12"/>
  <c r="E542" i="12"/>
  <c r="E685" i="12"/>
  <c r="E1003" i="12"/>
  <c r="E748" i="12"/>
  <c r="E499" i="12"/>
  <c r="E2617" i="12"/>
  <c r="E2865" i="12"/>
  <c r="E3628" i="12"/>
  <c r="E3415" i="12"/>
  <c r="E599" i="12"/>
  <c r="E3365" i="12"/>
  <c r="E3637" i="12"/>
  <c r="E2653" i="12"/>
  <c r="E1492" i="12"/>
  <c r="E2675" i="12"/>
  <c r="E2985" i="12"/>
  <c r="E2365" i="12"/>
  <c r="E1430" i="12"/>
  <c r="E1269" i="12"/>
  <c r="E1473" i="12"/>
  <c r="E666" i="12"/>
  <c r="E1687" i="12"/>
  <c r="E985" i="12"/>
  <c r="E1823" i="12"/>
  <c r="E3197" i="12"/>
  <c r="E3479" i="12"/>
  <c r="E1143" i="12"/>
  <c r="E3408" i="12"/>
  <c r="E3036" i="12"/>
  <c r="E296" i="12"/>
  <c r="E3073" i="12"/>
  <c r="E300" i="12"/>
  <c r="E3003" i="12"/>
  <c r="E242" i="12"/>
  <c r="E1105" i="12"/>
  <c r="E425" i="12"/>
  <c r="E2054" i="12"/>
  <c r="E245" i="12"/>
  <c r="E3673" i="12"/>
  <c r="E402" i="12"/>
  <c r="E1647" i="12"/>
  <c r="E1824" i="12"/>
  <c r="E2301" i="12"/>
  <c r="E397" i="12"/>
  <c r="E1924" i="12"/>
  <c r="E208" i="12"/>
  <c r="E3121" i="12"/>
  <c r="E930" i="12"/>
  <c r="E2222" i="12"/>
  <c r="E294" i="12"/>
  <c r="E2051" i="12"/>
  <c r="E190" i="12"/>
  <c r="E632" i="12"/>
  <c r="E2017" i="12"/>
  <c r="E675" i="12"/>
  <c r="E1776" i="12"/>
  <c r="E2892" i="12"/>
  <c r="E324" i="12"/>
  <c r="E720" i="12"/>
  <c r="E378" i="12"/>
  <c r="E1505" i="12"/>
  <c r="E309" i="12"/>
  <c r="E350" i="12"/>
  <c r="E249" i="12"/>
  <c r="E591" i="12"/>
  <c r="E312" i="12"/>
  <c r="E2337" i="12"/>
  <c r="E3159" i="12"/>
  <c r="E825" i="12"/>
  <c r="E3211" i="12"/>
  <c r="E2899" i="12"/>
  <c r="E2551" i="12"/>
  <c r="E3385" i="12"/>
  <c r="E2543" i="12"/>
  <c r="E3341" i="12"/>
  <c r="E2455" i="12"/>
  <c r="E2644" i="12"/>
  <c r="E3093" i="12"/>
  <c r="E2621" i="12"/>
  <c r="E3074" i="12"/>
  <c r="E2737" i="12"/>
  <c r="E3080" i="12"/>
  <c r="E1472" i="12"/>
  <c r="E3382" i="12"/>
  <c r="E1079" i="12"/>
  <c r="E198" i="12"/>
  <c r="E2441" i="12"/>
  <c r="E255" i="12"/>
  <c r="E137" i="12"/>
  <c r="E225" i="12"/>
  <c r="E1556" i="12"/>
  <c r="E3029" i="12"/>
  <c r="E665" i="12"/>
  <c r="E1758" i="12"/>
  <c r="E1362" i="12"/>
  <c r="E237" i="12"/>
  <c r="E1525" i="12"/>
  <c r="E201" i="12"/>
  <c r="E1056" i="12"/>
  <c r="E3045" i="12"/>
  <c r="E3224" i="12"/>
  <c r="E3047" i="12"/>
  <c r="E1040" i="12"/>
  <c r="E184" i="12"/>
  <c r="E3228" i="12"/>
  <c r="E177" i="12"/>
  <c r="E1522" i="12"/>
  <c r="E138" i="12"/>
  <c r="E3038" i="12"/>
  <c r="E843" i="12"/>
  <c r="E3021" i="12"/>
  <c r="E3037" i="12"/>
  <c r="E3349" i="12"/>
  <c r="E3081" i="12"/>
  <c r="E495" i="12"/>
  <c r="E3112" i="12"/>
  <c r="E3235" i="12"/>
  <c r="E3113" i="12"/>
  <c r="E2009" i="12"/>
  <c r="E3051" i="12"/>
  <c r="E1002" i="12"/>
  <c r="E175" i="12"/>
  <c r="E1457" i="12"/>
  <c r="E3476" i="12"/>
  <c r="E351" i="12"/>
  <c r="E2404" i="12"/>
  <c r="E1477" i="12"/>
  <c r="E3518" i="12"/>
  <c r="E2274" i="12"/>
  <c r="E952" i="12"/>
  <c r="E1657" i="12"/>
  <c r="E960" i="12"/>
  <c r="E2321" i="12"/>
  <c r="E1548" i="12"/>
  <c r="E1174" i="12"/>
  <c r="E2997" i="12"/>
  <c r="E2331" i="12"/>
  <c r="E871" i="12"/>
  <c r="E2262" i="12"/>
  <c r="E2083" i="12"/>
  <c r="E2028" i="12"/>
  <c r="E2381" i="12"/>
  <c r="E518" i="12"/>
  <c r="E2949" i="12"/>
  <c r="E2029" i="12"/>
  <c r="E2535" i="12"/>
  <c r="E2205" i="12"/>
  <c r="E3141" i="12"/>
  <c r="E2317" i="12"/>
  <c r="E2521" i="12"/>
  <c r="E2072" i="12"/>
  <c r="E828" i="12"/>
  <c r="E1433" i="12"/>
  <c r="E830" i="12"/>
  <c r="E543" i="12"/>
  <c r="E1821" i="12"/>
  <c r="E653" i="12"/>
  <c r="E3143" i="12"/>
  <c r="E3555" i="12"/>
  <c r="E3457" i="12"/>
  <c r="E533" i="12"/>
  <c r="E2377" i="12"/>
  <c r="E1090" i="12"/>
  <c r="E3467" i="12"/>
  <c r="E526" i="12"/>
  <c r="E925" i="12"/>
  <c r="E570" i="12"/>
  <c r="E3229" i="12"/>
  <c r="E731" i="12"/>
  <c r="E897" i="12"/>
  <c r="E971" i="12"/>
  <c r="E3615" i="12"/>
  <c r="E1019" i="12"/>
  <c r="E3165" i="12"/>
  <c r="E3212" i="12"/>
  <c r="E3616" i="12"/>
  <c r="E1218" i="12"/>
  <c r="E3390" i="12"/>
  <c r="E2820" i="12"/>
  <c r="E3285" i="12"/>
  <c r="E2378" i="12"/>
  <c r="E1675" i="12"/>
  <c r="E3280" i="12"/>
  <c r="E767" i="12"/>
  <c r="E2288" i="12"/>
  <c r="E139" i="12"/>
  <c r="E2967" i="12"/>
  <c r="E1813" i="12"/>
  <c r="E1510" i="12"/>
  <c r="E1545" i="12"/>
  <c r="E1400" i="12"/>
  <c r="E3576" i="12"/>
  <c r="E3299" i="12"/>
  <c r="E3646" i="12"/>
  <c r="E3335" i="12"/>
  <c r="E1204" i="12"/>
  <c r="E2638" i="12"/>
  <c r="E3447" i="12"/>
  <c r="E140" i="12"/>
  <c r="E814" i="12"/>
  <c r="E1461" i="12"/>
  <c r="E141" i="12"/>
  <c r="E1323" i="12"/>
  <c r="E707" i="12"/>
  <c r="E2464" i="12"/>
  <c r="E650" i="12"/>
  <c r="E1394" i="12"/>
  <c r="E142" i="12"/>
  <c r="E1246" i="12"/>
  <c r="E868" i="12"/>
  <c r="E2006" i="12"/>
  <c r="E3306" i="12"/>
  <c r="E738" i="12"/>
  <c r="E3481" i="12"/>
  <c r="E903" i="12"/>
  <c r="E762" i="12"/>
  <c r="E3647" i="12"/>
  <c r="E1245" i="12"/>
  <c r="E1483" i="12"/>
  <c r="E1184" i="12"/>
  <c r="E2064" i="12"/>
  <c r="E2069" i="12"/>
  <c r="E446" i="12"/>
  <c r="E1679" i="12"/>
  <c r="E178" i="12"/>
  <c r="E3352" i="12"/>
  <c r="E3227" i="12"/>
  <c r="E1854" i="12"/>
  <c r="E2924" i="12"/>
  <c r="E1958" i="12"/>
  <c r="E1133" i="12"/>
  <c r="E2862" i="12"/>
  <c r="E1572" i="12"/>
  <c r="E2696" i="12"/>
  <c r="E711" i="12"/>
  <c r="E2444" i="12"/>
  <c r="E1294" i="12"/>
  <c r="E3517" i="12"/>
  <c r="E3530" i="12"/>
  <c r="E2323" i="12"/>
  <c r="E2919" i="12"/>
  <c r="E3128" i="12"/>
  <c r="E2874" i="12"/>
  <c r="E1644" i="12"/>
  <c r="E2590" i="12"/>
  <c r="E1822" i="12"/>
  <c r="E1266" i="12"/>
  <c r="E3300" i="12"/>
  <c r="E3199" i="12"/>
  <c r="E1306" i="12"/>
  <c r="E1642" i="12"/>
  <c r="E143" i="12"/>
  <c r="E2044" i="12"/>
  <c r="E3466" i="12"/>
  <c r="E1275" i="12"/>
  <c r="E1714" i="12"/>
  <c r="E927" i="12"/>
  <c r="E1808" i="12"/>
  <c r="E3295" i="12"/>
  <c r="E3679" i="12"/>
  <c r="E1601" i="12"/>
  <c r="E928" i="12"/>
  <c r="E1794" i="12"/>
  <c r="E2783" i="12"/>
  <c r="E248" i="12"/>
  <c r="E1770" i="12"/>
  <c r="E2916" i="12"/>
  <c r="E2938" i="12"/>
  <c r="E2048" i="12"/>
  <c r="E3470" i="12"/>
  <c r="E2452" i="12"/>
  <c r="E2406" i="12"/>
  <c r="E2549" i="12"/>
  <c r="E3542" i="12"/>
  <c r="E262" i="12"/>
  <c r="E1328" i="12"/>
  <c r="E335" i="12"/>
  <c r="E1575" i="12"/>
  <c r="E1116" i="12"/>
  <c r="E1984" i="12"/>
  <c r="E2842" i="12"/>
  <c r="E1273" i="12"/>
  <c r="E3322" i="12"/>
  <c r="E2316" i="12"/>
  <c r="E561" i="12"/>
  <c r="E2355" i="12"/>
  <c r="E420" i="12"/>
  <c r="E1504" i="12"/>
  <c r="E1780" i="12"/>
  <c r="E144" i="12"/>
  <c r="E2308" i="12"/>
  <c r="E3302" i="12"/>
  <c r="E2200" i="12"/>
  <c r="E3312" i="12"/>
  <c r="E145" i="12"/>
  <c r="E1691" i="12"/>
  <c r="E2136" i="12"/>
  <c r="E1732" i="12"/>
  <c r="E2643" i="12"/>
  <c r="E1825" i="12"/>
  <c r="E2511" i="12"/>
  <c r="E3185" i="12"/>
  <c r="E706" i="12"/>
  <c r="E608" i="12"/>
  <c r="E2295" i="12"/>
  <c r="E2008" i="12"/>
  <c r="E2711" i="12"/>
  <c r="E1416" i="12"/>
  <c r="E1369" i="12"/>
  <c r="E1194" i="12"/>
  <c r="E486" i="12"/>
  <c r="E1319" i="12"/>
  <c r="E852" i="12"/>
  <c r="E1320" i="12"/>
  <c r="E978" i="12"/>
  <c r="E1435" i="12"/>
  <c r="E146" i="12"/>
  <c r="E2918" i="12"/>
  <c r="E147" i="12"/>
  <c r="E832" i="12"/>
  <c r="E2039" i="12"/>
  <c r="E1410" i="12"/>
  <c r="E1257" i="12"/>
  <c r="E2876" i="12"/>
  <c r="E1276" i="12"/>
  <c r="E3133" i="12"/>
  <c r="E1066" i="12"/>
  <c r="E2035" i="12"/>
  <c r="E2135" i="12"/>
  <c r="E2142" i="12"/>
  <c r="E2328" i="12"/>
  <c r="E2490" i="12"/>
  <c r="E2270" i="12"/>
  <c r="E1205" i="12"/>
  <c r="E1414" i="12"/>
  <c r="E861" i="12"/>
  <c r="E1452" i="12"/>
  <c r="E148" i="12"/>
  <c r="E1290" i="12"/>
  <c r="E1751" i="12"/>
  <c r="E3253" i="12"/>
  <c r="E1217" i="12"/>
  <c r="E149" i="12"/>
  <c r="E2732" i="12"/>
  <c r="E1307" i="12"/>
  <c r="E964" i="12"/>
  <c r="E809" i="12"/>
  <c r="E1172" i="12"/>
  <c r="E313" i="12"/>
  <c r="E254" i="12"/>
  <c r="E755" i="12"/>
  <c r="E909" i="12"/>
  <c r="E342" i="12"/>
  <c r="E3145" i="12"/>
  <c r="E454" i="12"/>
  <c r="E912" i="12"/>
  <c r="E3526" i="12"/>
  <c r="E669" i="12"/>
  <c r="E328" i="12"/>
  <c r="E2156" i="12"/>
  <c r="E2962" i="12"/>
  <c r="E2073" i="12"/>
  <c r="E3059" i="12"/>
  <c r="E2727" i="12"/>
  <c r="E2894" i="12"/>
  <c r="E3536" i="12"/>
  <c r="E3164" i="12"/>
  <c r="E1484" i="12"/>
  <c r="E2565" i="12"/>
  <c r="E150" i="12"/>
  <c r="E895" i="12"/>
  <c r="E1979" i="12"/>
  <c r="E891" i="12"/>
  <c r="E2106" i="12"/>
  <c r="E1356" i="12"/>
  <c r="E3043" i="12"/>
  <c r="E3356" i="12"/>
  <c r="E2698" i="12"/>
  <c r="E1844" i="12"/>
  <c r="E986" i="12"/>
  <c r="E2498" i="12"/>
  <c r="E151" i="12"/>
  <c r="E856" i="12"/>
  <c r="E3590" i="12"/>
  <c r="E3520" i="12"/>
  <c r="E1912" i="12"/>
  <c r="E1138" i="12"/>
  <c r="E1791" i="12"/>
  <c r="E1097" i="12"/>
  <c r="E2756" i="12"/>
  <c r="E716" i="12"/>
  <c r="E1067" i="12"/>
  <c r="E1952" i="12"/>
  <c r="E3521" i="12"/>
  <c r="E2089" i="12"/>
  <c r="E847" i="12"/>
  <c r="E752" i="12"/>
  <c r="E1150" i="12"/>
  <c r="E152" i="12"/>
  <c r="E1688" i="12"/>
  <c r="E2561" i="12"/>
  <c r="E639" i="12"/>
  <c r="E2184" i="12"/>
  <c r="E2990" i="12"/>
  <c r="E1637" i="12"/>
  <c r="E2425" i="12"/>
  <c r="E1164" i="12"/>
  <c r="E1033" i="12"/>
  <c r="E3420" i="12"/>
  <c r="E924" i="12"/>
  <c r="E659" i="12"/>
  <c r="E3146" i="12"/>
  <c r="E388" i="12"/>
  <c r="E2822" i="12"/>
  <c r="E1052" i="12"/>
  <c r="E2933" i="12"/>
  <c r="E2421" i="12"/>
  <c r="E365" i="12"/>
  <c r="E1073" i="12"/>
  <c r="E737" i="12"/>
  <c r="E761" i="12"/>
  <c r="E2851" i="12"/>
  <c r="E1856" i="12"/>
  <c r="E1193" i="12"/>
  <c r="E3344" i="12"/>
  <c r="E863" i="12"/>
  <c r="E2905" i="12"/>
  <c r="E1685" i="12"/>
  <c r="E1197" i="12"/>
  <c r="E2369" i="12"/>
  <c r="E153" i="12"/>
  <c r="E3276" i="12"/>
  <c r="E154" i="12"/>
  <c r="E206" i="12"/>
  <c r="E2056" i="12"/>
  <c r="E2284" i="12"/>
  <c r="E2235" i="12"/>
  <c r="E3368" i="12"/>
  <c r="E1072" i="12"/>
  <c r="E860" i="12"/>
  <c r="E1708" i="12"/>
  <c r="E155" i="12"/>
  <c r="E1818" i="12"/>
  <c r="E1636" i="12"/>
  <c r="E2652" i="12"/>
  <c r="E2311" i="12"/>
  <c r="E3157" i="12"/>
  <c r="E3264" i="12"/>
  <c r="E766" i="12"/>
  <c r="E1508" i="12"/>
  <c r="E922" i="12"/>
  <c r="E1355" i="12"/>
  <c r="E643" i="12"/>
  <c r="E3023" i="12"/>
  <c r="E3027" i="12"/>
  <c r="E2420" i="12"/>
  <c r="E473" i="12"/>
  <c r="E1393" i="12"/>
  <c r="E2679" i="12"/>
  <c r="E2127" i="12"/>
  <c r="E615" i="12"/>
  <c r="E455" i="12"/>
  <c r="E1939" i="12"/>
  <c r="E743" i="12"/>
  <c r="E730" i="12"/>
  <c r="E3245" i="12"/>
  <c r="E3100" i="12"/>
  <c r="E3163" i="12"/>
  <c r="E2881" i="12"/>
  <c r="E3240" i="12"/>
  <c r="E2886" i="12"/>
  <c r="E2078" i="12"/>
  <c r="E156" i="12"/>
  <c r="E775" i="12"/>
  <c r="E3109" i="12"/>
  <c r="E817" i="12"/>
  <c r="E1088" i="12"/>
  <c r="E1317" i="12"/>
  <c r="E1792" i="12"/>
  <c r="E3268" i="12"/>
  <c r="E945" i="12"/>
  <c r="E3055" i="12"/>
  <c r="E1022" i="12"/>
  <c r="E3329" i="12"/>
  <c r="E1104" i="12"/>
  <c r="E431" i="12"/>
  <c r="E1094" i="12"/>
  <c r="E966" i="12"/>
  <c r="E938" i="12"/>
  <c r="E2341" i="12"/>
  <c r="E1045" i="12"/>
  <c r="E2131" i="12"/>
  <c r="E1643" i="12"/>
  <c r="E790" i="12"/>
  <c r="E2353" i="12"/>
  <c r="E657" i="12"/>
  <c r="E784" i="12"/>
  <c r="E576" i="12"/>
  <c r="E963" i="12"/>
  <c r="E157" i="12"/>
  <c r="E1098" i="12"/>
  <c r="E1964" i="12"/>
  <c r="E2457" i="12"/>
  <c r="E1463" i="12"/>
  <c r="E3489" i="12"/>
  <c r="E3139" i="12"/>
  <c r="E366" i="12"/>
  <c r="E914" i="12"/>
  <c r="E993" i="12"/>
  <c r="E3454" i="12"/>
  <c r="E158" i="12"/>
  <c r="E3030" i="12"/>
  <c r="E308" i="12"/>
  <c r="E180" i="12"/>
  <c r="E2620" i="12"/>
  <c r="E1486" i="12"/>
  <c r="E804" i="12"/>
  <c r="E2848" i="12"/>
  <c r="E577" i="12"/>
  <c r="E1475" i="12"/>
  <c r="E1727" i="12"/>
  <c r="E2754" i="12"/>
  <c r="E785" i="12"/>
  <c r="E1502" i="12"/>
  <c r="E619" i="12"/>
  <c r="E2459" i="12"/>
  <c r="E1756" i="12"/>
  <c r="E1618" i="12"/>
  <c r="E323" i="12"/>
  <c r="E159" i="12"/>
  <c r="E1586" i="12"/>
  <c r="E203" i="12"/>
  <c r="E3084" i="12"/>
  <c r="E2423" i="12"/>
  <c r="E592" i="12"/>
  <c r="E2900" i="12"/>
  <c r="E2409" i="12"/>
  <c r="E2923" i="12"/>
  <c r="E799" i="12"/>
  <c r="E740" i="12"/>
  <c r="E646" i="12"/>
  <c r="E2390" i="12"/>
  <c r="E3049" i="12"/>
  <c r="E1108" i="12"/>
  <c r="E469" i="12"/>
  <c r="E934" i="12"/>
  <c r="E2974" i="12"/>
  <c r="E1211" i="12"/>
  <c r="E2859" i="12"/>
  <c r="E1321" i="12"/>
  <c r="E160" i="12"/>
  <c r="E1786" i="12"/>
  <c r="E840" i="12"/>
  <c r="E1929" i="12"/>
  <c r="E876" i="12"/>
  <c r="E452" i="12"/>
  <c r="E1583" i="12"/>
  <c r="E2130" i="12"/>
  <c r="E763" i="12"/>
  <c r="E915" i="12"/>
  <c r="E161" i="12"/>
  <c r="E505" i="12"/>
  <c r="E3153" i="12"/>
  <c r="E1852" i="12"/>
  <c r="E679" i="12"/>
  <c r="E2139" i="12"/>
  <c r="E565" i="12"/>
  <c r="E2329" i="12"/>
  <c r="E217" i="12"/>
  <c r="E1875" i="12"/>
  <c r="E879" i="12"/>
  <c r="E896" i="12"/>
  <c r="E186" i="12"/>
  <c r="E612" i="12"/>
  <c r="E940" i="12"/>
  <c r="E179" i="12"/>
  <c r="E3167" i="12"/>
  <c r="E941" i="12"/>
  <c r="E818" i="12"/>
  <c r="E515" i="12"/>
  <c r="E1388" i="12"/>
  <c r="E604" i="12"/>
  <c r="E193" i="12"/>
  <c r="E3431" i="12"/>
  <c r="E1581" i="12"/>
  <c r="E2254" i="12"/>
  <c r="E3099" i="12"/>
  <c r="E2593" i="12"/>
  <c r="E1775" i="12"/>
  <c r="E765" i="12"/>
  <c r="E864" i="12"/>
  <c r="E1214" i="12"/>
  <c r="E623" i="12"/>
  <c r="E162" i="12"/>
  <c r="E396" i="12"/>
  <c r="E3606" i="12"/>
  <c r="E3108" i="12"/>
  <c r="E2963" i="12"/>
  <c r="E163" i="12"/>
  <c r="E834" i="12"/>
  <c r="E164" i="12"/>
  <c r="E1806" i="12"/>
  <c r="E3513" i="12"/>
  <c r="E3604" i="12"/>
  <c r="E165" i="12"/>
  <c r="E2743" i="12"/>
  <c r="E464" i="12"/>
  <c r="E2914" i="12"/>
  <c r="E3469" i="12"/>
  <c r="E3137" i="12"/>
  <c r="E241" i="12"/>
  <c r="E3456" i="12"/>
  <c r="E2716" i="12"/>
  <c r="E1763" i="12"/>
  <c r="E1513" i="12"/>
  <c r="E3372" i="12"/>
  <c r="E3172" i="12"/>
  <c r="E2059" i="12"/>
  <c r="E3017" i="12"/>
  <c r="E1265" i="12"/>
  <c r="E3311" i="12"/>
  <c r="E2493" i="12"/>
  <c r="E695" i="12"/>
  <c r="E1171" i="12"/>
  <c r="E3393" i="12"/>
  <c r="E391" i="12"/>
  <c r="E1303" i="12"/>
  <c r="E2887" i="12"/>
  <c r="E3310" i="12"/>
  <c r="E1281" i="12"/>
  <c r="E2081" i="12"/>
  <c r="E1752" i="12"/>
  <c r="E3325" i="12"/>
  <c r="E3050" i="12"/>
  <c r="E2257" i="12"/>
  <c r="E301" i="12"/>
  <c r="E1847" i="12"/>
  <c r="E166" i="12"/>
  <c r="E1830" i="12"/>
  <c r="E401" i="12"/>
  <c r="E995" i="12"/>
  <c r="E2224" i="12"/>
  <c r="E2253" i="12"/>
  <c r="E3275" i="12"/>
  <c r="E677" i="12"/>
  <c r="E1968" i="12"/>
  <c r="E3274" i="12"/>
  <c r="E1911" i="12"/>
  <c r="E2612" i="12"/>
  <c r="E1042" i="12"/>
  <c r="E1580" i="12"/>
  <c r="E167" i="12"/>
  <c r="E1846" i="12"/>
  <c r="E3475" i="12"/>
  <c r="E2669" i="12"/>
  <c r="E2934" i="12"/>
  <c r="E1706" i="12"/>
  <c r="E320" i="12"/>
  <c r="E715" i="12"/>
  <c r="E1950" i="12"/>
  <c r="E2504" i="12"/>
  <c r="E849" i="12"/>
  <c r="E1986" i="12"/>
  <c r="E982" i="12"/>
  <c r="E1189" i="12"/>
  <c r="E168" i="12"/>
  <c r="E1110" i="12"/>
  <c r="E1809" i="12"/>
  <c r="E2086" i="12"/>
  <c r="E222" i="12"/>
  <c r="E2640" i="12"/>
  <c r="E2230" i="12"/>
  <c r="E1959" i="12"/>
  <c r="E721" i="12"/>
  <c r="E1676" i="12"/>
  <c r="E2298" i="12"/>
  <c r="E853" i="12"/>
  <c r="E959" i="12"/>
  <c r="E904" i="12"/>
  <c r="E1698" i="12"/>
  <c r="E2791" i="12"/>
  <c r="E1070" i="12"/>
  <c r="E3105" i="12"/>
  <c r="E2785" i="12"/>
  <c r="E3251" i="12"/>
  <c r="E2505" i="12"/>
  <c r="E1106" i="12"/>
  <c r="E2179" i="12"/>
  <c r="E2121" i="12"/>
  <c r="E759" i="12"/>
  <c r="E3462" i="12"/>
  <c r="E3258" i="12"/>
  <c r="E1970" i="12"/>
  <c r="E2385" i="12"/>
  <c r="E686" i="12"/>
  <c r="E443" i="12"/>
  <c r="E3549" i="12"/>
  <c r="E1191" i="12"/>
  <c r="E3567" i="12"/>
  <c r="E585" i="12"/>
  <c r="E3585" i="12"/>
  <c r="E3025" i="12"/>
  <c r="E1200" i="12"/>
  <c r="E3147" i="12"/>
  <c r="E1568" i="12"/>
  <c r="E2994" i="12"/>
  <c r="E3498" i="12"/>
  <c r="E663" i="12"/>
  <c r="E2651" i="12"/>
  <c r="E169" i="12"/>
  <c r="E3631" i="12"/>
  <c r="E302" i="12"/>
  <c r="E223" i="12"/>
  <c r="E3034" i="12"/>
  <c r="E174" i="12"/>
  <c r="E3040" i="12"/>
  <c r="E195" i="12"/>
  <c r="E3383" i="12"/>
  <c r="E173" i="12"/>
  <c r="E865" i="12"/>
  <c r="E2484" i="12"/>
  <c r="E672" i="12"/>
  <c r="E380" i="12"/>
  <c r="E950" i="12"/>
  <c r="E2011" i="12"/>
  <c r="E958" i="12"/>
  <c r="E3412" i="12"/>
  <c r="E2275" i="12"/>
  <c r="E1759" i="12"/>
  <c r="E1005" i="12"/>
  <c r="E3674" i="12"/>
  <c r="E1043" i="12"/>
  <c r="E651" i="12"/>
  <c r="E1006" i="12"/>
  <c r="E1978" i="12"/>
  <c r="E1012" i="12"/>
  <c r="E3168" i="12"/>
  <c r="E839" i="12"/>
  <c r="E555" i="12"/>
  <c r="E2917" i="12"/>
  <c r="E3184" i="12"/>
  <c r="E942" i="12"/>
  <c r="E2751" i="12"/>
  <c r="E3389" i="12"/>
  <c r="E575" i="12"/>
  <c r="E2609" i="12"/>
  <c r="E614" i="12"/>
  <c r="E1471" i="12"/>
  <c r="E2410" i="12"/>
  <c r="E1498" i="12"/>
  <c r="E2320" i="12"/>
  <c r="E3126" i="12"/>
  <c r="E796" i="12"/>
  <c r="E709" i="12"/>
  <c r="E1160" i="12"/>
  <c r="E2233" i="12"/>
  <c r="E3308" i="12"/>
  <c r="E170" i="12"/>
  <c r="E3460" i="12"/>
  <c r="E440" i="12"/>
  <c r="E998" i="12"/>
  <c r="E552" i="12"/>
  <c r="E1103" i="12"/>
  <c r="E689" i="12"/>
  <c r="E343" i="12"/>
  <c r="E795" i="12"/>
  <c r="E786" i="12"/>
  <c r="E3733" i="12"/>
  <c r="E3905" i="12"/>
  <c r="E3897" i="12"/>
  <c r="E3862" i="12"/>
  <c r="E3928" i="12"/>
  <c r="E3908" i="12"/>
  <c r="E3680" i="12"/>
  <c r="E3906" i="12"/>
  <c r="E3703" i="12"/>
  <c r="E3770" i="12"/>
  <c r="E3871" i="12"/>
  <c r="E3793" i="12"/>
  <c r="E3802" i="12"/>
  <c r="E3823" i="12"/>
  <c r="E3681" i="12"/>
  <c r="E3867" i="12"/>
  <c r="E3719" i="12"/>
  <c r="E3847" i="12"/>
  <c r="E3725" i="12"/>
  <c r="E3715" i="12"/>
  <c r="E3806" i="12"/>
  <c r="E3961" i="12"/>
  <c r="E3911" i="12"/>
  <c r="E3825" i="12"/>
  <c r="E3975" i="12"/>
  <c r="E3884" i="12"/>
  <c r="E3807" i="12"/>
  <c r="E3819" i="12"/>
  <c r="E3949" i="12"/>
  <c r="E3892" i="12"/>
  <c r="E3817" i="12"/>
  <c r="E3831" i="12"/>
  <c r="E3796" i="12"/>
  <c r="E3880" i="12"/>
  <c r="E3837" i="12"/>
  <c r="E3792" i="12"/>
  <c r="E3870" i="12"/>
  <c r="E3779" i="12"/>
  <c r="E3860" i="12"/>
  <c r="E3858" i="12"/>
  <c r="E3883" i="12"/>
  <c r="E3693" i="12"/>
  <c r="E3876" i="12"/>
  <c r="E3864" i="12"/>
  <c r="E3801" i="12"/>
  <c r="E3971" i="12"/>
  <c r="E3947" i="12"/>
  <c r="E3784" i="12"/>
  <c r="E3842" i="12"/>
  <c r="E3903" i="12"/>
  <c r="E3682" i="12"/>
  <c r="E3964" i="12"/>
  <c r="E3704" i="12"/>
  <c r="E3861" i="12"/>
  <c r="E3948" i="12"/>
  <c r="E3835" i="12"/>
  <c r="E3738" i="12"/>
  <c r="E3795" i="12"/>
  <c r="E3683" i="12"/>
  <c r="E3695" i="12"/>
  <c r="E3700" i="12"/>
  <c r="E3869" i="12"/>
  <c r="E3855" i="12"/>
  <c r="E3919" i="12"/>
  <c r="E3814" i="12"/>
  <c r="E3873" i="12"/>
  <c r="E3828" i="12"/>
  <c r="E3838" i="12"/>
  <c r="E3813" i="12"/>
  <c r="E3754" i="12"/>
  <c r="E3739" i="12"/>
  <c r="E3808" i="12"/>
  <c r="E3893" i="12"/>
  <c r="E3966" i="12"/>
  <c r="E3912" i="12"/>
  <c r="E3804" i="12"/>
  <c r="E3866" i="12"/>
  <c r="E3794" i="12"/>
  <c r="E3810" i="12"/>
  <c r="E3780" i="12"/>
  <c r="E3886" i="12"/>
  <c r="E3973" i="12"/>
  <c r="E3753" i="12"/>
  <c r="E3923" i="12"/>
  <c r="E3709" i="12"/>
  <c r="E3696" i="12"/>
  <c r="E3821" i="12"/>
  <c r="E3925" i="12"/>
  <c r="E3852" i="12"/>
  <c r="E3952" i="12"/>
  <c r="E3785" i="12"/>
  <c r="E3940" i="12"/>
  <c r="E3684" i="12"/>
  <c r="E3936" i="12"/>
  <c r="E3916" i="12"/>
  <c r="E3933" i="12"/>
  <c r="E3980" i="12"/>
  <c r="E3937" i="12"/>
  <c r="E3846" i="12"/>
  <c r="E3930" i="12"/>
  <c r="E3839" i="12"/>
  <c r="E3953" i="12"/>
  <c r="E3766" i="12"/>
  <c r="E3941" i="12"/>
  <c r="E3822" i="12"/>
  <c r="E3797" i="12"/>
  <c r="E3826" i="12"/>
  <c r="E3685" i="12"/>
  <c r="E3707" i="12"/>
  <c r="E3791" i="12"/>
  <c r="E3731" i="12"/>
  <c r="E3889" i="12"/>
  <c r="E3815" i="12"/>
  <c r="E3686" i="12"/>
  <c r="E3901" i="12"/>
  <c r="E3979" i="12"/>
  <c r="E3805" i="12"/>
  <c r="E3699" i="12"/>
  <c r="E3763" i="12"/>
  <c r="E3764" i="12"/>
  <c r="E3944" i="12"/>
  <c r="E3974" i="12"/>
  <c r="E3829" i="12"/>
  <c r="E3772" i="12"/>
  <c r="E3927" i="12"/>
  <c r="E3881" i="12"/>
  <c r="E3913" i="12"/>
  <c r="E3697" i="12"/>
  <c r="E3878" i="12"/>
  <c r="E3735" i="12"/>
  <c r="E3687" i="12"/>
  <c r="E3692" i="12"/>
  <c r="E3809" i="12"/>
  <c r="E3712" i="12"/>
  <c r="E3967" i="12"/>
  <c r="E3909" i="12"/>
  <c r="E3741" i="12"/>
  <c r="E3946" i="12"/>
  <c r="E3951" i="12"/>
  <c r="E3751" i="12"/>
  <c r="E3759" i="12"/>
  <c r="E3849" i="12"/>
  <c r="E3907" i="12"/>
  <c r="E3774" i="12"/>
  <c r="E3958" i="12"/>
  <c r="E3688" i="12"/>
  <c r="E3935" i="12"/>
  <c r="E3896" i="12"/>
  <c r="E3879" i="12"/>
  <c r="E3857" i="12"/>
  <c r="E3910" i="12"/>
  <c r="E3768" i="12"/>
  <c r="E3689" i="12"/>
  <c r="E3744" i="12"/>
  <c r="E3848" i="12"/>
  <c r="E3834" i="12"/>
  <c r="E3851" i="12"/>
  <c r="E3798" i="12"/>
  <c r="E3799" i="12"/>
  <c r="E3702" i="12"/>
  <c r="E3844" i="12"/>
  <c r="E3746" i="12"/>
  <c r="E3762" i="12"/>
  <c r="E3716" i="12"/>
  <c r="E3939" i="12"/>
  <c r="E3898" i="12"/>
  <c r="E3781" i="12"/>
  <c r="E3743" i="12"/>
  <c r="E3888" i="12"/>
  <c r="E3921" i="12"/>
  <c r="E3957" i="12"/>
  <c r="E3920" i="12"/>
  <c r="E3915" i="12"/>
  <c r="E3721" i="12"/>
  <c r="E3767" i="12"/>
  <c r="E3924" i="12"/>
  <c r="E3827" i="12"/>
  <c r="E3758" i="12"/>
  <c r="E3836" i="12"/>
  <c r="E3970" i="12"/>
  <c r="E3845" i="12"/>
  <c r="E3740" i="12"/>
  <c r="E3963" i="12"/>
  <c r="E3856" i="12"/>
  <c r="E3811" i="12"/>
  <c r="E3887" i="12"/>
  <c r="E3786" i="12"/>
  <c r="E3934" i="12"/>
  <c r="E3938" i="12"/>
  <c r="E3749" i="12"/>
  <c r="E3853" i="12"/>
  <c r="E3931" i="12"/>
  <c r="E3705" i="12"/>
  <c r="E3954" i="12"/>
  <c r="E3711" i="12"/>
  <c r="E3955" i="12"/>
  <c r="E3914" i="12"/>
  <c r="E3904" i="12"/>
  <c r="E3729" i="12"/>
  <c r="E3830" i="12"/>
  <c r="E3724" i="12"/>
  <c r="E3841" i="12"/>
  <c r="E3942" i="12"/>
  <c r="E3734" i="12"/>
  <c r="E3818" i="12"/>
  <c r="E3976" i="12"/>
  <c r="E3945" i="12"/>
  <c r="E3698" i="12"/>
  <c r="E3850" i="12"/>
  <c r="E3723" i="12"/>
  <c r="E3943" i="12"/>
  <c r="E3690" i="12"/>
  <c r="E3824" i="12"/>
  <c r="E3765" i="12"/>
  <c r="E3968" i="12"/>
  <c r="E3956" i="12"/>
  <c r="E3978" i="12"/>
  <c r="E3722" i="12"/>
  <c r="E3790" i="12"/>
  <c r="E3833" i="12"/>
  <c r="E3882" i="12"/>
  <c r="E3755" i="12"/>
  <c r="E3969" i="12"/>
  <c r="E3750" i="12"/>
  <c r="E3900" i="12"/>
  <c r="E3756" i="12"/>
  <c r="E3710" i="12"/>
  <c r="E3788" i="12"/>
  <c r="E3717" i="12"/>
  <c r="E3747" i="12"/>
  <c r="E3959" i="12"/>
  <c r="E3816" i="12"/>
  <c r="E3742" i="12"/>
  <c r="E3789" i="12"/>
  <c r="E3812" i="12"/>
  <c r="E3730" i="12"/>
  <c r="E3761" i="12"/>
  <c r="E3926" i="12"/>
  <c r="E3736" i="12"/>
  <c r="E3726" i="12"/>
  <c r="E3929" i="12"/>
  <c r="E3732" i="12"/>
  <c r="E3800" i="12"/>
  <c r="E3868" i="12"/>
  <c r="E3782" i="12"/>
  <c r="E3820" i="12"/>
  <c r="E3843" i="12"/>
  <c r="E3718" i="12"/>
  <c r="E3752" i="12"/>
  <c r="E3803" i="12"/>
  <c r="E3977" i="12"/>
  <c r="E3760" i="12"/>
  <c r="E3775" i="12"/>
  <c r="E3899" i="12"/>
  <c r="E3748" i="12"/>
  <c r="E3874" i="12"/>
  <c r="E3691" i="12"/>
  <c r="E3918" i="12"/>
  <c r="E3859" i="12"/>
  <c r="E3894" i="12"/>
  <c r="E3757" i="12"/>
  <c r="E3863" i="12"/>
  <c r="E3877" i="12"/>
  <c r="E3840" i="12"/>
  <c r="E3713" i="12"/>
  <c r="E3932" i="12"/>
  <c r="E3777" i="12"/>
  <c r="E3706" i="12"/>
  <c r="E3787" i="12"/>
  <c r="E3962" i="12"/>
  <c r="E3701" i="12"/>
  <c r="E3872" i="12"/>
  <c r="E3720" i="12"/>
  <c r="E3708" i="12"/>
  <c r="E3728" i="12"/>
  <c r="E3832" i="12"/>
  <c r="E3917" i="12"/>
  <c r="E3965" i="12"/>
  <c r="E3769" i="12"/>
  <c r="E3737" i="12"/>
  <c r="E3902" i="12"/>
  <c r="E3776" i="12"/>
  <c r="E3773" i="12"/>
  <c r="E3875" i="12"/>
  <c r="E3778" i="12"/>
  <c r="E3885" i="12"/>
  <c r="E3891" i="12"/>
  <c r="E3865" i="12"/>
  <c r="E3714" i="12"/>
  <c r="E3694" i="12"/>
  <c r="E3950" i="12"/>
  <c r="E3972" i="12"/>
  <c r="E3854" i="12"/>
  <c r="E3771" i="12"/>
  <c r="E3960" i="12"/>
  <c r="E3895" i="12"/>
  <c r="E3890" i="12"/>
  <c r="E3922" i="12"/>
  <c r="E3727" i="12"/>
  <c r="E3745" i="12"/>
  <c r="E3783" i="12"/>
  <c r="E4037" i="12"/>
  <c r="E4031" i="12"/>
  <c r="E3994" i="12"/>
  <c r="E4025" i="12"/>
  <c r="E4009" i="12"/>
  <c r="E3981" i="12"/>
  <c r="E4000" i="12"/>
  <c r="E4026" i="12"/>
  <c r="E4018" i="12"/>
  <c r="E4036" i="12"/>
  <c r="E4027" i="12"/>
  <c r="E4017" i="12"/>
  <c r="E3987" i="12"/>
  <c r="E3995" i="12"/>
  <c r="E4035" i="12"/>
  <c r="E4007" i="12"/>
  <c r="E3997" i="12"/>
  <c r="E3992" i="12"/>
  <c r="E4023" i="12"/>
  <c r="E3996" i="12"/>
  <c r="E3991" i="12"/>
  <c r="E4033" i="12"/>
  <c r="E4013" i="12"/>
  <c r="E3990" i="12"/>
  <c r="E4016" i="12"/>
  <c r="E4019" i="12"/>
  <c r="E3999" i="12"/>
  <c r="E4020" i="12"/>
  <c r="E3986" i="12"/>
  <c r="E4028" i="12"/>
  <c r="E4005" i="12"/>
  <c r="E3993" i="12"/>
  <c r="E3998" i="12"/>
  <c r="E4032" i="12"/>
  <c r="E4008" i="12"/>
  <c r="E3984" i="12"/>
  <c r="E4030" i="12"/>
  <c r="E4014" i="12"/>
  <c r="E4003" i="12"/>
  <c r="E4012" i="12"/>
  <c r="E4029" i="12"/>
  <c r="E4021" i="12"/>
  <c r="E4006" i="12"/>
  <c r="E4011" i="12"/>
  <c r="E4034" i="12"/>
  <c r="E3985" i="12"/>
  <c r="E4002" i="12"/>
  <c r="E4038" i="12"/>
  <c r="E3989" i="12"/>
  <c r="E4001" i="12"/>
  <c r="E3982" i="12"/>
  <c r="E4010" i="12"/>
  <c r="E4004" i="12"/>
  <c r="E4022" i="12"/>
  <c r="E4024" i="12"/>
  <c r="E3983" i="12"/>
  <c r="E4015" i="12"/>
  <c r="E3988" i="12"/>
  <c r="E4056" i="12"/>
  <c r="E4058" i="12"/>
  <c r="E4050" i="12"/>
  <c r="E4040" i="12"/>
  <c r="E4039" i="12"/>
  <c r="E4045" i="12"/>
  <c r="E4042" i="12"/>
  <c r="E4052" i="12"/>
  <c r="E4062" i="12"/>
  <c r="E4057" i="12"/>
  <c r="E4044" i="12"/>
  <c r="E4046" i="12"/>
  <c r="E4065" i="12"/>
  <c r="E4048" i="12"/>
  <c r="E4067" i="12"/>
  <c r="E4059" i="12"/>
  <c r="E4061" i="12"/>
  <c r="E4054" i="12"/>
  <c r="E4060" i="12"/>
  <c r="E4049" i="12"/>
  <c r="E4047" i="12"/>
  <c r="E4066" i="12"/>
  <c r="E4063" i="12"/>
  <c r="E4068" i="12"/>
  <c r="E4041" i="12"/>
  <c r="E4051" i="12"/>
  <c r="E4043" i="12"/>
  <c r="E4055" i="12"/>
  <c r="E4053" i="12"/>
  <c r="E4064" i="12"/>
  <c r="E1989" i="12"/>
  <c r="V2494" i="12"/>
  <c r="V2911" i="12"/>
  <c r="V2590" i="12"/>
  <c r="V2044" i="12"/>
  <c r="V1601" i="12"/>
  <c r="V2048" i="12"/>
  <c r="V335" i="12"/>
  <c r="V561" i="12"/>
  <c r="V2200" i="12"/>
  <c r="V2511" i="12"/>
  <c r="V1369" i="12"/>
  <c r="V146" i="12"/>
  <c r="V1276" i="12"/>
  <c r="V2270" i="12"/>
  <c r="V3253" i="12"/>
  <c r="V313" i="12"/>
  <c r="V3526" i="12"/>
  <c r="V2962" i="12"/>
  <c r="V2894" i="12"/>
  <c r="V2565" i="12"/>
  <c r="V891" i="12"/>
  <c r="V3356" i="12"/>
  <c r="V2498" i="12"/>
  <c r="V3520" i="12"/>
  <c r="V1097" i="12"/>
  <c r="V1952" i="12"/>
  <c r="V752" i="12"/>
  <c r="V2561" i="12"/>
  <c r="V1637" i="12"/>
  <c r="V3420" i="12"/>
  <c r="V388" i="12"/>
  <c r="V2421" i="12"/>
  <c r="V761" i="12"/>
  <c r="V3344" i="12"/>
  <c r="V1197" i="12"/>
  <c r="V154" i="12"/>
  <c r="V2235" i="12"/>
  <c r="V1708" i="12"/>
  <c r="V2652" i="12"/>
  <c r="V766" i="12"/>
  <c r="V473" i="12"/>
  <c r="V615" i="12"/>
  <c r="V730" i="12"/>
  <c r="V2881" i="12"/>
  <c r="V156" i="12"/>
  <c r="V1088" i="12"/>
  <c r="V945" i="12"/>
  <c r="V1104" i="12"/>
  <c r="V938" i="12"/>
  <c r="V1643" i="12"/>
  <c r="V784" i="12"/>
  <c r="V1098" i="12"/>
  <c r="V3489" i="12"/>
  <c r="V993" i="12"/>
  <c r="V308" i="12"/>
  <c r="V804" i="12"/>
  <c r="V1727" i="12"/>
  <c r="V619" i="12"/>
  <c r="V323" i="12"/>
  <c r="V3084" i="12"/>
  <c r="V2409" i="12"/>
  <c r="V646" i="12"/>
  <c r="V469" i="12"/>
  <c r="V2859" i="12"/>
  <c r="V840" i="12"/>
  <c r="V1583" i="12"/>
  <c r="V161" i="12"/>
  <c r="V679" i="12"/>
  <c r="V217" i="12"/>
  <c r="V186" i="12"/>
  <c r="V3167" i="12"/>
  <c r="V1388" i="12"/>
  <c r="V1581" i="12"/>
  <c r="V1775" i="12"/>
  <c r="V623" i="12"/>
  <c r="V3108" i="12"/>
  <c r="V164" i="12"/>
  <c r="V165" i="12"/>
  <c r="V3469" i="12"/>
  <c r="V2716" i="12"/>
  <c r="V3172" i="12"/>
  <c r="V3311" i="12"/>
  <c r="V3393" i="12"/>
  <c r="V3310" i="12"/>
  <c r="V3325" i="12"/>
  <c r="V1847" i="12"/>
  <c r="V995" i="12"/>
  <c r="V677" i="12"/>
  <c r="V2612" i="12"/>
  <c r="V1846" i="12"/>
  <c r="V1706" i="12"/>
  <c r="V2504" i="12"/>
  <c r="V1189" i="12"/>
  <c r="V2086" i="12"/>
  <c r="V1959" i="12"/>
  <c r="V853" i="12"/>
  <c r="V2791" i="12"/>
  <c r="V3251" i="12"/>
  <c r="V2121" i="12"/>
  <c r="V1970" i="12"/>
  <c r="V3549" i="12"/>
  <c r="V3585" i="12"/>
  <c r="V1568" i="12"/>
  <c r="V2651" i="12"/>
  <c r="V223" i="12"/>
  <c r="V195" i="12"/>
  <c r="V2484" i="12"/>
  <c r="V2011" i="12"/>
  <c r="V1759" i="12"/>
  <c r="V651" i="12"/>
  <c r="V3168" i="12"/>
  <c r="V3184" i="12"/>
  <c r="V575" i="12"/>
  <c r="V2410" i="12"/>
  <c r="V796" i="12"/>
  <c r="V3308" i="12"/>
  <c r="V998" i="12"/>
  <c r="V343" i="12"/>
  <c r="V3905" i="12"/>
  <c r="V3908" i="12"/>
  <c r="V3703" i="12"/>
  <c r="V3802" i="12"/>
  <c r="V3719" i="12"/>
  <c r="V3806" i="12"/>
  <c r="V3975" i="12"/>
  <c r="V3949" i="12"/>
  <c r="V3796" i="12"/>
  <c r="V3870" i="12"/>
  <c r="V3883" i="12"/>
  <c r="V3801" i="12"/>
  <c r="V3842" i="12"/>
  <c r="V3704" i="12"/>
  <c r="V3738" i="12"/>
  <c r="V3700" i="12"/>
  <c r="V3814" i="12"/>
  <c r="V3813" i="12"/>
  <c r="V3893" i="12"/>
  <c r="V3866" i="12"/>
  <c r="V3886" i="12"/>
  <c r="V3709" i="12"/>
  <c r="V3852" i="12"/>
  <c r="V3684" i="12"/>
  <c r="V3980" i="12"/>
  <c r="V3839" i="12"/>
  <c r="V3822" i="12"/>
  <c r="V3707" i="12"/>
  <c r="V3815" i="12"/>
  <c r="V3805" i="12"/>
  <c r="V3944" i="12"/>
  <c r="V3927" i="12"/>
  <c r="V3878" i="12"/>
  <c r="V3809" i="12"/>
  <c r="V3741" i="12"/>
  <c r="V3759" i="12"/>
  <c r="V3958" i="12"/>
  <c r="V3879" i="12"/>
  <c r="V3689" i="12"/>
  <c r="V3851" i="12"/>
  <c r="V3844" i="12"/>
  <c r="V3939" i="12"/>
  <c r="V3888" i="12"/>
  <c r="V3915" i="12"/>
  <c r="V3827" i="12"/>
  <c r="V3845" i="12"/>
  <c r="V3811" i="12"/>
  <c r="V3938" i="12"/>
  <c r="V3705" i="12"/>
  <c r="V3914" i="12"/>
  <c r="V3724" i="12"/>
  <c r="V3818" i="12"/>
  <c r="V3850" i="12"/>
  <c r="V3824" i="12"/>
  <c r="V3978" i="12"/>
  <c r="V3882" i="12"/>
  <c r="V3900" i="12"/>
  <c r="V3717" i="12"/>
  <c r="V3742" i="12"/>
  <c r="V3761" i="12"/>
  <c r="V3929" i="12"/>
  <c r="V3782" i="12"/>
  <c r="V3752" i="12"/>
  <c r="V3775" i="12"/>
  <c r="V3691" i="12"/>
  <c r="V3757" i="12"/>
  <c r="V3713" i="12"/>
  <c r="V3787" i="12"/>
  <c r="V3720" i="12"/>
  <c r="V3917" i="12"/>
  <c r="V3902" i="12"/>
  <c r="V3778" i="12"/>
  <c r="V3714" i="12"/>
  <c r="V3854" i="12"/>
  <c r="V3890" i="12"/>
  <c r="V3783" i="12"/>
  <c r="V4025" i="12"/>
  <c r="V4026" i="12"/>
  <c r="V4017" i="12"/>
  <c r="V4007" i="12"/>
  <c r="V3996" i="12"/>
  <c r="V3990" i="12"/>
  <c r="V4020" i="12"/>
  <c r="V3993" i="12"/>
  <c r="V3984" i="12"/>
  <c r="V4012" i="12"/>
  <c r="V4011" i="12"/>
  <c r="V4038" i="12"/>
  <c r="V4010" i="12"/>
  <c r="V3983" i="12"/>
  <c r="V4058" i="12"/>
  <c r="V4045" i="12"/>
  <c r="V4057" i="12"/>
  <c r="V4048" i="12"/>
  <c r="V4054" i="12"/>
  <c r="V4066" i="12"/>
  <c r="V4051" i="12"/>
  <c r="V4055" i="12"/>
  <c r="V4064" i="12"/>
  <c r="V9" i="12"/>
  <c r="V2043" i="12"/>
  <c r="V311" i="12"/>
  <c r="V3639" i="12"/>
  <c r="V2922" i="12"/>
  <c r="V3338" i="12"/>
  <c r="V1918" i="12"/>
  <c r="V3656" i="12"/>
  <c r="V2144" i="12"/>
  <c r="V10" i="12"/>
  <c r="V2579" i="12"/>
  <c r="V584" i="12"/>
  <c r="V3414" i="12"/>
  <c r="V735" i="12"/>
  <c r="V3277" i="12"/>
  <c r="V774" i="12"/>
  <c r="V1908" i="12"/>
  <c r="V3254" i="12"/>
  <c r="V2522" i="12"/>
  <c r="V1956" i="12"/>
  <c r="V1480" i="12"/>
  <c r="V1418" i="12"/>
  <c r="V11" i="12"/>
  <c r="V2182" i="12"/>
  <c r="V2431" i="12"/>
  <c r="V1845" i="12"/>
  <c r="V2437" i="12"/>
  <c r="V1874" i="12"/>
  <c r="V327" i="12"/>
  <c r="V1876" i="12"/>
  <c r="V973" i="12"/>
  <c r="V919" i="12"/>
  <c r="V3495" i="12"/>
  <c r="V1179" i="12"/>
  <c r="V3120" i="12"/>
  <c r="V1272" i="12"/>
  <c r="V393" i="12"/>
  <c r="V1051" i="12"/>
  <c r="V3371" i="12"/>
  <c r="V3645" i="12"/>
  <c r="V2546" i="12"/>
  <c r="V1247" i="12"/>
  <c r="V1726" i="12"/>
  <c r="V3281" i="12"/>
  <c r="V319" i="12"/>
  <c r="V1926" i="12"/>
  <c r="V3166" i="12"/>
  <c r="V2154" i="12"/>
  <c r="V12" i="12"/>
  <c r="V541" i="12"/>
  <c r="V3098" i="12"/>
  <c r="V2104" i="12"/>
  <c r="V2297" i="12"/>
  <c r="V3304" i="12"/>
  <c r="V349" i="12"/>
  <c r="V382" i="12"/>
  <c r="V13" i="12"/>
  <c r="V2415" i="12"/>
  <c r="V1666" i="12"/>
  <c r="V1419" i="12"/>
  <c r="V647" i="12"/>
  <c r="V524" i="12"/>
  <c r="V590" i="12"/>
  <c r="V1115" i="12"/>
  <c r="V926" i="12"/>
  <c r="V1077" i="12"/>
  <c r="V2552" i="12"/>
  <c r="V3102" i="12"/>
  <c r="V3407" i="12"/>
  <c r="V2774" i="12"/>
  <c r="V3644" i="12"/>
  <c r="V1396" i="12"/>
  <c r="V3543" i="12"/>
  <c r="V3667" i="12"/>
  <c r="V2677" i="12"/>
  <c r="V520" i="12"/>
  <c r="V1298" i="12"/>
  <c r="V478" i="12"/>
  <c r="V3033" i="12"/>
  <c r="V2386" i="12"/>
  <c r="V3000" i="12"/>
  <c r="V1336" i="12"/>
  <c r="V2336" i="12"/>
  <c r="V2906" i="12"/>
  <c r="V835" i="12"/>
  <c r="V14" i="12"/>
  <c r="V355" i="12"/>
  <c r="V3519" i="12"/>
  <c r="V2662" i="12"/>
  <c r="V955" i="12"/>
  <c r="V1555" i="12"/>
  <c r="V3360" i="12"/>
  <c r="V15" i="12"/>
  <c r="V2279" i="12"/>
  <c r="V1803" i="12"/>
  <c r="V2133" i="12"/>
  <c r="V3187" i="12"/>
  <c r="V1450" i="12"/>
  <c r="V780" i="12"/>
  <c r="V1038" i="12"/>
  <c r="V3626" i="12"/>
  <c r="V1969" i="12"/>
  <c r="V1140" i="12"/>
  <c r="V1382" i="12"/>
  <c r="V874" i="12"/>
  <c r="V2238" i="12"/>
  <c r="V3658" i="12"/>
  <c r="V1561" i="12"/>
  <c r="V1109" i="12"/>
  <c r="V836" i="12"/>
  <c r="V261" i="12"/>
  <c r="V2195" i="12"/>
  <c r="V1696" i="12"/>
  <c r="V1444" i="12"/>
  <c r="V1017" i="12"/>
  <c r="V3453" i="12"/>
  <c r="V1330" i="12"/>
  <c r="V2299" i="12"/>
  <c r="V1422" i="12"/>
  <c r="V2586" i="12"/>
  <c r="V3307" i="12"/>
  <c r="V1877" i="12"/>
  <c r="V3595" i="12"/>
  <c r="V954" i="12"/>
  <c r="V638" i="12"/>
  <c r="V2161" i="12"/>
  <c r="V1653" i="12"/>
  <c r="V699" i="12"/>
  <c r="V2856" i="12"/>
  <c r="V810" i="12"/>
  <c r="V1359" i="12"/>
  <c r="V1415" i="12"/>
  <c r="V2907" i="12"/>
  <c r="V325" i="12"/>
  <c r="V1516" i="12"/>
  <c r="V1942" i="12"/>
  <c r="V2888" i="12"/>
  <c r="V2855" i="12"/>
  <c r="V409" i="12"/>
  <c r="V2584" i="12"/>
  <c r="V3537" i="12"/>
  <c r="V16" i="12"/>
  <c r="V17" i="12"/>
  <c r="V1212" i="12"/>
  <c r="V2241" i="12"/>
  <c r="V2525" i="12"/>
  <c r="V3386" i="12"/>
  <c r="V1692" i="12"/>
  <c r="V2348" i="12"/>
  <c r="V550" i="12"/>
  <c r="V1470" i="12"/>
  <c r="V369" i="12"/>
  <c r="V2583" i="12"/>
  <c r="V558" i="12"/>
  <c r="V1175" i="12"/>
  <c r="V2463" i="12"/>
  <c r="V3522" i="12"/>
  <c r="V1617" i="12"/>
  <c r="V1180" i="12"/>
  <c r="V2959" i="12"/>
  <c r="V2413" i="12"/>
  <c r="V1890" i="12"/>
  <c r="V1300" i="12"/>
  <c r="V572" i="12"/>
  <c r="V962" i="12"/>
  <c r="V3161" i="12"/>
  <c r="V19" i="12"/>
  <c r="V1149" i="12"/>
  <c r="V788" i="12"/>
  <c r="V2433" i="12"/>
  <c r="V2775" i="12"/>
  <c r="V1451" i="12"/>
  <c r="V3614" i="12"/>
  <c r="V3177" i="12"/>
  <c r="V2597" i="12"/>
  <c r="V2426" i="12"/>
  <c r="V596" i="12"/>
  <c r="V2895" i="12"/>
  <c r="V1868" i="12"/>
  <c r="V20" i="12"/>
  <c r="V21" i="12"/>
  <c r="V3634" i="12"/>
  <c r="V1804" i="12"/>
  <c r="V1723" i="12"/>
  <c r="V3584" i="12"/>
  <c r="V1156" i="12"/>
  <c r="V3666" i="12"/>
  <c r="V2249" i="12"/>
  <c r="V3640" i="12"/>
  <c r="V3061" i="12"/>
  <c r="V408" i="12"/>
  <c r="V1879" i="12"/>
  <c r="V1365" i="12"/>
  <c r="V3660" i="12"/>
  <c r="V22" i="12"/>
  <c r="V801" i="12"/>
  <c r="V3641" i="12"/>
  <c r="V2537" i="12"/>
  <c r="V556" i="12"/>
  <c r="V535" i="12"/>
  <c r="V2986" i="12"/>
  <c r="V815" i="12"/>
  <c r="V617" i="12"/>
  <c r="V3608" i="12"/>
  <c r="V3210" i="12"/>
  <c r="V3378" i="12"/>
  <c r="V1817" i="12"/>
  <c r="V1403" i="12"/>
  <c r="V1591" i="12"/>
  <c r="V2165" i="12"/>
  <c r="V183" i="12"/>
  <c r="V1427" i="12"/>
  <c r="V1744" i="12"/>
  <c r="V3651" i="12"/>
  <c r="V1622" i="12"/>
  <c r="V2683" i="12"/>
  <c r="V1186" i="12"/>
  <c r="V23" i="12"/>
  <c r="V842" i="12"/>
  <c r="V427" i="12"/>
  <c r="V1897" i="12"/>
  <c r="V275" i="12"/>
  <c r="V2016" i="12"/>
  <c r="V2810" i="12"/>
  <c r="V2411" i="12"/>
  <c r="V546" i="12"/>
  <c r="V2014" i="12"/>
  <c r="V3131" i="12"/>
  <c r="V2793" i="12"/>
  <c r="V1624" i="12"/>
  <c r="V1466" i="12"/>
  <c r="V545" i="12"/>
  <c r="V1000" i="12"/>
  <c r="V3643" i="12"/>
  <c r="V2926" i="12"/>
  <c r="V1588" i="12"/>
  <c r="V1271" i="12"/>
  <c r="V3286" i="12"/>
  <c r="V3523" i="12"/>
  <c r="V1057" i="12"/>
  <c r="V3284" i="12"/>
  <c r="V2787" i="12"/>
  <c r="V1153" i="12"/>
  <c r="V346" i="12"/>
  <c r="V24" i="12"/>
  <c r="V3230" i="12"/>
  <c r="V1219" i="12"/>
  <c r="V3440" i="12"/>
  <c r="V345" i="12"/>
  <c r="V845" i="12"/>
  <c r="V528" i="12"/>
  <c r="V1333" i="12"/>
  <c r="V2830" i="12"/>
  <c r="V3282" i="12"/>
  <c r="V2795" i="12"/>
  <c r="V1954" i="12"/>
  <c r="V3557" i="12"/>
  <c r="V2334" i="12"/>
  <c r="V1026" i="12"/>
  <c r="V25" i="12"/>
  <c r="V3122" i="12"/>
  <c r="V2400" i="12"/>
  <c r="V1309" i="12"/>
  <c r="V2815" i="12"/>
  <c r="V3619" i="12"/>
  <c r="V210" i="12"/>
  <c r="V2466" i="12"/>
  <c r="V2325" i="12"/>
  <c r="V395" i="12"/>
  <c r="V26" i="12"/>
  <c r="V2030" i="12"/>
  <c r="V547" i="12"/>
  <c r="V471" i="12"/>
  <c r="V1796" i="12"/>
  <c r="V1895" i="12"/>
  <c r="V2446" i="12"/>
  <c r="V2113" i="12"/>
  <c r="V1420" i="12"/>
  <c r="V3118" i="12"/>
  <c r="V624" i="12"/>
  <c r="V628" i="12"/>
  <c r="V3226" i="12"/>
  <c r="V2995" i="12"/>
  <c r="V3247" i="12"/>
  <c r="V1047" i="12"/>
  <c r="V2220" i="12"/>
  <c r="V27" i="12"/>
  <c r="V28" i="12"/>
  <c r="V3603" i="12"/>
  <c r="V2101" i="12"/>
  <c r="V3366" i="12"/>
  <c r="V1699" i="12"/>
  <c r="V1604" i="12"/>
  <c r="V913" i="12"/>
  <c r="V1840" i="12"/>
  <c r="V2909" i="12"/>
  <c r="V656" i="12"/>
  <c r="V3665" i="12"/>
  <c r="V2550" i="12"/>
  <c r="V1287" i="12"/>
  <c r="V1268" i="12"/>
  <c r="V2829" i="12"/>
  <c r="V2427" i="12"/>
  <c r="V741" i="12"/>
  <c r="V2729" i="12"/>
  <c r="V2395" i="12"/>
  <c r="V29" i="12"/>
  <c r="V1326" i="12"/>
  <c r="V2310" i="12"/>
  <c r="V30" i="12"/>
  <c r="V1878" i="12"/>
  <c r="V281" i="12"/>
  <c r="V2741" i="12"/>
  <c r="V3618" i="12"/>
  <c r="V3110" i="12"/>
  <c r="V750" i="12"/>
  <c r="V3010" i="12"/>
  <c r="V1629" i="12"/>
  <c r="V2562" i="12"/>
  <c r="V1134" i="12"/>
  <c r="V2478" i="12"/>
  <c r="V1406" i="12"/>
  <c r="V3387" i="12"/>
  <c r="V31" i="12"/>
  <c r="V465" i="12"/>
  <c r="V2432" i="12"/>
  <c r="V2616" i="12"/>
  <c r="V1127" i="12"/>
  <c r="V1493" i="12"/>
  <c r="V2354" i="12"/>
  <c r="V3355" i="12"/>
  <c r="V1426" i="12"/>
  <c r="V3418" i="12"/>
  <c r="V3435" i="12"/>
  <c r="V1235" i="12"/>
  <c r="V1577" i="12"/>
  <c r="V644" i="12"/>
  <c r="V1607" i="12"/>
  <c r="V3571" i="12"/>
  <c r="V1608" i="12"/>
  <c r="V2610" i="12"/>
  <c r="V1249" i="12"/>
  <c r="V3332" i="12"/>
  <c r="V2055" i="12"/>
  <c r="V2598" i="12"/>
  <c r="V3190" i="12"/>
  <c r="V517" i="12"/>
  <c r="V2952" i="12"/>
  <c r="V2360" i="12"/>
  <c r="V3015" i="12"/>
  <c r="V2591" i="12"/>
  <c r="V2604" i="12"/>
  <c r="V712" i="12"/>
  <c r="V1507" i="12"/>
  <c r="V2857" i="12"/>
  <c r="V2312" i="12"/>
  <c r="V34" i="12"/>
  <c r="V1234" i="12"/>
  <c r="V1091" i="12"/>
  <c r="V2289" i="12"/>
  <c r="V1886" i="12"/>
  <c r="V2666" i="12"/>
  <c r="V3039" i="12"/>
  <c r="V459" i="12"/>
  <c r="V1722" i="12"/>
  <c r="V733" i="12"/>
  <c r="V877" i="12"/>
  <c r="V491" i="12"/>
  <c r="V268" i="12"/>
  <c r="V2773" i="12"/>
  <c r="V1253" i="12"/>
  <c r="V2885" i="12"/>
  <c r="V2624" i="12"/>
  <c r="V1023" i="12"/>
  <c r="V2258" i="12"/>
  <c r="V2718" i="12"/>
  <c r="V704" i="12"/>
  <c r="V648" i="12"/>
  <c r="V3384" i="12"/>
  <c r="V1279" i="12"/>
  <c r="V1648" i="12"/>
  <c r="V3544" i="12"/>
  <c r="V3292" i="12"/>
  <c r="V1361" i="12"/>
  <c r="V1178" i="12"/>
  <c r="V181" i="12"/>
  <c r="V35" i="12"/>
  <c r="V1462" i="12"/>
  <c r="V36" i="12"/>
  <c r="V2203" i="12"/>
  <c r="V2657" i="12"/>
  <c r="V1424" i="12"/>
  <c r="V2603" i="12"/>
  <c r="V3531" i="12"/>
  <c r="V2772" i="12"/>
  <c r="V2542" i="12"/>
  <c r="V3256" i="12"/>
  <c r="V2948" i="12"/>
  <c r="V418" i="12"/>
  <c r="V1041" i="12"/>
  <c r="V2717" i="12"/>
  <c r="V3315" i="12"/>
  <c r="V1552" i="12"/>
  <c r="V333" i="12"/>
  <c r="V2326" i="12"/>
  <c r="V2889" i="12"/>
  <c r="V3388" i="12"/>
  <c r="V236" i="12"/>
  <c r="V2882" i="12"/>
  <c r="V2567" i="12"/>
  <c r="V1242" i="12"/>
  <c r="V2152" i="12"/>
  <c r="V1603" i="12"/>
  <c r="V658" i="12"/>
  <c r="V2506" i="12"/>
  <c r="V2831" i="12"/>
  <c r="V3321" i="12"/>
  <c r="V884" i="12"/>
  <c r="V2234" i="12"/>
  <c r="V916" i="12"/>
  <c r="V1181" i="12"/>
  <c r="V1053" i="12"/>
  <c r="V403" i="12"/>
  <c r="V3443" i="12"/>
  <c r="V3011" i="12"/>
  <c r="V1625" i="12"/>
  <c r="V2836" i="12"/>
  <c r="V781" i="12"/>
  <c r="V3361" i="12"/>
  <c r="V2052" i="12"/>
  <c r="V2884" i="12"/>
  <c r="V3083" i="12"/>
  <c r="V283" i="12"/>
  <c r="V447" i="12"/>
  <c r="V3353" i="12"/>
  <c r="V1934" i="12"/>
  <c r="V3346" i="12"/>
  <c r="V2307" i="12"/>
  <c r="V503" i="12"/>
  <c r="V1434" i="12"/>
  <c r="V3463" i="12"/>
  <c r="V2658" i="12"/>
  <c r="V2114" i="12"/>
  <c r="V3480" i="12"/>
  <c r="V691" i="12"/>
  <c r="V2893" i="12"/>
  <c r="V3182" i="12"/>
  <c r="V3156" i="12"/>
  <c r="V1974" i="12"/>
  <c r="V2578" i="12"/>
  <c r="V384" i="12"/>
  <c r="V2488" i="12"/>
  <c r="V1118" i="12"/>
  <c r="V2414" i="12"/>
  <c r="V38" i="12"/>
  <c r="V292" i="12"/>
  <c r="V2728" i="12"/>
  <c r="V441" i="12"/>
  <c r="V3592" i="12"/>
  <c r="V3067" i="12"/>
  <c r="V1291" i="12"/>
  <c r="V1919" i="12"/>
  <c r="V2794" i="12"/>
  <c r="V1447" i="12"/>
  <c r="V3071" i="12"/>
  <c r="V2988" i="12"/>
  <c r="V606" i="12"/>
  <c r="V1526" i="12"/>
  <c r="V502" i="12"/>
  <c r="V1742" i="12"/>
  <c r="V1613" i="12"/>
  <c r="V258" i="12"/>
  <c r="V578" i="12"/>
  <c r="V1225" i="12"/>
  <c r="V2066" i="12"/>
  <c r="V2796" i="12"/>
  <c r="V1429" i="12"/>
  <c r="V917" i="12"/>
  <c r="V3446" i="12"/>
  <c r="V3269" i="12"/>
  <c r="V3485" i="12"/>
  <c r="V949" i="12"/>
  <c r="V1144" i="12"/>
  <c r="V3511" i="12"/>
  <c r="V2513" i="12"/>
  <c r="V40" i="12"/>
  <c r="V3225" i="12"/>
  <c r="V1582" i="12"/>
  <c r="V2863" i="12"/>
  <c r="V3379" i="12"/>
  <c r="V2869" i="12"/>
  <c r="V1867" i="12"/>
  <c r="V1226" i="12"/>
  <c r="V3580" i="12"/>
  <c r="V3512" i="12"/>
  <c r="V3545" i="12"/>
  <c r="V2126" i="12"/>
  <c r="V2664" i="12"/>
  <c r="V430" i="12"/>
  <c r="V376" i="12"/>
  <c r="V2996" i="12"/>
  <c r="V2749" i="12"/>
  <c r="V41" i="12"/>
  <c r="V1101" i="12"/>
  <c r="V2519" i="12"/>
  <c r="V1913" i="12"/>
  <c r="V493" i="12"/>
  <c r="V2871" i="12"/>
  <c r="V2496" i="12"/>
  <c r="V3288" i="12"/>
  <c r="V2004" i="12"/>
  <c r="V1049" i="12"/>
  <c r="V2424" i="12"/>
  <c r="V1478" i="12"/>
  <c r="V3373" i="12"/>
  <c r="V494" i="12"/>
  <c r="V1335" i="12"/>
  <c r="V3611" i="12"/>
  <c r="V468" i="12"/>
  <c r="V2813" i="12"/>
  <c r="V1764" i="12"/>
  <c r="V2350" i="12"/>
  <c r="V2641" i="12"/>
  <c r="V882" i="12"/>
  <c r="V898" i="12"/>
  <c r="V1129" i="12"/>
  <c r="V2045" i="12"/>
  <c r="V43" i="12"/>
  <c r="V2709" i="12"/>
  <c r="V2038" i="12"/>
  <c r="V361" i="12"/>
  <c r="V2953" i="12"/>
  <c r="V422" i="12"/>
  <c r="V2221" i="12"/>
  <c r="V1901" i="12"/>
  <c r="V3318" i="12"/>
  <c r="V1428" i="12"/>
  <c r="V3114" i="12"/>
  <c r="V3594" i="12"/>
  <c r="V1750" i="12"/>
  <c r="V2868" i="12"/>
  <c r="V2267" i="12"/>
  <c r="V1533" i="12"/>
  <c r="V1440" i="12"/>
  <c r="V999" i="12"/>
  <c r="V2020" i="12"/>
  <c r="V1064" i="12"/>
  <c r="V1805" i="12"/>
  <c r="V1889" i="12"/>
  <c r="V1547" i="12"/>
  <c r="V3022" i="12"/>
  <c r="V1689" i="12"/>
  <c r="V218" i="12"/>
  <c r="V2762" i="12"/>
  <c r="V44" i="12"/>
  <c r="V1870" i="12"/>
  <c r="V2826" i="12"/>
  <c r="V1227" i="12"/>
  <c r="V45" i="12"/>
  <c r="V330" i="12"/>
  <c r="V46" i="12"/>
  <c r="V298" i="12"/>
  <c r="V47" i="12"/>
  <c r="V2752" i="12"/>
  <c r="V1009" i="12"/>
  <c r="V1482" i="12"/>
  <c r="V1046" i="12"/>
  <c r="V362" i="12"/>
  <c r="V2217" i="12"/>
  <c r="V1771" i="12"/>
  <c r="V231" i="12"/>
  <c r="V295" i="12"/>
  <c r="V1567" i="12"/>
  <c r="V3060" i="12"/>
  <c r="V48" i="12"/>
  <c r="V1702" i="12"/>
  <c r="V2394" i="12"/>
  <c r="V3195" i="12"/>
  <c r="V3405" i="12"/>
  <c r="V1864" i="12"/>
  <c r="V3063" i="12"/>
  <c r="V273" i="12"/>
  <c r="V2087" i="12"/>
  <c r="V1376" i="12"/>
  <c r="V3448" i="12"/>
  <c r="V2955" i="12"/>
  <c r="V2722" i="12"/>
  <c r="V920" i="12"/>
  <c r="V2973" i="12"/>
  <c r="V3547" i="12"/>
  <c r="V1630" i="12"/>
  <c r="V1755" i="12"/>
  <c r="V2547" i="12"/>
  <c r="V1350" i="12"/>
  <c r="V406" i="12"/>
  <c r="V2713" i="12"/>
  <c r="V49" i="12"/>
  <c r="V176" i="12"/>
  <c r="V2853" i="12"/>
  <c r="V2545" i="12"/>
  <c r="V2293" i="12"/>
  <c r="V3598" i="12"/>
  <c r="V50" i="12"/>
  <c r="V2070" i="12"/>
  <c r="V2891" i="12"/>
  <c r="V1316" i="12"/>
  <c r="V3002" i="12"/>
  <c r="V2850" i="12"/>
  <c r="V1951" i="12"/>
  <c r="V2568" i="12"/>
  <c r="V3670" i="12"/>
  <c r="V1374" i="12"/>
  <c r="V2765" i="12"/>
  <c r="V51" i="12"/>
  <c r="V1071" i="12"/>
  <c r="V3452" i="12"/>
  <c r="V718" i="12"/>
  <c r="V867" i="12"/>
  <c r="V424" i="12"/>
  <c r="V3593" i="12"/>
  <c r="V415" i="12"/>
  <c r="V3359" i="12"/>
  <c r="V710" i="12"/>
  <c r="V3587" i="12"/>
  <c r="V1923" i="12"/>
  <c r="V2837" i="12"/>
  <c r="V3252" i="12"/>
  <c r="V2429" i="12"/>
  <c r="V3362" i="12"/>
  <c r="V554" i="12"/>
  <c r="V768" i="12"/>
  <c r="V52" i="12"/>
  <c r="V253" i="12"/>
  <c r="V2489" i="12"/>
  <c r="V390" i="12"/>
  <c r="V463" i="12"/>
  <c r="V2212" i="12"/>
  <c r="V2731" i="12"/>
  <c r="V1028" i="12"/>
  <c r="V2672" i="12"/>
  <c r="V3202" i="12"/>
  <c r="V272" i="12"/>
  <c r="V2560" i="12"/>
  <c r="V3622" i="12"/>
  <c r="V489" i="12"/>
  <c r="V2685" i="12"/>
  <c r="V2237" i="12"/>
  <c r="V53" i="12"/>
  <c r="V448" i="12"/>
  <c r="V1668" i="12"/>
  <c r="V3216" i="12"/>
  <c r="V2821" i="12"/>
  <c r="V1521" i="12"/>
  <c r="V2720" i="12"/>
  <c r="V2467" i="12"/>
  <c r="V2613" i="12"/>
  <c r="V3296" i="12"/>
  <c r="V265" i="12"/>
  <c r="V263" i="12"/>
  <c r="V2816" i="12"/>
  <c r="V1680" i="12"/>
  <c r="V385" i="12"/>
  <c r="V317" i="12"/>
  <c r="V519" i="12"/>
  <c r="V1784" i="12"/>
  <c r="V523" i="12"/>
  <c r="V3044" i="12"/>
  <c r="V2500" i="12"/>
  <c r="V1671" i="12"/>
  <c r="V3376" i="12"/>
  <c r="V2971" i="12"/>
  <c r="V2689" i="12"/>
  <c r="V1239" i="12"/>
  <c r="V664" i="12"/>
  <c r="V2094" i="12"/>
  <c r="V1468" i="12"/>
  <c r="V2100" i="12"/>
  <c r="V1161" i="12"/>
  <c r="V1285" i="12"/>
  <c r="V640" i="12"/>
  <c r="V3663" i="12"/>
  <c r="V54" i="12"/>
  <c r="V1518" i="12"/>
  <c r="V1900" i="12"/>
  <c r="V936" i="12"/>
  <c r="V2347" i="12"/>
  <c r="V2210" i="12"/>
  <c r="V3336" i="12"/>
  <c r="V2099" i="12"/>
  <c r="V1997" i="12"/>
  <c r="V2528" i="12"/>
  <c r="V1491" i="12"/>
  <c r="V1773" i="12"/>
  <c r="V1599" i="12"/>
  <c r="V1646" i="12"/>
  <c r="V416" i="12"/>
  <c r="V1550" i="12"/>
  <c r="V1894" i="12"/>
  <c r="V1015" i="12"/>
  <c r="V2540" i="12"/>
  <c r="V2533" i="12"/>
  <c r="V734" i="12"/>
  <c r="V3633" i="12"/>
  <c r="V251" i="12"/>
  <c r="V2635" i="12"/>
  <c r="V2725" i="12"/>
  <c r="V220" i="12"/>
  <c r="V3609" i="12"/>
  <c r="V212" i="12"/>
  <c r="V2034" i="12"/>
  <c r="V1344" i="12"/>
  <c r="V2541" i="12"/>
  <c r="V1994" i="12"/>
  <c r="V3438" i="12"/>
  <c r="V633" i="12"/>
  <c r="V2634" i="12"/>
  <c r="V2676" i="12"/>
  <c r="V2804" i="12"/>
  <c r="V803" i="12"/>
  <c r="V1945" i="12"/>
  <c r="V634" i="12"/>
  <c r="V2999" i="12"/>
  <c r="V338" i="12"/>
  <c r="V2277" i="12"/>
  <c r="V3441" i="12"/>
  <c r="V2764" i="12"/>
  <c r="V3395" i="12"/>
  <c r="V2757" i="12"/>
  <c r="V1397" i="12"/>
  <c r="V394" i="12"/>
  <c r="V1177" i="12"/>
  <c r="V1730" i="12"/>
  <c r="V1920" i="12"/>
  <c r="V2398" i="12"/>
  <c r="V2979" i="12"/>
  <c r="V3381" i="12"/>
  <c r="V3677" i="12"/>
  <c r="V2112" i="12"/>
  <c r="V1203" i="12"/>
  <c r="V1797" i="12"/>
  <c r="V1014" i="12"/>
  <c r="V1871" i="12"/>
  <c r="V337" i="12"/>
  <c r="V1943" i="12"/>
  <c r="V3524" i="12"/>
  <c r="V3515" i="12"/>
  <c r="V214" i="12"/>
  <c r="V1514" i="12"/>
  <c r="V56" i="12"/>
  <c r="V2744" i="12"/>
  <c r="V57" i="12"/>
  <c r="V3115" i="12"/>
  <c r="V3539" i="12"/>
  <c r="V616" i="12"/>
  <c r="V490" i="12"/>
  <c r="V2436" i="12"/>
  <c r="V257" i="12"/>
  <c r="V417" i="12"/>
  <c r="V1469" i="12"/>
  <c r="V2601" i="12"/>
  <c r="V2093" i="12"/>
  <c r="V2798" i="12"/>
  <c r="V58" i="12"/>
  <c r="V59" i="12"/>
  <c r="V354" i="12"/>
  <c r="V2880" i="12"/>
  <c r="V60" i="12"/>
  <c r="V1865" i="12"/>
  <c r="V3579" i="12"/>
  <c r="V3370" i="12"/>
  <c r="V3191" i="12"/>
  <c r="V2261" i="12"/>
  <c r="V2116" i="12"/>
  <c r="V289" i="12"/>
  <c r="V316" i="12"/>
  <c r="V2269" i="12"/>
  <c r="V1476" i="12"/>
  <c r="V3263" i="12"/>
  <c r="V1540" i="12"/>
  <c r="V1906" i="12"/>
  <c r="V1302" i="12"/>
  <c r="V1729" i="12"/>
  <c r="V1640" i="12"/>
  <c r="V2936" i="12"/>
  <c r="V1562" i="12"/>
  <c r="V2422" i="12"/>
  <c r="V1674" i="12"/>
  <c r="V1013" i="12"/>
  <c r="V1347" i="12"/>
  <c r="V1237" i="12"/>
  <c r="V1731" i="12"/>
  <c r="V2877" i="12"/>
  <c r="V3343" i="12"/>
  <c r="V2781" i="12"/>
  <c r="V1331" i="12"/>
  <c r="V2976" i="12"/>
  <c r="V244" i="12"/>
  <c r="V3499" i="12"/>
  <c r="V1619" i="12"/>
  <c r="V2705" i="12"/>
  <c r="V3554" i="12"/>
  <c r="V1523" i="12"/>
  <c r="V1282" i="12"/>
  <c r="V1576" i="12"/>
  <c r="V3135" i="12"/>
  <c r="V2053" i="12"/>
  <c r="V61" i="12"/>
  <c r="V770" i="12"/>
  <c r="V3623" i="12"/>
  <c r="V445" i="12"/>
  <c r="V2753" i="12"/>
  <c r="V2800" i="12"/>
  <c r="V3451" i="12"/>
  <c r="V539" i="12"/>
  <c r="V1443" i="12"/>
  <c r="V267" i="12"/>
  <c r="V567" i="12"/>
  <c r="V2656" i="12"/>
  <c r="V1543" i="12"/>
  <c r="V3174" i="12"/>
  <c r="V2091" i="12"/>
  <c r="V2373" i="12"/>
  <c r="V1034" i="12"/>
  <c r="V1503" i="12"/>
  <c r="V2231" i="12"/>
  <c r="V1198" i="12"/>
  <c r="V1386" i="12"/>
  <c r="V2530" i="12"/>
  <c r="V2303" i="12"/>
  <c r="V63" i="12"/>
  <c r="V2852" i="12"/>
  <c r="V2140" i="12"/>
  <c r="V353" i="12"/>
  <c r="V2434" i="12"/>
  <c r="V3620" i="12"/>
  <c r="V1849" i="12"/>
  <c r="V227" i="12"/>
  <c r="V976" i="12"/>
  <c r="V2120" i="12"/>
  <c r="V630" i="12"/>
  <c r="V433" i="12"/>
  <c r="V2969" i="12"/>
  <c r="V1925" i="12"/>
  <c r="V1488" i="12"/>
  <c r="V574" i="12"/>
  <c r="V1597" i="12"/>
  <c r="V2614" i="12"/>
  <c r="V2742" i="12"/>
  <c r="V610" i="12"/>
  <c r="V944" i="12"/>
  <c r="V2384" i="12"/>
  <c r="V654" i="12"/>
  <c r="V883" i="12"/>
  <c r="V1519" i="12"/>
  <c r="V1700" i="12"/>
  <c r="V1439" i="12"/>
  <c r="V3563" i="12"/>
  <c r="V2625" i="12"/>
  <c r="V3494" i="12"/>
  <c r="V3350" i="12"/>
  <c r="V1399" i="12"/>
  <c r="V2943" i="12"/>
  <c r="V386" i="12"/>
  <c r="V2391" i="12"/>
  <c r="V2595" i="12"/>
  <c r="V1236" i="12"/>
  <c r="V2710" i="12"/>
  <c r="V1436" i="12"/>
  <c r="V2766" i="12"/>
  <c r="V2611" i="12"/>
  <c r="V2582" i="12"/>
  <c r="V2285" i="12"/>
  <c r="V2419" i="12"/>
  <c r="V65" i="12"/>
  <c r="V3491" i="12"/>
  <c r="V2002" i="12"/>
  <c r="V1465" i="12"/>
  <c r="V1136" i="12"/>
  <c r="V1385" i="12"/>
  <c r="V1152" i="12"/>
  <c r="V791" i="12"/>
  <c r="V66" i="12"/>
  <c r="V3490" i="12"/>
  <c r="V3144" i="12"/>
  <c r="V3314" i="12"/>
  <c r="V1788" i="12"/>
  <c r="V68" i="12"/>
  <c r="V3016" i="12"/>
  <c r="V3569" i="12"/>
  <c r="V69" i="12"/>
  <c r="V3319" i="12"/>
  <c r="V2338" i="12"/>
  <c r="V2908" i="12"/>
  <c r="V344" i="12"/>
  <c r="V2516" i="12"/>
  <c r="V1259" i="12"/>
  <c r="V2707" i="12"/>
  <c r="V1815" i="12"/>
  <c r="V2037" i="12"/>
  <c r="V2663" i="12"/>
  <c r="V1063" i="12"/>
  <c r="V1187" i="12"/>
  <c r="V1672" i="12"/>
  <c r="V2758" i="12"/>
  <c r="V534" i="12"/>
  <c r="V1778" i="12"/>
  <c r="V2977" i="12"/>
  <c r="V3150" i="12"/>
  <c r="V859" i="12"/>
  <c r="V2306" i="12"/>
  <c r="V2160" i="12"/>
  <c r="V1139" i="12"/>
  <c r="V2435" i="12"/>
  <c r="V336" i="12"/>
  <c r="V2097" i="12"/>
  <c r="V318" i="12"/>
  <c r="V1195" i="12"/>
  <c r="V3265" i="12"/>
  <c r="V2162" i="12"/>
  <c r="V1341" i="12"/>
  <c r="V2648" i="12"/>
  <c r="V1068" i="12"/>
  <c r="V1288" i="12"/>
  <c r="V1777" i="12"/>
  <c r="V678" i="12"/>
  <c r="V2095" i="12"/>
  <c r="V2244" i="12"/>
  <c r="V2890" i="12"/>
  <c r="V1690" i="12"/>
  <c r="V1497" i="12"/>
  <c r="V1086" i="12"/>
  <c r="V1728" i="12"/>
  <c r="V71" i="12"/>
  <c r="V1390" i="12"/>
  <c r="V2802" i="12"/>
  <c r="V2735" i="12"/>
  <c r="V2049" i="12"/>
  <c r="V72" i="12"/>
  <c r="V2680" i="12"/>
  <c r="V3076" i="12"/>
  <c r="V1292" i="12"/>
  <c r="V73" i="12"/>
  <c r="V1318" i="12"/>
  <c r="V2975" i="12"/>
  <c r="V347" i="12"/>
  <c r="V1985" i="12"/>
  <c r="V3439" i="12"/>
  <c r="V1380" i="12"/>
  <c r="V264" i="12"/>
  <c r="V1605" i="12"/>
  <c r="V1768" i="12"/>
  <c r="V2870" i="12"/>
  <c r="V1662" i="12"/>
  <c r="V3358" i="12"/>
  <c r="V2042" i="12"/>
  <c r="V1632" i="12"/>
  <c r="V2921" i="12"/>
  <c r="V2646" i="12"/>
  <c r="V2833" i="12"/>
  <c r="V1158" i="12"/>
  <c r="V1635" i="12"/>
  <c r="V2243" i="12"/>
  <c r="V2117" i="12"/>
  <c r="V1148" i="12"/>
  <c r="V2192" i="12"/>
  <c r="V3178" i="12"/>
  <c r="V3573" i="12"/>
  <c r="V2033" i="12"/>
  <c r="V421" i="12"/>
  <c r="V2077" i="12"/>
  <c r="V1258" i="12"/>
  <c r="V1412" i="12"/>
  <c r="V1719" i="12"/>
  <c r="V671" i="12"/>
  <c r="V726" i="12"/>
  <c r="V2866" i="12"/>
  <c r="V2910" i="12"/>
  <c r="V2823" i="12"/>
  <c r="V1114" i="12"/>
  <c r="V2060" i="12"/>
  <c r="V3602" i="12"/>
  <c r="V848" i="12"/>
  <c r="V3298" i="12"/>
  <c r="V2750" i="12"/>
  <c r="V3464" i="12"/>
  <c r="V1883" i="12"/>
  <c r="V2374" i="12"/>
  <c r="V2187" i="12"/>
  <c r="V3086" i="12"/>
  <c r="V1340" i="12"/>
  <c r="V1628" i="12"/>
  <c r="V2965" i="12"/>
  <c r="V1737" i="12"/>
  <c r="V794" i="12"/>
  <c r="V2032" i="12"/>
  <c r="V1261" i="12"/>
  <c r="V1589" i="12"/>
  <c r="V1151" i="12"/>
  <c r="V1651" i="12"/>
  <c r="V2389" i="12"/>
  <c r="V3437" i="12"/>
  <c r="V2252" i="12"/>
  <c r="V1190" i="12"/>
  <c r="V3529" i="12"/>
  <c r="V1802" i="12"/>
  <c r="V2103" i="12"/>
  <c r="V717" i="12"/>
  <c r="V1467" i="12"/>
  <c r="V2723" i="12"/>
  <c r="V224" i="12"/>
  <c r="V2232" i="12"/>
  <c r="V1638" i="12"/>
  <c r="V2392" i="12"/>
  <c r="V2309" i="12"/>
  <c r="V2968" i="12"/>
  <c r="V800" i="12"/>
  <c r="V2361" i="12"/>
  <c r="V2556" i="12"/>
  <c r="V2476" i="12"/>
  <c r="V1490" i="12"/>
  <c r="V3455" i="12"/>
  <c r="V1783" i="12"/>
  <c r="V2286" i="12"/>
  <c r="V2686" i="12"/>
  <c r="V2763" i="12"/>
  <c r="V2748" i="12"/>
  <c r="V2964" i="12"/>
  <c r="V75" i="12"/>
  <c r="V2031" i="12"/>
  <c r="V352" i="12"/>
  <c r="V3486" i="12"/>
  <c r="V3607" i="12"/>
  <c r="V2158" i="12"/>
  <c r="V76" i="12"/>
  <c r="V1659" i="12"/>
  <c r="V2779" i="12"/>
  <c r="V364" i="12"/>
  <c r="V3290" i="12"/>
  <c r="V2978" i="12"/>
  <c r="V929" i="12"/>
  <c r="V3129" i="12"/>
  <c r="V2904" i="12"/>
  <c r="V3482" i="12"/>
  <c r="V3661" i="12"/>
  <c r="V622" i="12"/>
  <c r="V3506" i="12"/>
  <c r="V2574" i="12"/>
  <c r="V2589" i="12"/>
  <c r="V1620" i="12"/>
  <c r="V1223" i="12"/>
  <c r="V2481" i="12"/>
  <c r="V3337" i="12"/>
  <c r="V1948" i="12"/>
  <c r="V548" i="12"/>
  <c r="V1254" i="12"/>
  <c r="V3374" i="12"/>
  <c r="V250" i="12"/>
  <c r="V1345" i="12"/>
  <c r="V3096" i="12"/>
  <c r="V2163" i="12"/>
  <c r="V1551" i="12"/>
  <c r="V1975" i="12"/>
  <c r="V2027" i="12"/>
  <c r="V3041" i="12"/>
  <c r="V2218" i="12"/>
  <c r="V1145" i="12"/>
  <c r="V1858" i="12"/>
  <c r="V631" i="12"/>
  <c r="V1383" i="12"/>
  <c r="V2225" i="12"/>
  <c r="V1111" i="12"/>
  <c r="V3020" i="12"/>
  <c r="V749" i="12"/>
  <c r="V2211" i="12"/>
  <c r="V3196" i="12"/>
  <c r="V2282" i="12"/>
  <c r="V171" i="12"/>
  <c r="V1836" i="12"/>
  <c r="V2812" i="12"/>
  <c r="V3218" i="12"/>
  <c r="V3058" i="12"/>
  <c r="V1921" i="12"/>
  <c r="V501" i="12"/>
  <c r="V1449" i="12"/>
  <c r="V412" i="12"/>
  <c r="V288" i="12"/>
  <c r="V1078" i="12"/>
  <c r="V3380" i="12"/>
  <c r="V1993" i="12"/>
  <c r="V1084" i="12"/>
  <c r="V2242" i="12"/>
  <c r="V3056" i="12"/>
  <c r="V1113" i="12"/>
  <c r="V3238" i="12"/>
  <c r="V3664" i="12"/>
  <c r="V3624" i="12"/>
  <c r="V1863" i="12"/>
  <c r="V1243" i="12"/>
  <c r="V2566" i="12"/>
  <c r="V3605" i="12"/>
  <c r="V1125" i="12"/>
  <c r="V3130" i="12"/>
  <c r="V1639" i="12"/>
  <c r="V1707" i="12"/>
  <c r="V2982" i="12"/>
  <c r="V641" i="12"/>
  <c r="V1930" i="12"/>
  <c r="V1594" i="12"/>
  <c r="V625" i="12"/>
  <c r="V2291" i="12"/>
  <c r="V1565" i="12"/>
  <c r="V1841" i="12"/>
  <c r="V1922" i="12"/>
  <c r="V3077" i="12"/>
  <c r="V1881" i="12"/>
  <c r="V504" i="12"/>
  <c r="V627" i="12"/>
  <c r="V3627" i="12"/>
  <c r="V2215" i="12"/>
  <c r="V1228" i="12"/>
  <c r="V1082" i="12"/>
  <c r="V2809" i="12"/>
  <c r="V968" i="12"/>
  <c r="V1693" i="12"/>
  <c r="V1437" i="12"/>
  <c r="V2134" i="12"/>
  <c r="V3465" i="12"/>
  <c r="V1757" i="12"/>
  <c r="V1325" i="12"/>
  <c r="V3652" i="12"/>
  <c r="V2708" i="12"/>
  <c r="V1811" i="12"/>
  <c r="V1855" i="12"/>
  <c r="V444" i="12"/>
  <c r="V2430" i="12"/>
  <c r="V582" i="12"/>
  <c r="V1093" i="12"/>
  <c r="V2736" i="12"/>
  <c r="V77" i="12"/>
  <c r="V793" i="12"/>
  <c r="V905" i="12"/>
  <c r="V1032" i="12"/>
  <c r="V2168" i="12"/>
  <c r="V276" i="12"/>
  <c r="V233" i="12"/>
  <c r="V887" i="12"/>
  <c r="V652" i="12"/>
  <c r="V78" i="12"/>
  <c r="V819" i="12"/>
  <c r="V2771" i="12"/>
  <c r="V266" i="12"/>
  <c r="V682" i="12"/>
  <c r="V2256" i="12"/>
  <c r="V3279" i="12"/>
  <c r="V2367" i="12"/>
  <c r="V1972" i="12"/>
  <c r="V2747" i="12"/>
  <c r="V516" i="12"/>
  <c r="V674" i="12"/>
  <c r="V483" i="12"/>
  <c r="V2393" i="12"/>
  <c r="V2555" i="12"/>
  <c r="V1112" i="12"/>
  <c r="V1241" i="12"/>
  <c r="V1515" i="12"/>
  <c r="V1206" i="12"/>
  <c r="V1827" i="12"/>
  <c r="V2901" i="12"/>
  <c r="V209" i="12"/>
  <c r="V662" i="12"/>
  <c r="V2475" i="12"/>
  <c r="V228" i="12"/>
  <c r="V3550" i="12"/>
  <c r="V1976" i="12"/>
  <c r="V411" i="12"/>
  <c r="V687" i="12"/>
  <c r="V436" i="12"/>
  <c r="V79" i="12"/>
  <c r="V2745" i="12"/>
  <c r="V2724" i="12"/>
  <c r="V189" i="12"/>
  <c r="V80" i="12"/>
  <c r="V2499" i="12"/>
  <c r="V1772" i="12"/>
  <c r="V1460" i="12"/>
  <c r="V1263" i="12"/>
  <c r="V1099" i="12"/>
  <c r="V1413" i="12"/>
  <c r="V419" i="12"/>
  <c r="V1256" i="12"/>
  <c r="V3496" i="12"/>
  <c r="V2229" i="12"/>
  <c r="V880" i="12"/>
  <c r="V1274" i="12"/>
  <c r="V808" i="12"/>
  <c r="V2806" i="12"/>
  <c r="V1304" i="12"/>
  <c r="V566" i="12"/>
  <c r="V3303" i="12"/>
  <c r="V573" i="12"/>
  <c r="V1573" i="12"/>
  <c r="V2366" i="12"/>
  <c r="V2479" i="12"/>
  <c r="V3657" i="12"/>
  <c r="V3377" i="12"/>
  <c r="V197" i="12"/>
  <c r="V2196" i="12"/>
  <c r="V1389" i="12"/>
  <c r="V3617" i="12"/>
  <c r="V2807" i="12"/>
  <c r="V2761" i="12"/>
  <c r="V1892" i="12"/>
  <c r="V3472" i="12"/>
  <c r="V2137" i="12"/>
  <c r="V2228" i="12"/>
  <c r="V1962" i="12"/>
  <c r="V1695" i="12"/>
  <c r="V744" i="12"/>
  <c r="V2264" i="12"/>
  <c r="V3173" i="12"/>
  <c r="V1154" i="12"/>
  <c r="V1487" i="12"/>
  <c r="V1530" i="12"/>
  <c r="V2057" i="12"/>
  <c r="V3259" i="12"/>
  <c r="V1701" i="12"/>
  <c r="V2442" i="12"/>
  <c r="V2805" i="12"/>
  <c r="V279" i="12"/>
  <c r="V1767" i="12"/>
  <c r="V1301" i="12"/>
  <c r="V1096" i="12"/>
  <c r="V2671" i="12"/>
  <c r="V2970" i="12"/>
  <c r="V2250" i="12"/>
  <c r="V1740" i="12"/>
  <c r="V553" i="12"/>
  <c r="V970" i="12"/>
  <c r="V1928" i="12"/>
  <c r="V81" i="12"/>
  <c r="V370" i="12"/>
  <c r="V827" i="12"/>
  <c r="V1851" i="12"/>
  <c r="V405" i="12"/>
  <c r="V2294" i="12"/>
  <c r="V1990" i="12"/>
  <c r="V2125" i="12"/>
  <c r="V823" i="12"/>
  <c r="V1135" i="12"/>
  <c r="V2486" i="12"/>
  <c r="V2688" i="12"/>
  <c r="V1910" i="12"/>
  <c r="V2190" i="12"/>
  <c r="V82" i="12"/>
  <c r="V2251" i="12"/>
  <c r="V1848" i="12"/>
  <c r="V367" i="12"/>
  <c r="V1357" i="12"/>
  <c r="V368" i="12"/>
  <c r="V1664" i="12"/>
  <c r="V777" i="12"/>
  <c r="V371" i="12"/>
  <c r="V2726" i="12"/>
  <c r="V888" i="12"/>
  <c r="V1960" i="12"/>
  <c r="V2782" i="12"/>
  <c r="V2491" i="12"/>
  <c r="V303" i="12"/>
  <c r="V872" i="12"/>
  <c r="V2739" i="12"/>
  <c r="V1120" i="12"/>
  <c r="V83" i="12"/>
  <c r="V1216" i="12"/>
  <c r="V2661" i="12"/>
  <c r="V1645" i="12"/>
  <c r="V1683" i="12"/>
  <c r="V757" i="12"/>
  <c r="V1368" i="12"/>
  <c r="V1650" i="12"/>
  <c r="V3570" i="12"/>
  <c r="V456" i="12"/>
  <c r="V3552" i="12"/>
  <c r="V563" i="12"/>
  <c r="V3566" i="12"/>
  <c r="V1677" i="12"/>
  <c r="V2199" i="12"/>
  <c r="V1185" i="12"/>
  <c r="V3577" i="12"/>
  <c r="V1531" i="12"/>
  <c r="V2145" i="12"/>
  <c r="V858" i="12"/>
  <c r="V1736" i="12"/>
  <c r="V2098" i="12"/>
  <c r="V943" i="12"/>
  <c r="V2788" i="12"/>
  <c r="V1571" i="12"/>
  <c r="V601" i="12"/>
  <c r="V3401" i="12"/>
  <c r="V568" i="12"/>
  <c r="V1222" i="12"/>
  <c r="V3409" i="12"/>
  <c r="V2789" i="12"/>
  <c r="V559" i="12"/>
  <c r="V3117" i="12"/>
  <c r="V2808" i="12"/>
  <c r="V511" i="12"/>
  <c r="V2445" i="12"/>
  <c r="V2691" i="12"/>
  <c r="V2188" i="12"/>
  <c r="V3116" i="12"/>
  <c r="V2013" i="12"/>
  <c r="V1946" i="12"/>
  <c r="V2450" i="12"/>
  <c r="V252" i="12"/>
  <c r="V2362" i="12"/>
  <c r="V1102" i="12"/>
  <c r="V472" i="12"/>
  <c r="V2273" i="12"/>
  <c r="V3423" i="12"/>
  <c r="V3468" i="12"/>
  <c r="V1953" i="12"/>
  <c r="V1163" i="12"/>
  <c r="V3267" i="12"/>
  <c r="V1977" i="12"/>
  <c r="V3207" i="12"/>
  <c r="V2159" i="12"/>
  <c r="V414" i="12"/>
  <c r="V84" i="12"/>
  <c r="V2105" i="12"/>
  <c r="V2074" i="12"/>
  <c r="V2939" i="12"/>
  <c r="V3565" i="12"/>
  <c r="V1774" i="12"/>
  <c r="V2854" i="12"/>
  <c r="V855" i="12"/>
  <c r="V753" i="12"/>
  <c r="V1295" i="12"/>
  <c r="V1987" i="12"/>
  <c r="V2937" i="12"/>
  <c r="V1240" i="12"/>
  <c r="V3553" i="12"/>
  <c r="V2096" i="12"/>
  <c r="V2913" i="12"/>
  <c r="V1255" i="12"/>
  <c r="V1474" i="12"/>
  <c r="V1765" i="12"/>
  <c r="V3428" i="12"/>
  <c r="V3309" i="12"/>
  <c r="V3239" i="12"/>
  <c r="V2084" i="12"/>
  <c r="V2554" i="12"/>
  <c r="V2236" i="12"/>
  <c r="V1018" i="12"/>
  <c r="V3430" i="12"/>
  <c r="V3399" i="12"/>
  <c r="V2660" i="12"/>
  <c r="V85" i="12"/>
  <c r="V3392" i="12"/>
  <c r="V2327" i="12"/>
  <c r="V3540" i="12"/>
  <c r="V2700" i="12"/>
  <c r="V1532" i="12"/>
  <c r="V1310" i="12"/>
  <c r="V1590" i="12"/>
  <c r="V1296" i="12"/>
  <c r="V932" i="12"/>
  <c r="V3330" i="12"/>
  <c r="V1947" i="12"/>
  <c r="V2912" i="12"/>
  <c r="V2517" i="12"/>
  <c r="V86" i="12"/>
  <c r="V2619" i="12"/>
  <c r="V1142" i="12"/>
  <c r="V703" i="12"/>
  <c r="V428" i="12"/>
  <c r="V2025" i="12"/>
  <c r="V802" i="12"/>
  <c r="V2198" i="12"/>
  <c r="V1100" i="12"/>
  <c r="V645" i="12"/>
  <c r="V1884" i="12"/>
  <c r="V2523" i="12"/>
  <c r="V1130" i="12"/>
  <c r="V1029" i="12"/>
  <c r="V3317" i="12"/>
  <c r="V2167" i="12"/>
  <c r="V807" i="12"/>
  <c r="V3561" i="12"/>
  <c r="V713" i="12"/>
  <c r="V2928" i="12"/>
  <c r="V87" i="12"/>
  <c r="V2090" i="12"/>
  <c r="V1739" i="12"/>
  <c r="V3042" i="12"/>
  <c r="V1982" i="12"/>
  <c r="V1787" i="12"/>
  <c r="V1789" i="12"/>
  <c r="V2260" i="12"/>
  <c r="V2627" i="12"/>
  <c r="V290" i="12"/>
  <c r="V1810" i="12"/>
  <c r="V88" i="12"/>
  <c r="V2226" i="12"/>
  <c r="V899" i="12"/>
  <c r="V3246" i="12"/>
  <c r="V3072" i="12"/>
  <c r="V1716" i="12"/>
  <c r="V3400" i="12"/>
  <c r="V1162" i="12"/>
  <c r="V745" i="12"/>
  <c r="V3410" i="12"/>
  <c r="V2000" i="12"/>
  <c r="V1916" i="12"/>
  <c r="V2778" i="12"/>
  <c r="V2482" i="12"/>
  <c r="V2082" i="12"/>
  <c r="V851" i="12"/>
  <c r="V89" i="12"/>
  <c r="V3124" i="12"/>
  <c r="V764" i="12"/>
  <c r="V2768" i="12"/>
  <c r="V2897" i="12"/>
  <c r="V90" i="12"/>
  <c r="V2818" i="12"/>
  <c r="V854" i="12"/>
  <c r="V1405" i="12"/>
  <c r="V3351" i="12"/>
  <c r="V613" i="12"/>
  <c r="V379" i="12"/>
  <c r="V732" i="12"/>
  <c r="V399" i="12"/>
  <c r="V3018" i="12"/>
  <c r="V728" i="12"/>
  <c r="V789" i="12"/>
  <c r="V700" i="12"/>
  <c r="V2332" i="12"/>
  <c r="V1621" i="12"/>
  <c r="V688" i="12"/>
  <c r="V2559" i="12"/>
  <c r="V284" i="12"/>
  <c r="V2227" i="12"/>
  <c r="V2631" i="12"/>
  <c r="V2108" i="12"/>
  <c r="V537" i="12"/>
  <c r="V2684" i="12"/>
  <c r="V92" i="12"/>
  <c r="V487" i="12"/>
  <c r="V2397" i="12"/>
  <c r="V2439" i="12"/>
  <c r="V3006" i="12"/>
  <c r="V2388" i="12"/>
  <c r="V910" i="12"/>
  <c r="V2935" i="12"/>
  <c r="V2219" i="12"/>
  <c r="V948" i="12"/>
  <c r="V3289" i="12"/>
  <c r="V3527" i="12"/>
  <c r="V3404" i="12"/>
  <c r="V2706" i="12"/>
  <c r="V3477" i="12"/>
  <c r="V1499" i="12"/>
  <c r="V1560" i="12"/>
  <c r="V1834" i="12"/>
  <c r="V1293" i="12"/>
  <c r="V1554" i="12"/>
  <c r="V1819" i="12"/>
  <c r="V1011" i="12"/>
  <c r="V2941" i="12"/>
  <c r="V246" i="12"/>
  <c r="V2958" i="12"/>
  <c r="V2508" i="12"/>
  <c r="V204" i="12"/>
  <c r="V2259" i="12"/>
  <c r="V3669" i="12"/>
  <c r="V2292" i="12"/>
  <c r="V579" i="12"/>
  <c r="V783" i="12"/>
  <c r="V2265" i="12"/>
  <c r="V3271" i="12"/>
  <c r="V2428" i="12"/>
  <c r="V1741" i="12"/>
  <c r="V532" i="12"/>
  <c r="V816" i="12"/>
  <c r="V1937" i="12"/>
  <c r="V549" i="12"/>
  <c r="V3125" i="12"/>
  <c r="V2202" i="12"/>
  <c r="V527" i="12"/>
  <c r="V1027" i="12"/>
  <c r="V2176" i="12"/>
  <c r="V908" i="12"/>
  <c r="V846" i="12"/>
  <c r="V2185" i="12"/>
  <c r="V760" i="12"/>
  <c r="V2946" i="12"/>
  <c r="V2302" i="12"/>
  <c r="V480" i="12"/>
  <c r="V3152" i="12"/>
  <c r="V1915" i="12"/>
  <c r="V2981" i="12"/>
  <c r="V1538" i="12"/>
  <c r="V3217" i="12"/>
  <c r="V829" i="12"/>
  <c r="V806" i="12"/>
  <c r="V3106" i="12"/>
  <c r="V1432" i="12"/>
  <c r="V2790" i="12"/>
  <c r="V3179" i="12"/>
  <c r="V2827" i="12"/>
  <c r="V1535" i="12"/>
  <c r="V1869" i="12"/>
  <c r="V894" i="12"/>
  <c r="V1348" i="12"/>
  <c r="V3180" i="12"/>
  <c r="V3009" i="12"/>
  <c r="V1339" i="12"/>
  <c r="V1898" i="12"/>
  <c r="V1048" i="12"/>
  <c r="V1030" i="12"/>
  <c r="V1935" i="12"/>
  <c r="V3471" i="12"/>
  <c r="V536" i="12"/>
  <c r="V3578" i="12"/>
  <c r="V482" i="12"/>
  <c r="V2814" i="12"/>
  <c r="V2966" i="12"/>
  <c r="V1231" i="12"/>
  <c r="V2340" i="12"/>
  <c r="V3266" i="12"/>
  <c r="V2322" i="12"/>
  <c r="V2271" i="12"/>
  <c r="V3237" i="12"/>
  <c r="V2931" i="12"/>
  <c r="V2177" i="12"/>
  <c r="V2608" i="12"/>
  <c r="V1495" i="12"/>
  <c r="V3493" i="12"/>
  <c r="V2189" i="12"/>
  <c r="V544" i="12"/>
  <c r="V1062" i="12"/>
  <c r="V2021" i="12"/>
  <c r="V581" i="12"/>
  <c r="V597" i="12"/>
  <c r="V3572" i="12"/>
  <c r="V636" i="12"/>
  <c r="V2801" i="12"/>
  <c r="V94" i="12"/>
  <c r="V2844" i="12"/>
  <c r="V967" i="12"/>
  <c r="V1862" i="12"/>
  <c r="V95" i="12"/>
  <c r="V611" i="12"/>
  <c r="V1721" i="12"/>
  <c r="V797" i="12"/>
  <c r="V2454" i="12"/>
  <c r="V1652" i="12"/>
  <c r="V2462" i="12"/>
  <c r="V1170" i="12"/>
  <c r="V1684" i="12"/>
  <c r="V477" i="12"/>
  <c r="V979" i="12"/>
  <c r="V824" i="12"/>
  <c r="V522" i="12"/>
  <c r="V1146" i="12"/>
  <c r="V458" i="12"/>
  <c r="V2998" i="12"/>
  <c r="V450" i="12"/>
  <c r="V1843" i="12"/>
  <c r="V603" i="12"/>
  <c r="V935" i="12"/>
  <c r="V1715" i="12"/>
  <c r="V96" i="12"/>
  <c r="V496" i="12"/>
  <c r="V1998" i="12"/>
  <c r="V758" i="12"/>
  <c r="V3078" i="12"/>
  <c r="V1686" i="12"/>
  <c r="V2940" i="12"/>
  <c r="V821" i="12"/>
  <c r="V2989" i="12"/>
  <c r="V3324" i="12"/>
  <c r="V3205" i="12"/>
  <c r="V2079" i="12"/>
  <c r="V3148" i="12"/>
  <c r="V1085" i="12"/>
  <c r="V97" i="12"/>
  <c r="V3273" i="12"/>
  <c r="V98" i="12"/>
  <c r="V3533" i="12"/>
  <c r="V812" i="12"/>
  <c r="V969" i="12"/>
  <c r="V3551" i="12"/>
  <c r="V2954" i="12"/>
  <c r="V3416" i="12"/>
  <c r="V1839" i="12"/>
  <c r="V813" i="12"/>
  <c r="V2510" i="12"/>
  <c r="V1965" i="12"/>
  <c r="V2655" i="12"/>
  <c r="V2776" i="12"/>
  <c r="V2207" i="12"/>
  <c r="V2701" i="12"/>
  <c r="V2780" i="12"/>
  <c r="V1654" i="12"/>
  <c r="V2828" i="12"/>
  <c r="V605" i="12"/>
  <c r="V681" i="12"/>
  <c r="V841" i="12"/>
  <c r="V99" i="12"/>
  <c r="V562" i="12"/>
  <c r="V933" i="12"/>
  <c r="V1509" i="12"/>
  <c r="V3154" i="12"/>
  <c r="V885" i="12"/>
  <c r="V1627" i="12"/>
  <c r="V3243" i="12"/>
  <c r="V690" i="12"/>
  <c r="V1337" i="12"/>
  <c r="V3291" i="12"/>
  <c r="V1600" i="12"/>
  <c r="V3013" i="12"/>
  <c r="V595" i="12"/>
  <c r="V1442" i="12"/>
  <c r="V3119" i="12"/>
  <c r="V3436" i="12"/>
  <c r="V2920" i="12"/>
  <c r="V3035" i="12"/>
  <c r="V1670" i="12"/>
  <c r="V3459" i="12"/>
  <c r="V100" i="12"/>
  <c r="V2080" i="12"/>
  <c r="V304" i="12"/>
  <c r="V1095" i="12"/>
  <c r="V3079" i="12"/>
  <c r="V484" i="12"/>
  <c r="V2980" i="12"/>
  <c r="V2956" i="12"/>
  <c r="V2847" i="12"/>
  <c r="V1159" i="12"/>
  <c r="V1971" i="12"/>
  <c r="V1458" i="12"/>
  <c r="V3068" i="12"/>
  <c r="V2357" i="12"/>
  <c r="V2346" i="12"/>
  <c r="V2194" i="12"/>
  <c r="V953" i="12"/>
  <c r="V2849" i="12"/>
  <c r="V2330" i="12"/>
  <c r="V951" i="12"/>
  <c r="V2358" i="12"/>
  <c r="V2201" i="12"/>
  <c r="V1044" i="12"/>
  <c r="V2376" i="12"/>
  <c r="V1992" i="12"/>
  <c r="V901" i="12"/>
  <c r="V2255" i="12"/>
  <c r="V101" i="12"/>
  <c r="V939" i="12"/>
  <c r="V587" i="12"/>
  <c r="V580" i="12"/>
  <c r="V1387" i="12"/>
  <c r="V722" i="12"/>
  <c r="V3510" i="12"/>
  <c r="V2349" i="12"/>
  <c r="V1055" i="12"/>
  <c r="V551" i="12"/>
  <c r="V102" i="12"/>
  <c r="V423" i="12"/>
  <c r="V787" i="12"/>
  <c r="V2245" i="12"/>
  <c r="V437" i="12"/>
  <c r="V724" i="12"/>
  <c r="V269" i="12"/>
  <c r="V1494" i="12"/>
  <c r="V751" i="12"/>
  <c r="V429" i="12"/>
  <c r="V1208" i="12"/>
  <c r="V620" i="12"/>
  <c r="V432" i="12"/>
  <c r="V2961" i="12"/>
  <c r="V2879" i="12"/>
  <c r="V449" i="12"/>
  <c r="V2811" i="12"/>
  <c r="V2984" i="12"/>
  <c r="V332" i="12"/>
  <c r="V2531" i="12"/>
  <c r="V103" i="12"/>
  <c r="V2526" i="12"/>
  <c r="V2026" i="12"/>
  <c r="V1564" i="12"/>
  <c r="V2845" i="12"/>
  <c r="V2418" i="12"/>
  <c r="V1065" i="12"/>
  <c r="V1542" i="12"/>
  <c r="V285" i="12"/>
  <c r="V798" i="12"/>
  <c r="V2596" i="12"/>
  <c r="V1459" i="12"/>
  <c r="V104" i="12"/>
  <c r="V2408" i="12"/>
  <c r="V3668" i="12"/>
  <c r="V105" i="12"/>
  <c r="V2075" i="12"/>
  <c r="V407" i="12"/>
  <c r="V106" i="12"/>
  <c r="V2351" i="12"/>
  <c r="V3589" i="12"/>
  <c r="V2719" i="12"/>
  <c r="V2592" i="12"/>
  <c r="V3591" i="12"/>
  <c r="V1425" i="12"/>
  <c r="V2861" i="12"/>
  <c r="V1760" i="12"/>
  <c r="V305" i="12"/>
  <c r="V107" i="12"/>
  <c r="V2824" i="12"/>
  <c r="V921" i="12"/>
  <c r="V377" i="12"/>
  <c r="V3625" i="12"/>
  <c r="V3442" i="12"/>
  <c r="V725" i="12"/>
  <c r="V2305" i="12"/>
  <c r="V889" i="12"/>
  <c r="V1157" i="12"/>
  <c r="V2076" i="12"/>
  <c r="V109" i="12"/>
  <c r="V2010" i="12"/>
  <c r="V2512" i="12"/>
  <c r="V2067" i="12"/>
  <c r="V3648" i="12"/>
  <c r="V1448" i="12"/>
  <c r="V2915" i="12"/>
  <c r="V2092" i="12"/>
  <c r="V1421" i="12"/>
  <c r="V3151" i="12"/>
  <c r="V3653" i="12"/>
  <c r="V838" i="12"/>
  <c r="V1782" i="12"/>
  <c r="V714" i="12"/>
  <c r="V3444" i="12"/>
  <c r="V857" i="12"/>
  <c r="V890" i="12"/>
  <c r="V3024" i="12"/>
  <c r="V1501" i="12"/>
  <c r="V2047" i="12"/>
  <c r="V2012" i="12"/>
  <c r="V2730" i="12"/>
  <c r="V607" i="12"/>
  <c r="V3215" i="12"/>
  <c r="V196" i="12"/>
  <c r="V3206" i="12"/>
  <c r="V2770" i="12"/>
  <c r="V3170" i="12"/>
  <c r="V2769" i="12"/>
  <c r="V1308" i="12"/>
  <c r="V2497" i="12"/>
  <c r="V1614" i="12"/>
  <c r="V866" i="12"/>
  <c r="V1541" i="12"/>
  <c r="V660" i="12"/>
  <c r="V892" i="12"/>
  <c r="V2594" i="12"/>
  <c r="V1481" i="12"/>
  <c r="V2576" i="12"/>
  <c r="V739" i="12"/>
  <c r="V826" i="12"/>
  <c r="V1598" i="12"/>
  <c r="V2474" i="12"/>
  <c r="V923" i="12"/>
  <c r="V1398" i="12"/>
  <c r="V2485" i="12"/>
  <c r="V1485" i="12"/>
  <c r="V2465" i="12"/>
  <c r="V111" i="12"/>
  <c r="V3394" i="12"/>
  <c r="V683" i="12"/>
  <c r="V708" i="12"/>
  <c r="V2191" i="12"/>
  <c r="V1322" i="12"/>
  <c r="V2213" i="12"/>
  <c r="V736" i="12"/>
  <c r="V1558" i="12"/>
  <c r="V2461" i="12"/>
  <c r="V500" i="12"/>
  <c r="V112" i="12"/>
  <c r="V215" i="12"/>
  <c r="V113" i="12"/>
  <c r="V2695" i="12"/>
  <c r="V234" i="12"/>
  <c r="V1314" i="12"/>
  <c r="V202" i="12"/>
  <c r="V3503" i="12"/>
  <c r="V701" i="12"/>
  <c r="V2734" i="12"/>
  <c r="V3433" i="12"/>
  <c r="V2925" i="12"/>
  <c r="V114" i="12"/>
  <c r="V2061" i="12"/>
  <c r="V530" i="12"/>
  <c r="V2128" i="12"/>
  <c r="V115" i="12"/>
  <c r="V1790" i="12"/>
  <c r="V2451" i="12"/>
  <c r="V2315" i="12"/>
  <c r="V3588" i="12"/>
  <c r="V2403" i="12"/>
  <c r="V2570" i="12"/>
  <c r="V3220" i="12"/>
  <c r="V3560" i="12"/>
  <c r="V1147" i="12"/>
  <c r="V1224" i="12"/>
  <c r="V116" i="12"/>
  <c r="V2536" i="12"/>
  <c r="V3586" i="12"/>
  <c r="V3222" i="12"/>
  <c r="V3508" i="12"/>
  <c r="V1842" i="12"/>
  <c r="V274" i="12"/>
  <c r="V3449" i="12"/>
  <c r="V1201" i="12"/>
  <c r="V485" i="12"/>
  <c r="V3052" i="12"/>
  <c r="V2832" i="12"/>
  <c r="V398" i="12"/>
  <c r="V1229" i="12"/>
  <c r="V314" i="12"/>
  <c r="V2040" i="12"/>
  <c r="V1215" i="12"/>
  <c r="V1031" i="12"/>
  <c r="V3403" i="12"/>
  <c r="V2667" i="12"/>
  <c r="V383" i="12"/>
  <c r="V239" i="12"/>
  <c r="V2799" i="12"/>
  <c r="V850" i="12"/>
  <c r="V782" i="12"/>
  <c r="V117" i="12"/>
  <c r="V778" i="12"/>
  <c r="V1250" i="12"/>
  <c r="V1907" i="12"/>
  <c r="V118" i="12"/>
  <c r="V194" i="12"/>
  <c r="V119" i="12"/>
  <c r="V1704" i="12"/>
  <c r="V2642" i="12"/>
  <c r="V3162" i="12"/>
  <c r="V2062" i="12"/>
  <c r="V1745" i="12"/>
  <c r="V696" i="12"/>
  <c r="V3261" i="12"/>
  <c r="V2001" i="12"/>
  <c r="V306" i="12"/>
  <c r="V2628" i="12"/>
  <c r="V2314" i="12"/>
  <c r="V1893" i="12"/>
  <c r="V2721" i="12"/>
  <c r="V492" i="12"/>
  <c r="V1454" i="12"/>
  <c r="V121" i="12"/>
  <c r="V2166" i="12"/>
  <c r="V1995" i="12"/>
  <c r="V2633" i="12"/>
  <c r="V122" i="12"/>
  <c r="V3138" i="12"/>
  <c r="V1354" i="12"/>
  <c r="V2247" i="12"/>
  <c r="V3327" i="12"/>
  <c r="V2208" i="12"/>
  <c r="V1872" i="12"/>
  <c r="V1595" i="12"/>
  <c r="V277" i="12"/>
  <c r="V1408" i="12"/>
  <c r="V2344" i="12"/>
  <c r="V238" i="12"/>
  <c r="V3201" i="12"/>
  <c r="V404" i="12"/>
  <c r="V1280" i="12"/>
  <c r="V1284" i="12"/>
  <c r="V3582" i="12"/>
  <c r="V3248" i="12"/>
  <c r="V3183" i="12"/>
  <c r="V2110" i="12"/>
  <c r="V3189" i="12"/>
  <c r="V990" i="12"/>
  <c r="V1749" i="12"/>
  <c r="V719" i="12"/>
  <c r="V1957" i="12"/>
  <c r="V742" i="12"/>
  <c r="V438" i="12"/>
  <c r="V2405" i="12"/>
  <c r="V2623" i="12"/>
  <c r="V2147" i="12"/>
  <c r="V1524" i="12"/>
  <c r="V2058" i="12"/>
  <c r="V2181" i="12"/>
  <c r="V453" i="12"/>
  <c r="V375" i="12"/>
  <c r="V2840" i="12"/>
  <c r="V2699" i="12"/>
  <c r="V3424" i="12"/>
  <c r="V466" i="12"/>
  <c r="V1678" i="12"/>
  <c r="V3031" i="12"/>
  <c r="V1132" i="12"/>
  <c r="V3601" i="12"/>
  <c r="V2760" i="12"/>
  <c r="V3411" i="12"/>
  <c r="V1549" i="12"/>
  <c r="V3087" i="12"/>
  <c r="V2834" i="12"/>
  <c r="V213" i="12"/>
  <c r="V594" i="12"/>
  <c r="V2803" i="12"/>
  <c r="V1213" i="12"/>
  <c r="V3458" i="12"/>
  <c r="V481" i="12"/>
  <c r="V235" i="12"/>
  <c r="V1610" i="12"/>
  <c r="V476" i="12"/>
  <c r="V2155" i="12"/>
  <c r="V123" i="12"/>
  <c r="V2266" i="12"/>
  <c r="V124" i="12"/>
  <c r="V1050" i="12"/>
  <c r="V1544" i="12"/>
  <c r="V331" i="12"/>
  <c r="V3502" i="12"/>
  <c r="V1372" i="12"/>
  <c r="V2944" i="12"/>
  <c r="V1069" i="12"/>
  <c r="V2214" i="12"/>
  <c r="V2356" i="12"/>
  <c r="V1896" i="12"/>
  <c r="V2173" i="12"/>
  <c r="V540" i="12"/>
  <c r="V907" i="12"/>
  <c r="V875" i="12"/>
  <c r="V3484" i="12"/>
  <c r="V1286" i="12"/>
  <c r="V1681" i="12"/>
  <c r="V2129" i="12"/>
  <c r="V2843" i="12"/>
  <c r="V373" i="12"/>
  <c r="V1297" i="12"/>
  <c r="V3461" i="12"/>
  <c r="V2143" i="12"/>
  <c r="V3450" i="12"/>
  <c r="V2186" i="12"/>
  <c r="V1909" i="12"/>
  <c r="V2263" i="12"/>
  <c r="V1882" i="12"/>
  <c r="V2694" i="12"/>
  <c r="V2577" i="12"/>
  <c r="V1866" i="12"/>
  <c r="V2649" i="12"/>
  <c r="V360" i="12"/>
  <c r="V3541" i="12"/>
  <c r="V2524" i="12"/>
  <c r="V1941" i="12"/>
  <c r="V1831" i="12"/>
  <c r="V3672" i="12"/>
  <c r="V3048" i="12"/>
  <c r="V3014" i="12"/>
  <c r="V668" i="12"/>
  <c r="V754" i="12"/>
  <c r="V3434" i="12"/>
  <c r="V1981" i="12"/>
  <c r="V2339" i="12"/>
  <c r="V1520" i="12"/>
  <c r="V702" i="12"/>
  <c r="V3233" i="12"/>
  <c r="V2532" i="12"/>
  <c r="V2223" i="12"/>
  <c r="V293" i="12"/>
  <c r="V1512" i="12"/>
  <c r="V1748" i="12"/>
  <c r="V3375" i="12"/>
  <c r="V3473" i="12"/>
  <c r="V2873" i="12"/>
  <c r="V3427" i="12"/>
  <c r="V2600" i="12"/>
  <c r="V1379" i="12"/>
  <c r="V881" i="12"/>
  <c r="V3297" i="12"/>
  <c r="V3501" i="12"/>
  <c r="V2115" i="12"/>
  <c r="V698" i="12"/>
  <c r="V2050" i="12"/>
  <c r="V1820" i="12"/>
  <c r="V1202" i="12"/>
  <c r="V3054" i="12"/>
  <c r="V2149" i="12"/>
  <c r="V1536" i="12"/>
  <c r="V3101" i="12"/>
  <c r="V1712" i="12"/>
  <c r="V2615" i="12"/>
  <c r="V1709" i="12"/>
  <c r="V1631" i="12"/>
  <c r="V1859" i="12"/>
  <c r="V1315" i="12"/>
  <c r="V2368" i="12"/>
  <c r="V1402" i="12"/>
  <c r="V3198" i="12"/>
  <c r="V529" i="12"/>
  <c r="V1578" i="12"/>
  <c r="V126" i="12"/>
  <c r="V2107" i="12"/>
  <c r="V2278" i="12"/>
  <c r="V410" i="12"/>
  <c r="V2477" i="12"/>
  <c r="V1799" i="12"/>
  <c r="V1373" i="12"/>
  <c r="V684" i="12"/>
  <c r="V3581" i="12"/>
  <c r="V2276" i="12"/>
  <c r="V3090" i="12"/>
  <c r="V1999" i="12"/>
  <c r="V2151" i="12"/>
  <c r="V1743" i="12"/>
  <c r="V259" i="12"/>
  <c r="V1914" i="12"/>
  <c r="V127" i="12"/>
  <c r="V1165" i="12"/>
  <c r="V2495" i="12"/>
  <c r="V1060" i="12"/>
  <c r="V1570" i="12"/>
  <c r="V1016" i="12"/>
  <c r="V3528" i="12"/>
  <c r="V1087" i="12"/>
  <c r="V946" i="12"/>
  <c r="V1534" i="12"/>
  <c r="V3621" i="12"/>
  <c r="V655" i="12"/>
  <c r="V569" i="12"/>
  <c r="V3026" i="12"/>
  <c r="V1010" i="12"/>
  <c r="V1529" i="12"/>
  <c r="V128" i="12"/>
  <c r="V307" i="12"/>
  <c r="V2469" i="12"/>
  <c r="V3019" i="12"/>
  <c r="V2784" i="12"/>
  <c r="V1932" i="12"/>
  <c r="V1718" i="12"/>
  <c r="V989" i="12"/>
  <c r="V3005" i="12"/>
  <c r="V2682" i="12"/>
  <c r="V991" i="12"/>
  <c r="V2240" i="12"/>
  <c r="V1123" i="12"/>
  <c r="V2019" i="12"/>
  <c r="V1853" i="12"/>
  <c r="V2670" i="12"/>
  <c r="V1358" i="12"/>
  <c r="V3583" i="12"/>
  <c r="V1832" i="12"/>
  <c r="V513" i="12"/>
  <c r="V1766" i="12"/>
  <c r="V3001" i="12"/>
  <c r="V129" i="12"/>
  <c r="V635" i="12"/>
  <c r="V3347" i="12"/>
  <c r="V2738" i="12"/>
  <c r="V1346" i="12"/>
  <c r="V2281" i="12"/>
  <c r="V3345" i="12"/>
  <c r="V2216" i="12"/>
  <c r="V593" i="12"/>
  <c r="V1423" i="12"/>
  <c r="V2507" i="12"/>
  <c r="V1673" i="12"/>
  <c r="V1270" i="12"/>
  <c r="V1980" i="12"/>
  <c r="V3278" i="12"/>
  <c r="V1035" i="12"/>
  <c r="V1173" i="12"/>
  <c r="V1407" i="12"/>
  <c r="V1961" i="12"/>
  <c r="V2440" i="12"/>
  <c r="V661" i="12"/>
  <c r="V1669" i="12"/>
  <c r="V2645" i="12"/>
  <c r="V1417" i="12"/>
  <c r="V3348" i="12"/>
  <c r="V2375" i="12"/>
  <c r="V2681" i="12"/>
  <c r="V1230" i="12"/>
  <c r="V3242" i="12"/>
  <c r="V3630" i="12"/>
  <c r="V1814" i="12"/>
  <c r="V598" i="12"/>
  <c r="V3364" i="12"/>
  <c r="V3262" i="12"/>
  <c r="V3629" i="12"/>
  <c r="V3445" i="12"/>
  <c r="V3599" i="12"/>
  <c r="V2690" i="12"/>
  <c r="V199" i="12"/>
  <c r="V2318" i="12"/>
  <c r="V188" i="12"/>
  <c r="V1885" i="12"/>
  <c r="V2678" i="12"/>
  <c r="V3564" i="12"/>
  <c r="V2119" i="12"/>
  <c r="V900" i="12"/>
  <c r="V2024" i="12"/>
  <c r="V3046" i="12"/>
  <c r="V3236" i="12"/>
  <c r="V2951" i="12"/>
  <c r="V3012" i="12"/>
  <c r="V980" i="12"/>
  <c r="V1121" i="12"/>
  <c r="V3234" i="12"/>
  <c r="V1612" i="12"/>
  <c r="V221" i="12"/>
  <c r="V3417" i="12"/>
  <c r="V1615" i="12"/>
  <c r="V1262" i="12"/>
  <c r="V1626" i="12"/>
  <c r="V2041" i="12"/>
  <c r="V3065" i="12"/>
  <c r="V130" i="12"/>
  <c r="V1080" i="12"/>
  <c r="V947" i="12"/>
  <c r="V131" i="12"/>
  <c r="V442" i="12"/>
  <c r="V1059" i="12"/>
  <c r="V931" i="12"/>
  <c r="V1697" i="12"/>
  <c r="V192" i="12"/>
  <c r="V1192" i="12"/>
  <c r="V2825" i="12"/>
  <c r="V132" i="12"/>
  <c r="V2342" i="12"/>
  <c r="V1738" i="12"/>
  <c r="V172" i="12"/>
  <c r="V182" i="12"/>
  <c r="V680" i="12"/>
  <c r="V133" i="12"/>
  <c r="V3556" i="12"/>
  <c r="V3064" i="12"/>
  <c r="V134" i="12"/>
  <c r="V1611" i="12"/>
  <c r="V3331" i="12"/>
  <c r="V589" i="12"/>
  <c r="V1546" i="12"/>
  <c r="V1375" i="12"/>
  <c r="V135" i="12"/>
  <c r="V1037" i="12"/>
  <c r="V1126" i="12"/>
  <c r="V3478" i="12"/>
  <c r="V957" i="12"/>
  <c r="V649" i="12"/>
  <c r="V136" i="12"/>
  <c r="V3568" i="12"/>
  <c r="V1785" i="12"/>
  <c r="V1024" i="12"/>
  <c r="V2991" i="12"/>
  <c r="V475" i="12"/>
  <c r="V3111" i="12"/>
  <c r="V1511" i="12"/>
  <c r="V2383" i="12"/>
  <c r="V886" i="12"/>
  <c r="V997" i="12"/>
  <c r="V906" i="12"/>
  <c r="V862" i="12"/>
  <c r="V1527" i="12"/>
  <c r="V2786" i="12"/>
  <c r="V1349" i="12"/>
  <c r="V1128" i="12"/>
  <c r="V2983" i="12"/>
  <c r="V3421" i="12"/>
  <c r="V560" i="12"/>
  <c r="V961" i="12"/>
  <c r="V673" i="12"/>
  <c r="V1579" i="12"/>
  <c r="V2324" i="12"/>
  <c r="V618" i="12"/>
  <c r="V685" i="12"/>
  <c r="V1003" i="12"/>
  <c r="V748" i="12"/>
  <c r="V2617" i="12"/>
  <c r="V2865" i="12"/>
  <c r="V3628" i="12"/>
  <c r="V599" i="12"/>
  <c r="V3365" i="12"/>
  <c r="V3637" i="12"/>
  <c r="V1492" i="12"/>
  <c r="V2675" i="12"/>
  <c r="V2985" i="12"/>
  <c r="V1430" i="12"/>
  <c r="V1269" i="12"/>
  <c r="V1473" i="12"/>
  <c r="V1687" i="12"/>
  <c r="V985" i="12"/>
  <c r="V1823" i="12"/>
  <c r="V3479" i="12"/>
  <c r="V1143" i="12"/>
  <c r="V3408" i="12"/>
  <c r="V296" i="12"/>
  <c r="V3073" i="12"/>
  <c r="V300" i="12"/>
  <c r="V242" i="12"/>
  <c r="V1105" i="12"/>
  <c r="V425" i="12"/>
  <c r="V245" i="12"/>
  <c r="V3673" i="12"/>
  <c r="V402" i="12"/>
  <c r="V1824" i="12"/>
  <c r="V2301" i="12"/>
  <c r="V397" i="12"/>
  <c r="V208" i="12"/>
  <c r="V3121" i="12"/>
  <c r="V930" i="12"/>
  <c r="V294" i="12"/>
  <c r="V2051" i="12"/>
  <c r="V190" i="12"/>
  <c r="V2017" i="12"/>
  <c r="V675" i="12"/>
  <c r="V1776" i="12"/>
  <c r="V324" i="12"/>
  <c r="V720" i="12"/>
  <c r="V378" i="12"/>
  <c r="V309" i="12"/>
  <c r="V350" i="12"/>
  <c r="V249" i="12"/>
  <c r="V312" i="12"/>
  <c r="V2337" i="12"/>
  <c r="V3159" i="12"/>
  <c r="V3211" i="12"/>
  <c r="V2899" i="12"/>
  <c r="V2551" i="12"/>
  <c r="V2543" i="12"/>
  <c r="V3341" i="12"/>
  <c r="V2455" i="12"/>
  <c r="V3093" i="12"/>
  <c r="V2621" i="12"/>
  <c r="V3074" i="12"/>
  <c r="V3080" i="12"/>
  <c r="V1472" i="12"/>
  <c r="V3382" i="12"/>
  <c r="V198" i="12"/>
  <c r="V2441" i="12"/>
  <c r="V255" i="12"/>
  <c r="V225" i="12"/>
  <c r="V1556" i="12"/>
  <c r="V3029" i="12"/>
  <c r="V1758" i="12"/>
  <c r="V1362" i="12"/>
  <c r="V237" i="12"/>
  <c r="V201" i="12"/>
  <c r="V1056" i="12"/>
  <c r="V3045" i="12"/>
  <c r="V3047" i="12"/>
  <c r="V1040" i="12"/>
  <c r="V184" i="12"/>
  <c r="V177" i="12"/>
  <c r="V1522" i="12"/>
  <c r="V138" i="12"/>
  <c r="V843" i="12"/>
  <c r="V3021" i="12"/>
  <c r="V3037" i="12"/>
  <c r="V3081" i="12"/>
  <c r="V495" i="12"/>
  <c r="V3112" i="12"/>
  <c r="V3113" i="12"/>
  <c r="V2009" i="12"/>
  <c r="V3051" i="12"/>
  <c r="V175" i="12"/>
  <c r="V1457" i="12"/>
  <c r="V3476" i="12"/>
  <c r="V2404" i="12"/>
  <c r="V1477" i="12"/>
  <c r="V3518" i="12"/>
  <c r="V952" i="12"/>
  <c r="V1657" i="12"/>
  <c r="V960" i="12"/>
  <c r="V1548" i="12"/>
  <c r="V1174" i="12"/>
  <c r="V2997" i="12"/>
  <c r="V871" i="12"/>
  <c r="V2262" i="12"/>
  <c r="V2083" i="12"/>
  <c r="V2381" i="12"/>
  <c r="V518" i="12"/>
  <c r="V2949" i="12"/>
  <c r="V2535" i="12"/>
  <c r="V2205" i="12"/>
  <c r="V3141" i="12"/>
  <c r="V2521" i="12"/>
  <c r="V2072" i="12"/>
  <c r="V828" i="12"/>
  <c r="V830" i="12"/>
  <c r="V543" i="12"/>
  <c r="V1821" i="12"/>
  <c r="V3143" i="12"/>
  <c r="V3555" i="12"/>
  <c r="V3457" i="12"/>
  <c r="V2377" i="12"/>
  <c r="V1090" i="12"/>
  <c r="V3467" i="12"/>
  <c r="V925" i="12"/>
  <c r="V570" i="12"/>
  <c r="V3229" i="12"/>
  <c r="V897" i="12"/>
  <c r="V971" i="12"/>
  <c r="V3615" i="12"/>
  <c r="V3165" i="12"/>
  <c r="V3212" i="12"/>
  <c r="V3616" i="12"/>
  <c r="V3390" i="12"/>
  <c r="V2820" i="12"/>
  <c r="V3285" i="12"/>
  <c r="V1675" i="12"/>
  <c r="V3280" i="12"/>
  <c r="V767" i="12"/>
  <c r="V139" i="12"/>
  <c r="V2967" i="12"/>
  <c r="V1813" i="12"/>
  <c r="V1545" i="12"/>
  <c r="V1400" i="12"/>
  <c r="V3576" i="12"/>
  <c r="V3646" i="12"/>
  <c r="V3335" i="12"/>
  <c r="V1204" i="12"/>
  <c r="V3447" i="12"/>
  <c r="V140" i="12"/>
  <c r="V814" i="12"/>
  <c r="V141" i="12"/>
  <c r="V1323" i="12"/>
  <c r="V707" i="12"/>
  <c r="V650" i="12"/>
  <c r="V1394" i="12"/>
  <c r="V142" i="12"/>
  <c r="V868" i="12"/>
  <c r="V2006" i="12"/>
  <c r="V3306" i="12"/>
  <c r="V3481" i="12"/>
  <c r="V903" i="12"/>
  <c r="V762" i="12"/>
  <c r="V1245" i="12"/>
  <c r="V1483" i="12"/>
  <c r="V1184" i="12"/>
  <c r="V2069" i="12"/>
  <c r="V446" i="12"/>
  <c r="V1679" i="12"/>
  <c r="V3352" i="12"/>
  <c r="V3227" i="12"/>
  <c r="V1854" i="12"/>
  <c r="V1958" i="12"/>
  <c r="V1133" i="12"/>
  <c r="V2862" i="12"/>
  <c r="V2696" i="12"/>
  <c r="V711" i="12"/>
  <c r="V2444" i="12"/>
  <c r="V3517" i="12"/>
  <c r="V3530" i="12"/>
  <c r="V2323" i="12"/>
  <c r="V3128" i="12"/>
  <c r="V2874" i="12"/>
  <c r="V1644" i="12"/>
  <c r="V1822" i="12"/>
  <c r="V1266" i="12"/>
  <c r="V3300" i="12"/>
  <c r="V1306" i="12"/>
  <c r="V1642" i="12"/>
  <c r="V143" i="12"/>
  <c r="V3466" i="12"/>
  <c r="V1275" i="12"/>
  <c r="V1714" i="12"/>
  <c r="V1808" i="12"/>
  <c r="V3295" i="12"/>
  <c r="V3679" i="12"/>
  <c r="V928" i="12"/>
  <c r="V1794" i="12"/>
  <c r="V2783" i="12"/>
  <c r="V1770" i="12"/>
  <c r="V2916" i="12"/>
  <c r="V2938" i="12"/>
  <c r="V3470" i="12"/>
  <c r="V2452" i="12"/>
  <c r="V2406" i="12"/>
  <c r="V3542" i="12"/>
  <c r="V262" i="12"/>
  <c r="V1328" i="12"/>
  <c r="V1575" i="12"/>
  <c r="V1116" i="12"/>
  <c r="V1984" i="12"/>
  <c r="V1273" i="12"/>
  <c r="V3322" i="12"/>
  <c r="V2316" i="12"/>
  <c r="V2355" i="12"/>
  <c r="V420" i="12"/>
  <c r="V1504" i="12"/>
  <c r="V144" i="12"/>
  <c r="V2308" i="12"/>
  <c r="V3302" i="12"/>
  <c r="V3312" i="12"/>
  <c r="V145" i="12"/>
  <c r="V1691" i="12"/>
  <c r="V1732" i="12"/>
  <c r="V2643" i="12"/>
  <c r="V1825" i="12"/>
  <c r="V3185" i="12"/>
  <c r="V706" i="12"/>
  <c r="V608" i="12"/>
  <c r="V2008" i="12"/>
  <c r="V2711" i="12"/>
  <c r="V1416" i="12"/>
  <c r="V1194" i="12"/>
  <c r="V486" i="12"/>
  <c r="V1319" i="12"/>
  <c r="V1320" i="12"/>
  <c r="V978" i="12"/>
  <c r="V1435" i="12"/>
  <c r="V2918" i="12"/>
  <c r="V147" i="12"/>
  <c r="V832" i="12"/>
  <c r="V1410" i="12"/>
  <c r="V1257" i="12"/>
  <c r="V2876" i="12"/>
  <c r="V3133" i="12"/>
  <c r="V1066" i="12"/>
  <c r="V2035" i="12"/>
  <c r="V2142" i="12"/>
  <c r="V2328" i="12"/>
  <c r="V2490" i="12"/>
  <c r="V1205" i="12"/>
  <c r="V1414" i="12"/>
  <c r="V861" i="12"/>
  <c r="V148" i="12"/>
  <c r="V1290" i="12"/>
  <c r="V1751" i="12"/>
  <c r="V1217" i="12"/>
  <c r="V149" i="12"/>
  <c r="V2732" i="12"/>
  <c r="V964" i="12"/>
  <c r="V809" i="12"/>
  <c r="V1172" i="12"/>
  <c r="V254" i="12"/>
  <c r="V755" i="12"/>
  <c r="V909" i="12"/>
  <c r="V3145" i="12"/>
  <c r="V454" i="12"/>
  <c r="V912" i="12"/>
  <c r="V669" i="12"/>
  <c r="V328" i="12"/>
  <c r="V2156" i="12"/>
  <c r="V2073" i="12"/>
  <c r="V3059" i="12"/>
  <c r="V2727" i="12"/>
  <c r="V3536" i="12"/>
  <c r="V3164" i="12"/>
  <c r="V1484" i="12"/>
  <c r="V150" i="12"/>
  <c r="V895" i="12"/>
  <c r="V1979" i="12"/>
  <c r="V2106" i="12"/>
  <c r="V1356" i="12"/>
  <c r="V3043" i="12"/>
  <c r="V2698" i="12"/>
  <c r="V1844" i="12"/>
  <c r="V986" i="12"/>
  <c r="V151" i="12"/>
  <c r="V856" i="12"/>
  <c r="V3590" i="12"/>
  <c r="V1912" i="12"/>
  <c r="V1138" i="12"/>
  <c r="V1791" i="12"/>
  <c r="V2756" i="12"/>
  <c r="V716" i="12"/>
  <c r="V1067" i="12"/>
  <c r="V3521" i="12"/>
  <c r="V2089" i="12"/>
  <c r="V847" i="12"/>
  <c r="V1150" i="12"/>
  <c r="V152" i="12"/>
  <c r="V1688" i="12"/>
  <c r="V639" i="12"/>
  <c r="V2184" i="12"/>
  <c r="V2990" i="12"/>
  <c r="V2425" i="12"/>
  <c r="V1164" i="12"/>
  <c r="V1033" i="12"/>
  <c r="V924" i="12"/>
  <c r="V659" i="12"/>
  <c r="V3146" i="12"/>
  <c r="V2822" i="12"/>
  <c r="V1052" i="12"/>
  <c r="V2933" i="12"/>
  <c r="V365" i="12"/>
  <c r="V1073" i="12"/>
  <c r="V737" i="12"/>
  <c r="V2851" i="12"/>
  <c r="V1856" i="12"/>
  <c r="V1193" i="12"/>
  <c r="V863" i="12"/>
  <c r="V2905" i="12"/>
  <c r="V1685" i="12"/>
  <c r="V2369" i="12"/>
  <c r="V153" i="12"/>
  <c r="V3276" i="12"/>
  <c r="V206" i="12"/>
  <c r="V2056" i="12"/>
  <c r="V2284" i="12"/>
  <c r="V3368" i="12"/>
  <c r="V1072" i="12"/>
  <c r="V860" i="12"/>
  <c r="V155" i="12"/>
  <c r="V1818" i="12"/>
  <c r="V1636" i="12"/>
  <c r="V2311" i="12"/>
  <c r="V3157" i="12"/>
  <c r="V3264" i="12"/>
  <c r="V1508" i="12"/>
  <c r="V922" i="12"/>
  <c r="V1355" i="12"/>
  <c r="V643" i="12"/>
  <c r="V3023" i="12"/>
  <c r="V3027" i="12"/>
  <c r="V2420" i="12"/>
  <c r="V1393" i="12"/>
  <c r="V2679" i="12"/>
  <c r="V2127" i="12"/>
  <c r="V455" i="12"/>
  <c r="V1939" i="12"/>
  <c r="V743" i="12"/>
  <c r="V3245" i="12"/>
  <c r="V3100" i="12"/>
  <c r="V3163" i="12"/>
  <c r="V3240" i="12"/>
  <c r="V2886" i="12"/>
  <c r="V2078" i="12"/>
  <c r="V775" i="12"/>
  <c r="V3109" i="12"/>
  <c r="V817" i="12"/>
  <c r="V1317" i="12"/>
  <c r="V1792" i="12"/>
  <c r="V3268" i="12"/>
  <c r="V3055" i="12"/>
  <c r="V1022" i="12"/>
  <c r="V3329" i="12"/>
  <c r="V431" i="12"/>
  <c r="V1094" i="12"/>
  <c r="V966" i="12"/>
  <c r="V2341" i="12"/>
  <c r="V1045" i="12"/>
  <c r="V2131" i="12"/>
  <c r="V790" i="12"/>
  <c r="V2353" i="12"/>
  <c r="V657" i="12"/>
  <c r="V576" i="12"/>
  <c r="V963" i="12"/>
  <c r="V157" i="12"/>
  <c r="V1964" i="12"/>
  <c r="V2457" i="12"/>
  <c r="V1463" i="12"/>
  <c r="V3139" i="12"/>
  <c r="V366" i="12"/>
  <c r="V914" i="12"/>
  <c r="V3454" i="12"/>
  <c r="V158" i="12"/>
  <c r="V3030" i="12"/>
  <c r="V180" i="12"/>
  <c r="V2620" i="12"/>
  <c r="V1486" i="12"/>
  <c r="V2848" i="12"/>
  <c r="V577" i="12"/>
  <c r="V1475" i="12"/>
  <c r="V2754" i="12"/>
  <c r="V785" i="12"/>
  <c r="V1502" i="12"/>
  <c r="V2459" i="12"/>
  <c r="V1756" i="12"/>
  <c r="V1618" i="12"/>
  <c r="V159" i="12"/>
  <c r="V1586" i="12"/>
  <c r="V203" i="12"/>
  <c r="V2423" i="12"/>
  <c r="V592" i="12"/>
  <c r="V2900" i="12"/>
  <c r="V2923" i="12"/>
  <c r="V799" i="12"/>
  <c r="V740" i="12"/>
  <c r="V2390" i="12"/>
  <c r="V3049" i="12"/>
  <c r="V1108" i="12"/>
  <c r="V934" i="12"/>
  <c r="V2974" i="12"/>
  <c r="V1211" i="12"/>
  <c r="V1321" i="12"/>
  <c r="V160" i="12"/>
  <c r="V1786" i="12"/>
  <c r="V1929" i="12"/>
  <c r="V876" i="12"/>
  <c r="V452" i="12"/>
  <c r="V2130" i="12"/>
  <c r="V763" i="12"/>
  <c r="V915" i="12"/>
  <c r="V505" i="12"/>
  <c r="V3153" i="12"/>
  <c r="V1852" i="12"/>
  <c r="V2139" i="12"/>
  <c r="V565" i="12"/>
  <c r="V2329" i="12"/>
  <c r="V1875" i="12"/>
  <c r="V879" i="12"/>
  <c r="V896" i="12"/>
  <c r="V612" i="12"/>
  <c r="V940" i="12"/>
  <c r="V179" i="12"/>
  <c r="V941" i="12"/>
  <c r="V818" i="12"/>
  <c r="V515" i="12"/>
  <c r="V604" i="12"/>
  <c r="V193" i="12"/>
  <c r="V3431" i="12"/>
  <c r="V2254" i="12"/>
  <c r="V3099" i="12"/>
  <c r="V2593" i="12"/>
  <c r="V765" i="12"/>
  <c r="V864" i="12"/>
  <c r="V1214" i="12"/>
  <c r="V162" i="12"/>
  <c r="V396" i="12"/>
  <c r="V3606" i="12"/>
  <c r="V2963" i="12"/>
  <c r="V163" i="12"/>
  <c r="V834" i="12"/>
  <c r="V1806" i="12"/>
  <c r="V3513" i="12"/>
  <c r="V3604" i="12"/>
  <c r="V2743" i="12"/>
  <c r="V464" i="12"/>
  <c r="V2914" i="12"/>
  <c r="V3137" i="12"/>
  <c r="V241" i="12"/>
  <c r="V3456" i="12"/>
  <c r="V1763" i="12"/>
  <c r="V1513" i="12"/>
  <c r="V3372" i="12"/>
  <c r="V2059" i="12"/>
  <c r="V3017" i="12"/>
  <c r="V1265" i="12"/>
  <c r="V2493" i="12"/>
  <c r="V695" i="12"/>
  <c r="V1171" i="12"/>
  <c r="V391" i="12"/>
  <c r="V1303" i="12"/>
  <c r="V2887" i="12"/>
  <c r="V1281" i="12"/>
  <c r="V2081" i="12"/>
  <c r="V1752" i="12"/>
  <c r="V3050" i="12"/>
  <c r="V2257" i="12"/>
  <c r="V301" i="12"/>
  <c r="V166" i="12"/>
  <c r="V1830" i="12"/>
  <c r="V401" i="12"/>
  <c r="V2224" i="12"/>
  <c r="V2253" i="12"/>
  <c r="V3275" i="12"/>
  <c r="V1968" i="12"/>
  <c r="V3274" i="12"/>
  <c r="V1911" i="12"/>
  <c r="V1042" i="12"/>
  <c r="V1580" i="12"/>
  <c r="V167" i="12"/>
  <c r="V3475" i="12"/>
  <c r="V2669" i="12"/>
  <c r="V2934" i="12"/>
  <c r="V320" i="12"/>
  <c r="V715" i="12"/>
  <c r="V1950" i="12"/>
  <c r="V849" i="12"/>
  <c r="V1986" i="12"/>
  <c r="V982" i="12"/>
  <c r="V168" i="12"/>
  <c r="V1110" i="12"/>
  <c r="V1809" i="12"/>
  <c r="V222" i="12"/>
  <c r="V2640" i="12"/>
  <c r="V2230" i="12"/>
  <c r="V721" i="12"/>
  <c r="V1676" i="12"/>
  <c r="V2298" i="12"/>
  <c r="V959" i="12"/>
  <c r="V904" i="12"/>
  <c r="V1698" i="12"/>
  <c r="V1070" i="12"/>
  <c r="V3105" i="12"/>
  <c r="V2785" i="12"/>
  <c r="V2505" i="12"/>
  <c r="V1106" i="12"/>
  <c r="V2179" i="12"/>
  <c r="V759" i="12"/>
  <c r="V3462" i="12"/>
  <c r="V3258" i="12"/>
  <c r="V2385" i="12"/>
  <c r="V686" i="12"/>
  <c r="V443" i="12"/>
  <c r="V1191" i="12"/>
  <c r="V3567" i="12"/>
  <c r="V585" i="12"/>
  <c r="V3025" i="12"/>
  <c r="V1200" i="12"/>
  <c r="V3147" i="12"/>
  <c r="V2994" i="12"/>
  <c r="V3498" i="12"/>
  <c r="V663" i="12"/>
  <c r="V169" i="12"/>
  <c r="V3631" i="12"/>
  <c r="V302" i="12"/>
  <c r="V3034" i="12"/>
  <c r="V174" i="12"/>
  <c r="V3040" i="12"/>
  <c r="V3383" i="12"/>
  <c r="V173" i="12"/>
  <c r="V865" i="12"/>
  <c r="V672" i="12"/>
  <c r="V380" i="12"/>
  <c r="V950" i="12"/>
  <c r="V958" i="12"/>
  <c r="V3412" i="12"/>
  <c r="V2275" i="12"/>
  <c r="V1005" i="12"/>
  <c r="V3674" i="12"/>
  <c r="V1043" i="12"/>
  <c r="V1006" i="12"/>
  <c r="V1978" i="12"/>
  <c r="V1012" i="12"/>
  <c r="V839" i="12"/>
  <c r="V555" i="12"/>
  <c r="V2917" i="12"/>
  <c r="V942" i="12"/>
  <c r="V2751" i="12"/>
  <c r="V3389" i="12"/>
  <c r="V2609" i="12"/>
  <c r="V614" i="12"/>
  <c r="V1471" i="12"/>
  <c r="V1498" i="12"/>
  <c r="V2320" i="12"/>
  <c r="V3126" i="12"/>
  <c r="V709" i="12"/>
  <c r="V1160" i="12"/>
  <c r="V2233" i="12"/>
  <c r="V170" i="12"/>
  <c r="V3460" i="12"/>
  <c r="V440" i="12"/>
  <c r="V552" i="12"/>
  <c r="V1103" i="12"/>
  <c r="V689" i="12"/>
  <c r="V795" i="12"/>
  <c r="V786" i="12"/>
  <c r="V3733" i="12"/>
  <c r="V3897" i="12"/>
  <c r="V3862" i="12"/>
  <c r="V3928" i="12"/>
  <c r="V3680" i="12"/>
  <c r="V3906" i="12"/>
  <c r="V3770" i="12"/>
  <c r="V3871" i="12"/>
  <c r="V3793" i="12"/>
  <c r="V3823" i="12"/>
  <c r="V3681" i="12"/>
  <c r="V3867" i="12"/>
  <c r="V3847" i="12"/>
  <c r="V3725" i="12"/>
  <c r="V3715" i="12"/>
  <c r="V3961" i="12"/>
  <c r="V3911" i="12"/>
  <c r="V3825" i="12"/>
  <c r="V3884" i="12"/>
  <c r="V3807" i="12"/>
  <c r="V3819" i="12"/>
  <c r="V3892" i="12"/>
  <c r="V3817" i="12"/>
  <c r="V3831" i="12"/>
  <c r="V3880" i="12"/>
  <c r="V3837" i="12"/>
  <c r="V3792" i="12"/>
  <c r="V3779" i="12"/>
  <c r="V3860" i="12"/>
  <c r="V3858" i="12"/>
  <c r="V3693" i="12"/>
  <c r="V3876" i="12"/>
  <c r="V3864" i="12"/>
  <c r="V3971" i="12"/>
  <c r="V3947" i="12"/>
  <c r="V3784" i="12"/>
  <c r="V3903" i="12"/>
  <c r="V3682" i="12"/>
  <c r="V3964" i="12"/>
  <c r="V3861" i="12"/>
  <c r="V3948" i="12"/>
  <c r="V3835" i="12"/>
  <c r="V3795" i="12"/>
  <c r="V3683" i="12"/>
  <c r="V3695" i="12"/>
  <c r="V3869" i="12"/>
  <c r="V3855" i="12"/>
  <c r="V3919" i="12"/>
  <c r="V3873" i="12"/>
  <c r="V3828" i="12"/>
  <c r="V3838" i="12"/>
  <c r="V3754" i="12"/>
  <c r="V3739" i="12"/>
  <c r="V3808" i="12"/>
  <c r="V3966" i="12"/>
  <c r="V3912" i="12"/>
  <c r="V3804" i="12"/>
  <c r="V3794" i="12"/>
  <c r="V3810" i="12"/>
  <c r="V3780" i="12"/>
  <c r="V3973" i="12"/>
  <c r="V3753" i="12"/>
  <c r="V3923" i="12"/>
  <c r="V3696" i="12"/>
  <c r="V3821" i="12"/>
  <c r="V3925" i="12"/>
  <c r="V3952" i="12"/>
  <c r="V3785" i="12"/>
  <c r="V3940" i="12"/>
  <c r="V3936" i="12"/>
  <c r="V3916" i="12"/>
  <c r="V3933" i="12"/>
  <c r="V3937" i="12"/>
  <c r="V3846" i="12"/>
  <c r="V3930" i="12"/>
  <c r="V3953" i="12"/>
  <c r="V3766" i="12"/>
  <c r="V3941" i="12"/>
  <c r="V3797" i="12"/>
  <c r="V3826" i="12"/>
  <c r="V3685" i="12"/>
  <c r="V3791" i="12"/>
  <c r="V3731" i="12"/>
  <c r="V3889" i="12"/>
  <c r="V3686" i="12"/>
  <c r="V3901" i="12"/>
  <c r="V3979" i="12"/>
  <c r="V3699" i="12"/>
  <c r="V3763" i="12"/>
  <c r="V3764" i="12"/>
  <c r="V3974" i="12"/>
  <c r="V3829" i="12"/>
  <c r="V3772" i="12"/>
  <c r="V3881" i="12"/>
  <c r="V3913" i="12"/>
  <c r="V3697" i="12"/>
  <c r="V3735" i="12"/>
  <c r="V3687" i="12"/>
  <c r="V3692" i="12"/>
  <c r="V3712" i="12"/>
  <c r="V3967" i="12"/>
  <c r="V3909" i="12"/>
  <c r="V3946" i="12"/>
  <c r="V3951" i="12"/>
  <c r="V3751" i="12"/>
  <c r="V3849" i="12"/>
  <c r="V3907" i="12"/>
  <c r="V3774" i="12"/>
  <c r="V3688" i="12"/>
  <c r="V3935" i="12"/>
  <c r="V3896" i="12"/>
  <c r="V3857" i="12"/>
  <c r="V3910" i="12"/>
  <c r="V3768" i="12"/>
  <c r="V3744" i="12"/>
  <c r="V3848" i="12"/>
  <c r="V3834" i="12"/>
  <c r="V3798" i="12"/>
  <c r="V3799" i="12"/>
  <c r="V3702" i="12"/>
  <c r="V3746" i="12"/>
  <c r="V3762" i="12"/>
  <c r="V3716" i="12"/>
  <c r="V3898" i="12"/>
  <c r="V3781" i="12"/>
  <c r="V3743" i="12"/>
  <c r="V3921" i="12"/>
  <c r="V3957" i="12"/>
  <c r="V3920" i="12"/>
  <c r="V3721" i="12"/>
  <c r="V3767" i="12"/>
  <c r="V3924" i="12"/>
  <c r="V3758" i="12"/>
  <c r="V3836" i="12"/>
  <c r="V3970" i="12"/>
  <c r="V3740" i="12"/>
  <c r="V3963" i="12"/>
  <c r="V3856" i="12"/>
  <c r="V3887" i="12"/>
  <c r="V3786" i="12"/>
  <c r="V3934" i="12"/>
  <c r="V3749" i="12"/>
  <c r="V3853" i="12"/>
  <c r="V3931" i="12"/>
  <c r="V3954" i="12"/>
  <c r="V3711" i="12"/>
  <c r="V3955" i="12"/>
  <c r="V3904" i="12"/>
  <c r="V3729" i="12"/>
  <c r="V3830" i="12"/>
  <c r="V3841" i="12"/>
  <c r="V3942" i="12"/>
  <c r="V3734" i="12"/>
  <c r="V3976" i="12"/>
  <c r="V3945" i="12"/>
  <c r="V3698" i="12"/>
  <c r="V3723" i="12"/>
  <c r="V3943" i="12"/>
  <c r="V3690" i="12"/>
  <c r="V3765" i="12"/>
  <c r="V3968" i="12"/>
  <c r="V3956" i="12"/>
  <c r="V3722" i="12"/>
  <c r="V3790" i="12"/>
  <c r="V3833" i="12"/>
  <c r="V3755" i="12"/>
  <c r="V3969" i="12"/>
  <c r="V3750" i="12"/>
  <c r="V3756" i="12"/>
  <c r="V3710" i="12"/>
  <c r="V3788" i="12"/>
  <c r="V3747" i="12"/>
  <c r="V3959" i="12"/>
  <c r="V3816" i="12"/>
  <c r="V3789" i="12"/>
  <c r="V3812" i="12"/>
  <c r="V3730" i="12"/>
  <c r="V3926" i="12"/>
  <c r="V3736" i="12"/>
  <c r="V3726" i="12"/>
  <c r="V3732" i="12"/>
  <c r="V3800" i="12"/>
  <c r="V3868" i="12"/>
  <c r="V3820" i="12"/>
  <c r="V3843" i="12"/>
  <c r="V3718" i="12"/>
  <c r="V3803" i="12"/>
  <c r="V3977" i="12"/>
  <c r="V3760" i="12"/>
  <c r="V3899" i="12"/>
  <c r="V3748" i="12"/>
  <c r="V3874" i="12"/>
  <c r="V3918" i="12"/>
  <c r="V3859" i="12"/>
  <c r="V3894" i="12"/>
  <c r="V3863" i="12"/>
  <c r="V3877" i="12"/>
  <c r="V3840" i="12"/>
  <c r="V3932" i="12"/>
  <c r="V3777" i="12"/>
  <c r="V3706" i="12"/>
  <c r="V3962" i="12"/>
  <c r="V3701" i="12"/>
  <c r="V3872" i="12"/>
  <c r="V3708" i="12"/>
  <c r="V3728" i="12"/>
  <c r="V3832" i="12"/>
  <c r="V3965" i="12"/>
  <c r="V3769" i="12"/>
  <c r="V3737" i="12"/>
  <c r="V3776" i="12"/>
  <c r="V3773" i="12"/>
  <c r="V3875" i="12"/>
  <c r="V3885" i="12"/>
  <c r="V3891" i="12"/>
  <c r="V3865" i="12"/>
  <c r="V3694" i="12"/>
  <c r="V3950" i="12"/>
  <c r="V3972" i="12"/>
  <c r="V3771" i="12"/>
  <c r="V3960" i="12"/>
  <c r="V3895" i="12"/>
  <c r="V3922" i="12"/>
  <c r="V3727" i="12"/>
  <c r="V3745" i="12"/>
  <c r="V4037" i="12"/>
  <c r="V4031" i="12"/>
  <c r="V3994" i="12"/>
  <c r="V4009" i="12"/>
  <c r="V3981" i="12"/>
  <c r="V4000" i="12"/>
  <c r="V4018" i="12"/>
  <c r="V4036" i="12"/>
  <c r="V4027" i="12"/>
  <c r="V3987" i="12"/>
  <c r="V3995" i="12"/>
  <c r="V4035" i="12"/>
  <c r="V3997" i="12"/>
  <c r="V3992" i="12"/>
  <c r="V4023" i="12"/>
  <c r="V3991" i="12"/>
  <c r="V4033" i="12"/>
  <c r="V4013" i="12"/>
  <c r="V4016" i="12"/>
  <c r="V4019" i="12"/>
  <c r="V3999" i="12"/>
  <c r="V3986" i="12"/>
  <c r="V4028" i="12"/>
  <c r="V4005" i="12"/>
  <c r="V3998" i="12"/>
  <c r="V4032" i="12"/>
  <c r="V4008" i="12"/>
  <c r="V4030" i="12"/>
  <c r="V4014" i="12"/>
  <c r="V4003" i="12"/>
  <c r="V4029" i="12"/>
  <c r="V4021" i="12"/>
  <c r="V4006" i="12"/>
  <c r="V4034" i="12"/>
  <c r="V3985" i="12"/>
  <c r="V4002" i="12"/>
  <c r="V3989" i="12"/>
  <c r="V4001" i="12"/>
  <c r="V3982" i="12"/>
  <c r="V4004" i="12"/>
  <c r="V4022" i="12"/>
  <c r="V4024" i="12"/>
  <c r="V4015" i="12"/>
  <c r="V3988" i="12"/>
  <c r="V4056" i="12"/>
  <c r="V4050" i="12"/>
  <c r="V4040" i="12"/>
  <c r="V4039" i="12"/>
  <c r="V4042" i="12"/>
  <c r="V4052" i="12"/>
  <c r="V4062" i="12"/>
  <c r="V4044" i="12"/>
  <c r="V4046" i="12"/>
  <c r="V4065" i="12"/>
  <c r="V4067" i="12"/>
  <c r="V4059" i="12"/>
  <c r="V4061" i="12"/>
  <c r="V4060" i="12"/>
  <c r="V4049" i="12"/>
  <c r="V4047" i="12"/>
  <c r="V4063" i="12"/>
  <c r="V4068" i="12"/>
  <c r="V4041" i="12"/>
  <c r="V4043" i="12"/>
  <c r="V4053" i="12"/>
  <c r="V1989" i="12"/>
  <c r="AA9" i="12"/>
  <c r="AA2043" i="12"/>
  <c r="AA311" i="12"/>
  <c r="AA2515" i="12"/>
  <c r="AA3639" i="12"/>
  <c r="AA2922" i="12"/>
  <c r="AA3338" i="12"/>
  <c r="AA2572" i="12"/>
  <c r="AA1918" i="12"/>
  <c r="AA3656" i="12"/>
  <c r="AA2144" i="12"/>
  <c r="AA2792" i="12"/>
  <c r="AA10" i="12"/>
  <c r="AA2579" i="12"/>
  <c r="AA584" i="12"/>
  <c r="AA1887" i="12"/>
  <c r="AA3414" i="12"/>
  <c r="AA735" i="12"/>
  <c r="AA3277" i="12"/>
  <c r="AA2733" i="12"/>
  <c r="AA774" i="12"/>
  <c r="AA1908" i="12"/>
  <c r="AA3254" i="12"/>
  <c r="AA3028" i="12"/>
  <c r="AA2522" i="12"/>
  <c r="AA1956" i="12"/>
  <c r="AA1480" i="12"/>
  <c r="AA2417" i="12"/>
  <c r="AA1418" i="12"/>
  <c r="AA11" i="12"/>
  <c r="AA2182" i="12"/>
  <c r="AA2767" i="12"/>
  <c r="AA2431" i="12"/>
  <c r="AA1845" i="12"/>
  <c r="AA2437" i="12"/>
  <c r="AA340" i="12"/>
  <c r="AA1874" i="12"/>
  <c r="AA327" i="12"/>
  <c r="AA1876" i="12"/>
  <c r="AA291" i="12"/>
  <c r="AA973" i="12"/>
  <c r="AA919" i="12"/>
  <c r="AA3495" i="12"/>
  <c r="AA2304" i="12"/>
  <c r="AA1179" i="12"/>
  <c r="AA3120" i="12"/>
  <c r="AA1272" i="12"/>
  <c r="AA2333" i="12"/>
  <c r="AA393" i="12"/>
  <c r="AA1051" i="12"/>
  <c r="AA3371" i="12"/>
  <c r="AA1963" i="12"/>
  <c r="AA3645" i="12"/>
  <c r="AA2546" i="12"/>
  <c r="AA1247" i="12"/>
  <c r="AA3320" i="12"/>
  <c r="AA1726" i="12"/>
  <c r="AA3281" i="12"/>
  <c r="AA319" i="12"/>
  <c r="AA3419" i="12"/>
  <c r="AA1926" i="12"/>
  <c r="AA3166" i="12"/>
  <c r="AA2154" i="12"/>
  <c r="AA1479" i="12"/>
  <c r="AA12" i="12"/>
  <c r="AA541" i="12"/>
  <c r="AA3098" i="12"/>
  <c r="AA2412" i="12"/>
  <c r="AA2104" i="12"/>
  <c r="AA2297" i="12"/>
  <c r="AA3304" i="12"/>
  <c r="AA3678" i="12"/>
  <c r="AA349" i="12"/>
  <c r="AA382" i="12"/>
  <c r="AA13" i="12"/>
  <c r="AA771" i="12"/>
  <c r="AA2415" i="12"/>
  <c r="AA1666" i="12"/>
  <c r="AA1419" i="12"/>
  <c r="AA374" i="12"/>
  <c r="AA647" i="12"/>
  <c r="AA524" i="12"/>
  <c r="AA590" i="12"/>
  <c r="AA2599" i="12"/>
  <c r="AA1115" i="12"/>
  <c r="AA926" i="12"/>
  <c r="AA1077" i="12"/>
  <c r="AA2585" i="12"/>
  <c r="AA2552" i="12"/>
  <c r="AA3102" i="12"/>
  <c r="AA3407" i="12"/>
  <c r="AA2382" i="12"/>
  <c r="AA2774" i="12"/>
  <c r="AA3644" i="12"/>
  <c r="AA1396" i="12"/>
  <c r="AA1370" i="12"/>
  <c r="AA3543" i="12"/>
  <c r="AA3667" i="12"/>
  <c r="AA2677" i="12"/>
  <c r="AA3426" i="12"/>
  <c r="AA520" i="12"/>
  <c r="AA1298" i="12"/>
  <c r="AA478" i="12"/>
  <c r="AA2703" i="12"/>
  <c r="AA3033" i="12"/>
  <c r="AA2386" i="12"/>
  <c r="AA3000" i="12"/>
  <c r="AA3671" i="12"/>
  <c r="AA1336" i="12"/>
  <c r="AA2336" i="12"/>
  <c r="AA2906" i="12"/>
  <c r="AA1667" i="12"/>
  <c r="AA835" i="12"/>
  <c r="AA14" i="12"/>
  <c r="AA355" i="12"/>
  <c r="AA2472" i="12"/>
  <c r="AA3519" i="12"/>
  <c r="AA2662" i="12"/>
  <c r="AA955" i="12"/>
  <c r="AA2447" i="12"/>
  <c r="AA1555" i="12"/>
  <c r="AA3360" i="12"/>
  <c r="AA15" i="12"/>
  <c r="AA2438" i="12"/>
  <c r="AA2279" i="12"/>
  <c r="AA1803" i="12"/>
  <c r="AA2133" i="12"/>
  <c r="AA3655" i="12"/>
  <c r="AA3187" i="12"/>
  <c r="AA1450" i="12"/>
  <c r="AA780" i="12"/>
  <c r="AA2175" i="12"/>
  <c r="AA1038" i="12"/>
  <c r="AA3626" i="12"/>
  <c r="AA1969" i="12"/>
  <c r="AA2587" i="12"/>
  <c r="AA1140" i="12"/>
  <c r="AA1382" i="12"/>
  <c r="AA874" i="12"/>
  <c r="AA2363" i="12"/>
  <c r="AA2238" i="12"/>
  <c r="AA3658" i="12"/>
  <c r="AA1561" i="12"/>
  <c r="AA389" i="12"/>
  <c r="AA1109" i="12"/>
  <c r="AA836" i="12"/>
  <c r="AA261" i="12"/>
  <c r="AA2407" i="12"/>
  <c r="AA2195" i="12"/>
  <c r="AA1696" i="12"/>
  <c r="AA1444" i="12"/>
  <c r="AA2654" i="12"/>
  <c r="AA1017" i="12"/>
  <c r="AA3453" i="12"/>
  <c r="AA1330" i="12"/>
  <c r="AA1352" i="12"/>
  <c r="AA2299" i="12"/>
  <c r="AA1422" i="12"/>
  <c r="AA2586" i="12"/>
  <c r="AA2248" i="12"/>
  <c r="AA3307" i="12"/>
  <c r="AA1877" i="12"/>
  <c r="AA3595" i="12"/>
  <c r="AA2632" i="12"/>
  <c r="AA954" i="12"/>
  <c r="AA638" i="12"/>
  <c r="AA2161" i="12"/>
  <c r="AA1553" i="12"/>
  <c r="AA1653" i="12"/>
  <c r="AA699" i="12"/>
  <c r="AA2856" i="12"/>
  <c r="AA810" i="12"/>
  <c r="AA1359" i="12"/>
  <c r="AA1415" i="12"/>
  <c r="AA2636" i="12"/>
  <c r="AA2907" i="12"/>
  <c r="AA325" i="12"/>
  <c r="AA1516" i="12"/>
  <c r="AA1891" i="12"/>
  <c r="AA1942" i="12"/>
  <c r="AA2888" i="12"/>
  <c r="AA2855" i="12"/>
  <c r="AA1574" i="12"/>
  <c r="AA409" i="12"/>
  <c r="AA2584" i="12"/>
  <c r="AA3537" i="12"/>
  <c r="AA1441" i="12"/>
  <c r="AA16" i="12"/>
  <c r="AA17" i="12"/>
  <c r="AA1212" i="12"/>
  <c r="AA1585" i="12"/>
  <c r="AA2241" i="12"/>
  <c r="AA2525" i="12"/>
  <c r="AA3386" i="12"/>
  <c r="AA3636" i="12"/>
  <c r="AA1692" i="12"/>
  <c r="AA2348" i="12"/>
  <c r="AA550" i="12"/>
  <c r="AA975" i="12"/>
  <c r="AA1470" i="12"/>
  <c r="AA369" i="12"/>
  <c r="AA2583" i="12"/>
  <c r="AA18" i="12"/>
  <c r="AA558" i="12"/>
  <c r="AA1175" i="12"/>
  <c r="AA2463" i="12"/>
  <c r="AA531" i="12"/>
  <c r="AA3522" i="12"/>
  <c r="AA1617" i="12"/>
  <c r="AA1180" i="12"/>
  <c r="AA3638" i="12"/>
  <c r="AA2959" i="12"/>
  <c r="AA2413" i="12"/>
  <c r="AA1890" i="12"/>
  <c r="AA3635" i="12"/>
  <c r="AA1300" i="12"/>
  <c r="AA572" i="12"/>
  <c r="AA962" i="12"/>
  <c r="AA1381" i="12"/>
  <c r="AA3161" i="12"/>
  <c r="AA19" i="12"/>
  <c r="AA1149" i="12"/>
  <c r="AA1936" i="12"/>
  <c r="AA788" i="12"/>
  <c r="AA2433" i="12"/>
  <c r="AA2775" i="12"/>
  <c r="AA1451" i="12"/>
  <c r="AA3614" i="12"/>
  <c r="AA3177" i="12"/>
  <c r="AA2553" i="12"/>
  <c r="AA2597" i="12"/>
  <c r="AA2426" i="12"/>
  <c r="AA596" i="12"/>
  <c r="AA2895" i="12"/>
  <c r="AA1868" i="12"/>
  <c r="AA20" i="12"/>
  <c r="AA3422" i="12"/>
  <c r="AA21" i="12"/>
  <c r="AA3634" i="12"/>
  <c r="AA1804" i="12"/>
  <c r="AA1391" i="12"/>
  <c r="AA1723" i="12"/>
  <c r="AA3584" i="12"/>
  <c r="AA1156" i="12"/>
  <c r="AA381" i="12"/>
  <c r="AA3666" i="12"/>
  <c r="AA2249" i="12"/>
  <c r="AA3640" i="12"/>
  <c r="AA3249" i="12"/>
  <c r="AA3061" i="12"/>
  <c r="AA408" i="12"/>
  <c r="AA1879" i="12"/>
  <c r="AA3169" i="12"/>
  <c r="AA1365" i="12"/>
  <c r="AA3660" i="12"/>
  <c r="AA22" i="12"/>
  <c r="AA2174" i="12"/>
  <c r="AA801" i="12"/>
  <c r="AA3641" i="12"/>
  <c r="AA2537" i="12"/>
  <c r="AA2458" i="12"/>
  <c r="AA556" i="12"/>
  <c r="AA535" i="12"/>
  <c r="AA2986" i="12"/>
  <c r="AA805" i="12"/>
  <c r="AA815" i="12"/>
  <c r="AA617" i="12"/>
  <c r="AA3608" i="12"/>
  <c r="AA2839" i="12"/>
  <c r="AA3210" i="12"/>
  <c r="AA3378" i="12"/>
  <c r="AA1817" i="12"/>
  <c r="AA474" i="12"/>
  <c r="AA1403" i="12"/>
  <c r="AA1591" i="12"/>
  <c r="AA2165" i="12"/>
  <c r="AA779" i="12"/>
  <c r="AA183" i="12"/>
  <c r="AA1427" i="12"/>
  <c r="AA1744" i="12"/>
  <c r="AA1781" i="12"/>
  <c r="AA3651" i="12"/>
  <c r="AA1622" i="12"/>
  <c r="AA2683" i="12"/>
  <c r="AA3134" i="12"/>
  <c r="AA1186" i="12"/>
  <c r="AA23" i="12"/>
  <c r="AA842" i="12"/>
  <c r="AA427" i="12"/>
  <c r="AA1897" i="12"/>
  <c r="AA275" i="12"/>
  <c r="AA977" i="12"/>
  <c r="AA2016" i="12"/>
  <c r="AA2810" i="12"/>
  <c r="AA2411" i="12"/>
  <c r="AA621" i="12"/>
  <c r="AA546" i="12"/>
  <c r="AA2014" i="12"/>
  <c r="AA3131" i="12"/>
  <c r="AA510" i="12"/>
  <c r="AA2793" i="12"/>
  <c r="AA1624" i="12"/>
  <c r="AA1466" i="12"/>
  <c r="AA2692" i="12"/>
  <c r="AA545" i="12"/>
  <c r="AA1000" i="12"/>
  <c r="AA3643" i="12"/>
  <c r="AA2111" i="12"/>
  <c r="AA2926" i="12"/>
  <c r="AA1588" i="12"/>
  <c r="AA1271" i="12"/>
  <c r="AA3104" i="12"/>
  <c r="AA3286" i="12"/>
  <c r="AA3523" i="12"/>
  <c r="AA1057" i="12"/>
  <c r="AA2580" i="12"/>
  <c r="AA3284" i="12"/>
  <c r="AA2787" i="12"/>
  <c r="AA1153" i="12"/>
  <c r="AA3558" i="12"/>
  <c r="AA346" i="12"/>
  <c r="AA24" i="12"/>
  <c r="AA3230" i="12"/>
  <c r="AA321" i="12"/>
  <c r="AA1219" i="12"/>
  <c r="AA3440" i="12"/>
  <c r="AA345" i="12"/>
  <c r="AA2046" i="12"/>
  <c r="AA845" i="12"/>
  <c r="AA528" i="12"/>
  <c r="AA1333" i="12"/>
  <c r="AA451" i="12"/>
  <c r="AA2830" i="12"/>
  <c r="AA3282" i="12"/>
  <c r="AA2795" i="12"/>
  <c r="AA1954" i="12"/>
  <c r="AA3557" i="12"/>
  <c r="AA2334" i="12"/>
  <c r="AA1517" i="12"/>
  <c r="AA1026" i="12"/>
  <c r="AA25" i="12"/>
  <c r="AA3122" i="12"/>
  <c r="AA1746" i="12"/>
  <c r="AA2400" i="12"/>
  <c r="AA1309" i="12"/>
  <c r="AA2815" i="12"/>
  <c r="AA1167" i="12"/>
  <c r="AA3619" i="12"/>
  <c r="AA210" i="12"/>
  <c r="AA2466" i="12"/>
  <c r="AA2325" i="12"/>
  <c r="AA395" i="12"/>
  <c r="AA26" i="12"/>
  <c r="AA1283" i="12"/>
  <c r="AA2030" i="12"/>
  <c r="AA547" i="12"/>
  <c r="AA471" i="12"/>
  <c r="AA3244" i="12"/>
  <c r="AA1796" i="12"/>
  <c r="AA1895" i="12"/>
  <c r="AA2446" i="12"/>
  <c r="AA1343" i="12"/>
  <c r="AA2113" i="12"/>
  <c r="AA1420" i="12"/>
  <c r="AA3118" i="12"/>
  <c r="AA521" i="12"/>
  <c r="AA624" i="12"/>
  <c r="AA628" i="12"/>
  <c r="AA3226" i="12"/>
  <c r="AA676" i="12"/>
  <c r="AA2995" i="12"/>
  <c r="AA3247" i="12"/>
  <c r="AA1047" i="12"/>
  <c r="AA2665" i="12"/>
  <c r="AA2220" i="12"/>
  <c r="AA27" i="12"/>
  <c r="AA28" i="12"/>
  <c r="AA2022" i="12"/>
  <c r="AA3603" i="12"/>
  <c r="AA2101" i="12"/>
  <c r="AA3366" i="12"/>
  <c r="AA3208" i="12"/>
  <c r="AA1699" i="12"/>
  <c r="AA1604" i="12"/>
  <c r="AA913" i="12"/>
  <c r="AA339" i="12"/>
  <c r="AA1840" i="12"/>
  <c r="AA2909" i="12"/>
  <c r="AA656" i="12"/>
  <c r="AA833" i="12"/>
  <c r="AA3665" i="12"/>
  <c r="AA2550" i="12"/>
  <c r="AA1287" i="12"/>
  <c r="AA1655" i="12"/>
  <c r="AA1268" i="12"/>
  <c r="AA2829" i="12"/>
  <c r="AA2427" i="12"/>
  <c r="AA741" i="12"/>
  <c r="AA2729" i="12"/>
  <c r="AA2395" i="12"/>
  <c r="AA1083" i="12"/>
  <c r="AA29" i="12"/>
  <c r="AA1326" i="12"/>
  <c r="AA2310" i="12"/>
  <c r="AA1857" i="12"/>
  <c r="AA30" i="12"/>
  <c r="AA1878" i="12"/>
  <c r="AA281" i="12"/>
  <c r="AA282" i="12"/>
  <c r="AA2741" i="12"/>
  <c r="AA3618" i="12"/>
  <c r="AA3110" i="12"/>
  <c r="AA2359" i="12"/>
  <c r="AA750" i="12"/>
  <c r="AA3010" i="12"/>
  <c r="AA1629" i="12"/>
  <c r="AA357" i="12"/>
  <c r="AA2562" i="12"/>
  <c r="AA1134" i="12"/>
  <c r="AA2478" i="12"/>
  <c r="AA1850" i="12"/>
  <c r="AA1406" i="12"/>
  <c r="AA3387" i="12"/>
  <c r="AA31" i="12"/>
  <c r="AA32" i="12"/>
  <c r="AA465" i="12"/>
  <c r="AA2432" i="12"/>
  <c r="AA2616" i="12"/>
  <c r="AA33" i="12"/>
  <c r="AA1127" i="12"/>
  <c r="AA1493" i="12"/>
  <c r="AA2354" i="12"/>
  <c r="AA3097" i="12"/>
  <c r="AA3355" i="12"/>
  <c r="AA1426" i="12"/>
  <c r="AA3418" i="12"/>
  <c r="AA2402" i="12"/>
  <c r="AA3435" i="12"/>
  <c r="AA1235" i="12"/>
  <c r="AA1577" i="12"/>
  <c r="AA3432" i="12"/>
  <c r="AA644" i="12"/>
  <c r="AA1607" i="12"/>
  <c r="AA3571" i="12"/>
  <c r="AA3142" i="12"/>
  <c r="AA1608" i="12"/>
  <c r="AA2610" i="12"/>
  <c r="AA1249" i="12"/>
  <c r="AA2650" i="12"/>
  <c r="AA3332" i="12"/>
  <c r="AA2055" i="12"/>
  <c r="AA2598" i="12"/>
  <c r="AA1267" i="12"/>
  <c r="AA3190" i="12"/>
  <c r="AA517" i="12"/>
  <c r="AA2952" i="12"/>
  <c r="AA2379" i="12"/>
  <c r="AA2360" i="12"/>
  <c r="AA3015" i="12"/>
  <c r="AA2591" i="12"/>
  <c r="AA2604" i="12"/>
  <c r="AA712" i="12"/>
  <c r="AA1507" i="12"/>
  <c r="AA1949" i="12"/>
  <c r="AA2857" i="12"/>
  <c r="AA2312" i="12"/>
  <c r="AA34" i="12"/>
  <c r="AA2146" i="12"/>
  <c r="AA1234" i="12"/>
  <c r="AA1091" i="12"/>
  <c r="AA2289" i="12"/>
  <c r="AA1366" i="12"/>
  <c r="AA1886" i="12"/>
  <c r="AA2666" i="12"/>
  <c r="AA3039" i="12"/>
  <c r="AA3160" i="12"/>
  <c r="AA459" i="12"/>
  <c r="AA1722" i="12"/>
  <c r="AA733" i="12"/>
  <c r="AA878" i="12"/>
  <c r="AA877" i="12"/>
  <c r="AA491" i="12"/>
  <c r="AA268" i="12"/>
  <c r="AA2872" i="12"/>
  <c r="AA2773" i="12"/>
  <c r="AA1253" i="12"/>
  <c r="AA2885" i="12"/>
  <c r="AA1367" i="12"/>
  <c r="AA2624" i="12"/>
  <c r="AA1023" i="12"/>
  <c r="AA2258" i="12"/>
  <c r="AA2470" i="12"/>
  <c r="AA2718" i="12"/>
  <c r="AA704" i="12"/>
  <c r="AA648" i="12"/>
  <c r="AA3181" i="12"/>
  <c r="AA3384" i="12"/>
  <c r="AA1279" i="12"/>
  <c r="AA1648" i="12"/>
  <c r="AA3241" i="12"/>
  <c r="AA3544" i="12"/>
  <c r="AA3292" i="12"/>
  <c r="AA1361" i="12"/>
  <c r="AA2534" i="12"/>
  <c r="AA1178" i="12"/>
  <c r="AA181" i="12"/>
  <c r="AA35" i="12"/>
  <c r="AA2380" i="12"/>
  <c r="AA1462" i="12"/>
  <c r="AA36" i="12"/>
  <c r="AA2203" i="12"/>
  <c r="AA3301" i="12"/>
  <c r="AA2657" i="12"/>
  <c r="AA1424" i="12"/>
  <c r="AA2603" i="12"/>
  <c r="AA3504" i="12"/>
  <c r="AA3531" i="12"/>
  <c r="AA2772" i="12"/>
  <c r="AA2542" i="12"/>
  <c r="AA1904" i="12"/>
  <c r="AA3256" i="12"/>
  <c r="AA2948" i="12"/>
  <c r="AA418" i="12"/>
  <c r="AA2606" i="12"/>
  <c r="AA1041" i="12"/>
  <c r="AA2717" i="12"/>
  <c r="AA3315" i="12"/>
  <c r="AA1233" i="12"/>
  <c r="AA1552" i="12"/>
  <c r="AA333" i="12"/>
  <c r="AA2326" i="12"/>
  <c r="AA972" i="12"/>
  <c r="AA2889" i="12"/>
  <c r="AA3388" i="12"/>
  <c r="AA236" i="12"/>
  <c r="AA2777" i="12"/>
  <c r="AA2882" i="12"/>
  <c r="AA2567" i="12"/>
  <c r="AA1242" i="12"/>
  <c r="AA3127" i="12"/>
  <c r="AA2152" i="12"/>
  <c r="AA1603" i="12"/>
  <c r="AA658" i="12"/>
  <c r="AA1327" i="12"/>
  <c r="AA2506" i="12"/>
  <c r="AA2831" i="12"/>
  <c r="AA3321" i="12"/>
  <c r="AA1371" i="12"/>
  <c r="AA884" i="12"/>
  <c r="AA2234" i="12"/>
  <c r="AA916" i="12"/>
  <c r="AA3123" i="12"/>
  <c r="AA1181" i="12"/>
  <c r="AA1053" i="12"/>
  <c r="AA403" i="12"/>
  <c r="AA37" i="12"/>
  <c r="AA3443" i="12"/>
  <c r="AA3011" i="12"/>
  <c r="AA1625" i="12"/>
  <c r="AA3642" i="12"/>
  <c r="AA2836" i="12"/>
  <c r="AA781" i="12"/>
  <c r="AA3361" i="12"/>
  <c r="AA226" i="12"/>
  <c r="AA2052" i="12"/>
  <c r="AA2884" i="12"/>
  <c r="AA3083" i="12"/>
  <c r="AA322" i="12"/>
  <c r="AA283" i="12"/>
  <c r="AA447" i="12"/>
  <c r="AA3353" i="12"/>
  <c r="AA434" i="12"/>
  <c r="AA1934" i="12"/>
  <c r="AA3346" i="12"/>
  <c r="AA2307" i="12"/>
  <c r="AA470" i="12"/>
  <c r="AA503" i="12"/>
  <c r="AA1434" i="12"/>
  <c r="AA3463" i="12"/>
  <c r="AA508" i="12"/>
  <c r="AA2658" i="12"/>
  <c r="AA2114" i="12"/>
  <c r="AA3480" i="12"/>
  <c r="AA822" i="12"/>
  <c r="AA691" i="12"/>
  <c r="AA2893" i="12"/>
  <c r="AA3182" i="12"/>
  <c r="AA1593" i="12"/>
  <c r="AA3156" i="12"/>
  <c r="AA1974" i="12"/>
  <c r="AA2578" i="12"/>
  <c r="AA1464" i="12"/>
  <c r="AA384" i="12"/>
  <c r="AA2488" i="12"/>
  <c r="AA1118" i="12"/>
  <c r="AA219" i="12"/>
  <c r="AA2414" i="12"/>
  <c r="AA38" i="12"/>
  <c r="AA292" i="12"/>
  <c r="AA1798" i="12"/>
  <c r="AA2728" i="12"/>
  <c r="AA441" i="12"/>
  <c r="AA3592" i="12"/>
  <c r="AA3085" i="12"/>
  <c r="AA3067" i="12"/>
  <c r="AA1291" i="12"/>
  <c r="AA1919" i="12"/>
  <c r="AA1117" i="12"/>
  <c r="AA2794" i="12"/>
  <c r="AA1447" i="12"/>
  <c r="AA3071" i="12"/>
  <c r="AA2988" i="12"/>
  <c r="AA606" i="12"/>
  <c r="AA1526" i="12"/>
  <c r="AA3363" i="12"/>
  <c r="AA502" i="12"/>
  <c r="AA1742" i="12"/>
  <c r="AA1613" i="12"/>
  <c r="AA1378" i="12"/>
  <c r="AA258" i="12"/>
  <c r="AA578" i="12"/>
  <c r="AA1225" i="12"/>
  <c r="AA39" i="12"/>
  <c r="AA2066" i="12"/>
  <c r="AA2796" i="12"/>
  <c r="AA1429" i="12"/>
  <c r="AA329" i="12"/>
  <c r="AA917" i="12"/>
  <c r="AA3446" i="12"/>
  <c r="AA3269" i="12"/>
  <c r="AA1455" i="12"/>
  <c r="AA3485" i="12"/>
  <c r="AA949" i="12"/>
  <c r="AA1144" i="12"/>
  <c r="AA229" i="12"/>
  <c r="AA3511" i="12"/>
  <c r="AA2513" i="12"/>
  <c r="AA40" i="12"/>
  <c r="AA240" i="12"/>
  <c r="AA3225" i="12"/>
  <c r="AA1582" i="12"/>
  <c r="AA2863" i="12"/>
  <c r="AA1324" i="12"/>
  <c r="AA3379" i="12"/>
  <c r="AA2869" i="12"/>
  <c r="AA1867" i="12"/>
  <c r="AA1074" i="12"/>
  <c r="AA1226" i="12"/>
  <c r="AA3580" i="12"/>
  <c r="AA3512" i="12"/>
  <c r="AA1155" i="12"/>
  <c r="AA3545" i="12"/>
  <c r="AA2126" i="12"/>
  <c r="AA2664" i="12"/>
  <c r="AA3294" i="12"/>
  <c r="AA430" i="12"/>
  <c r="AA376" i="12"/>
  <c r="AA2996" i="12"/>
  <c r="AA2902" i="12"/>
  <c r="AA2749" i="12"/>
  <c r="AA41" i="12"/>
  <c r="AA1101" i="12"/>
  <c r="AA1008" i="12"/>
  <c r="AA2519" i="12"/>
  <c r="AA1913" i="12"/>
  <c r="AA493" i="12"/>
  <c r="AA1438" i="12"/>
  <c r="AA2871" i="12"/>
  <c r="AA2496" i="12"/>
  <c r="AA3288" i="12"/>
  <c r="AA3316" i="12"/>
  <c r="AA2004" i="12"/>
  <c r="AA1049" i="12"/>
  <c r="AA2424" i="12"/>
  <c r="AA1478" i="12"/>
  <c r="AA3373" i="12"/>
  <c r="AA494" i="12"/>
  <c r="AA42" i="12"/>
  <c r="AA1335" i="12"/>
  <c r="AA3611" i="12"/>
  <c r="AA468" i="12"/>
  <c r="AA1658" i="12"/>
  <c r="AA2813" i="12"/>
  <c r="AA1764" i="12"/>
  <c r="AA2350" i="12"/>
  <c r="AA467" i="12"/>
  <c r="AA2641" i="12"/>
  <c r="AA882" i="12"/>
  <c r="AA898" i="12"/>
  <c r="AA2471" i="12"/>
  <c r="AA1129" i="12"/>
  <c r="AA2045" i="12"/>
  <c r="AA43" i="12"/>
  <c r="AA1075" i="12"/>
  <c r="AA2709" i="12"/>
  <c r="AA2038" i="12"/>
  <c r="AA361" i="12"/>
  <c r="AA2371" i="12"/>
  <c r="AA2953" i="12"/>
  <c r="AA422" i="12"/>
  <c r="AA2221" i="12"/>
  <c r="AA667" i="12"/>
  <c r="AA1901" i="12"/>
  <c r="AA3318" i="12"/>
  <c r="AA1428" i="12"/>
  <c r="AA2416" i="12"/>
  <c r="AA3114" i="12"/>
  <c r="AA3594" i="12"/>
  <c r="AA1750" i="12"/>
  <c r="AA1724" i="12"/>
  <c r="AA2868" i="12"/>
  <c r="AA2267" i="12"/>
  <c r="AA1533" i="12"/>
  <c r="AA3509" i="12"/>
  <c r="AA1440" i="12"/>
  <c r="AA999" i="12"/>
  <c r="AA2020" i="12"/>
  <c r="AA2123" i="12"/>
  <c r="AA1064" i="12"/>
  <c r="AA1805" i="12"/>
  <c r="AA1889" i="12"/>
  <c r="AA1209" i="12"/>
  <c r="AA1547" i="12"/>
  <c r="AA3022" i="12"/>
  <c r="AA1689" i="12"/>
  <c r="AA3057" i="12"/>
  <c r="AA218" i="12"/>
  <c r="AA2762" i="12"/>
  <c r="AA44" i="12"/>
  <c r="AA1870" i="12"/>
  <c r="AA2826" i="12"/>
  <c r="AA1227" i="12"/>
  <c r="AA271" i="12"/>
  <c r="AA45" i="12"/>
  <c r="AA330" i="12"/>
  <c r="AA46" i="12"/>
  <c r="AA298" i="12"/>
  <c r="AA47" i="12"/>
  <c r="AA2752" i="12"/>
  <c r="AA2399" i="12"/>
  <c r="AA1009" i="12"/>
  <c r="AA1482" i="12"/>
  <c r="AA1046" i="12"/>
  <c r="AA2875" i="12"/>
  <c r="AA362" i="12"/>
  <c r="AA2217" i="12"/>
  <c r="AA1771" i="12"/>
  <c r="AA1496" i="12"/>
  <c r="AA231" i="12"/>
  <c r="AA295" i="12"/>
  <c r="AA1567" i="12"/>
  <c r="AA3326" i="12"/>
  <c r="AA3060" i="12"/>
  <c r="AA48" i="12"/>
  <c r="AA1702" i="12"/>
  <c r="AA2529" i="12"/>
  <c r="AA2394" i="12"/>
  <c r="AA3195" i="12"/>
  <c r="AA3405" i="12"/>
  <c r="AA1061" i="12"/>
  <c r="AA1864" i="12"/>
  <c r="AA3063" i="12"/>
  <c r="AA273" i="12"/>
  <c r="AA2150" i="12"/>
  <c r="AA2087" i="12"/>
  <c r="AA1376" i="12"/>
  <c r="AA3448" i="12"/>
  <c r="AA356" i="12"/>
  <c r="AA2955" i="12"/>
  <c r="AA2722" i="12"/>
  <c r="AA920" i="12"/>
  <c r="AA315" i="12"/>
  <c r="AA2973" i="12"/>
  <c r="AA3547" i="12"/>
  <c r="AA1630" i="12"/>
  <c r="AA974" i="12"/>
  <c r="AA1755" i="12"/>
  <c r="AA2547" i="12"/>
  <c r="AA1350" i="12"/>
  <c r="AA2172" i="12"/>
  <c r="AA406" i="12"/>
  <c r="AA2713" i="12"/>
  <c r="AA49" i="12"/>
  <c r="AA287" i="12"/>
  <c r="AA176" i="12"/>
  <c r="AA2853" i="12"/>
  <c r="AA2545" i="12"/>
  <c r="AA3293" i="12"/>
  <c r="AA2293" i="12"/>
  <c r="AA3598" i="12"/>
  <c r="AA50" i="12"/>
  <c r="AA2070" i="12"/>
  <c r="AA2891" i="12"/>
  <c r="AA1316" i="12"/>
  <c r="AA2171" i="12"/>
  <c r="AA3002" i="12"/>
  <c r="AA2850" i="12"/>
  <c r="AA1951" i="12"/>
  <c r="AA1703" i="12"/>
  <c r="AA2568" i="12"/>
  <c r="AA3670" i="12"/>
  <c r="AA1374" i="12"/>
  <c r="AA1557" i="12"/>
  <c r="AA2765" i="12"/>
  <c r="AA51" i="12"/>
  <c r="AA1071" i="12"/>
  <c r="AA1036" i="12"/>
  <c r="AA3452" i="12"/>
  <c r="AA718" i="12"/>
  <c r="AA867" i="12"/>
  <c r="AA1596" i="12"/>
  <c r="AA424" i="12"/>
  <c r="AA3593" i="12"/>
  <c r="AA415" i="12"/>
  <c r="AA2449" i="12"/>
  <c r="AA3359" i="12"/>
  <c r="AA710" i="12"/>
  <c r="AA3587" i="12"/>
  <c r="AA2460" i="12"/>
  <c r="AA1923" i="12"/>
  <c r="AA2837" i="12"/>
  <c r="AA3252" i="12"/>
  <c r="AA278" i="12"/>
  <c r="AA2429" i="12"/>
  <c r="AA3362" i="12"/>
  <c r="AA554" i="12"/>
  <c r="AA2283" i="12"/>
  <c r="AA768" i="12"/>
  <c r="AA52" i="12"/>
  <c r="AA253" i="12"/>
  <c r="AA3391" i="12"/>
  <c r="AA2489" i="12"/>
  <c r="AA390" i="12"/>
  <c r="AA463" i="12"/>
  <c r="AA1609" i="12"/>
  <c r="AA2212" i="12"/>
  <c r="AA2731" i="12"/>
  <c r="AA1028" i="12"/>
  <c r="AA2672" i="12"/>
  <c r="AA3202" i="12"/>
  <c r="AA272" i="12"/>
  <c r="AA2396" i="12"/>
  <c r="AA2560" i="12"/>
  <c r="AA3622" i="12"/>
  <c r="AA489" i="12"/>
  <c r="AA1713" i="12"/>
  <c r="AA2685" i="12"/>
  <c r="AA2237" i="12"/>
  <c r="AA53" i="12"/>
  <c r="AA462" i="12"/>
  <c r="AA448" i="12"/>
  <c r="AA1668" i="12"/>
  <c r="AA3216" i="12"/>
  <c r="AA2821" i="12"/>
  <c r="AA1521" i="12"/>
  <c r="AA2720" i="12"/>
  <c r="AA348" i="12"/>
  <c r="AA2467" i="12"/>
  <c r="AA2613" i="12"/>
  <c r="AA3296" i="12"/>
  <c r="AA2085" i="12"/>
  <c r="AA265" i="12"/>
  <c r="AA263" i="12"/>
  <c r="AA2816" i="12"/>
  <c r="AA2563" i="12"/>
  <c r="AA1680" i="12"/>
  <c r="AA385" i="12"/>
  <c r="AA317" i="12"/>
  <c r="AA1940" i="12"/>
  <c r="AA519" i="12"/>
  <c r="AA1784" i="12"/>
  <c r="AA523" i="12"/>
  <c r="AA756" i="12"/>
  <c r="AA3044" i="12"/>
  <c r="AA2500" i="12"/>
  <c r="AA1671" i="12"/>
  <c r="AA2929" i="12"/>
  <c r="AA3376" i="12"/>
  <c r="AA2971" i="12"/>
  <c r="AA2689" i="12"/>
  <c r="AA692" i="12"/>
  <c r="AA1239" i="12"/>
  <c r="AA664" i="12"/>
  <c r="AA2094" i="12"/>
  <c r="AA3070" i="12"/>
  <c r="AA1468" i="12"/>
  <c r="AA2100" i="12"/>
  <c r="AA1161" i="12"/>
  <c r="AA2068" i="12"/>
  <c r="AA1285" i="12"/>
  <c r="AA640" i="12"/>
  <c r="AA3663" i="12"/>
  <c r="AA642" i="12"/>
  <c r="AA54" i="12"/>
  <c r="AA1518" i="12"/>
  <c r="AA1900" i="12"/>
  <c r="AA439" i="12"/>
  <c r="AA936" i="12"/>
  <c r="AA2347" i="12"/>
  <c r="AA2210" i="12"/>
  <c r="AA3336" i="12"/>
  <c r="AA2099" i="12"/>
  <c r="AA1997" i="12"/>
  <c r="AA2715" i="12"/>
  <c r="AA2528" i="12"/>
  <c r="AA1491" i="12"/>
  <c r="AA1773" i="12"/>
  <c r="AA1917" i="12"/>
  <c r="AA1599" i="12"/>
  <c r="AA1646" i="12"/>
  <c r="AA416" i="12"/>
  <c r="AA602" i="12"/>
  <c r="AA1550" i="12"/>
  <c r="AA1894" i="12"/>
  <c r="AA1015" i="12"/>
  <c r="AA2527" i="12"/>
  <c r="AA2540" i="12"/>
  <c r="AA2533" i="12"/>
  <c r="AA734" i="12"/>
  <c r="AA1902" i="12"/>
  <c r="AA3633" i="12"/>
  <c r="AA251" i="12"/>
  <c r="AA2635" i="12"/>
  <c r="AA55" i="12"/>
  <c r="AA2725" i="12"/>
  <c r="AA220" i="12"/>
  <c r="AA3609" i="12"/>
  <c r="AA2637" i="12"/>
  <c r="AA212" i="12"/>
  <c r="AA2034" i="12"/>
  <c r="AA1344" i="12"/>
  <c r="AA792" i="12"/>
  <c r="AA2541" i="12"/>
  <c r="AA1994" i="12"/>
  <c r="AA3438" i="12"/>
  <c r="AA1489" i="12"/>
  <c r="AA633" i="12"/>
  <c r="AA2634" i="12"/>
  <c r="AA2676" i="12"/>
  <c r="AA1089" i="12"/>
  <c r="AA2804" i="12"/>
  <c r="AA803" i="12"/>
  <c r="AA1945" i="12"/>
  <c r="AA506" i="12"/>
  <c r="AA634" i="12"/>
  <c r="AA2999" i="12"/>
  <c r="AA338" i="12"/>
  <c r="AA3612" i="12"/>
  <c r="AA2277" i="12"/>
  <c r="AA3441" i="12"/>
  <c r="AA2764" i="12"/>
  <c r="AA2122" i="12"/>
  <c r="AA3395" i="12"/>
  <c r="AA2757" i="12"/>
  <c r="AA1397" i="12"/>
  <c r="AA1955" i="12"/>
  <c r="AA394" i="12"/>
  <c r="AA1177" i="12"/>
  <c r="AA1730" i="12"/>
  <c r="AA1927" i="12"/>
  <c r="AA1920" i="12"/>
  <c r="AA2398" i="12"/>
  <c r="AA2979" i="12"/>
  <c r="AA3381" i="12"/>
  <c r="AA3677" i="12"/>
  <c r="AA2112" i="12"/>
  <c r="AA3132" i="12"/>
  <c r="AA1203" i="12"/>
  <c r="AA1797" i="12"/>
  <c r="AA1014" i="12"/>
  <c r="AA1762" i="12"/>
  <c r="AA1871" i="12"/>
  <c r="AA337" i="12"/>
  <c r="AA1943" i="12"/>
  <c r="AA1305" i="12"/>
  <c r="AA3524" i="12"/>
  <c r="AA3515" i="12"/>
  <c r="AA214" i="12"/>
  <c r="AA3008" i="12"/>
  <c r="AA1514" i="12"/>
  <c r="AA56" i="12"/>
  <c r="AA2744" i="12"/>
  <c r="AA1569" i="12"/>
  <c r="AA57" i="12"/>
  <c r="AA3115" i="12"/>
  <c r="AA3539" i="12"/>
  <c r="AA1966" i="12"/>
  <c r="AA616" i="12"/>
  <c r="AA490" i="12"/>
  <c r="AA2436" i="12"/>
  <c r="AA359" i="12"/>
  <c r="AA257" i="12"/>
  <c r="AA417" i="12"/>
  <c r="AA1469" i="12"/>
  <c r="AA1244" i="12"/>
  <c r="AA2601" i="12"/>
  <c r="AA2093" i="12"/>
  <c r="AA2798" i="12"/>
  <c r="AA1182" i="12"/>
  <c r="AA58" i="12"/>
  <c r="AA59" i="12"/>
  <c r="AA354" i="12"/>
  <c r="AA3334" i="12"/>
  <c r="AA2880" i="12"/>
  <c r="AA60" i="12"/>
  <c r="AA1865" i="12"/>
  <c r="AA3429" i="12"/>
  <c r="AA3579" i="12"/>
  <c r="AA3370" i="12"/>
  <c r="AA3191" i="12"/>
  <c r="AA1021" i="12"/>
  <c r="AA2261" i="12"/>
  <c r="AA2116" i="12"/>
  <c r="AA289" i="12"/>
  <c r="AA497" i="12"/>
  <c r="AA316" i="12"/>
  <c r="AA2269" i="12"/>
  <c r="AA1476" i="12"/>
  <c r="AA2480" i="12"/>
  <c r="AA3263" i="12"/>
  <c r="AA1540" i="12"/>
  <c r="AA1906" i="12"/>
  <c r="AA2509" i="12"/>
  <c r="AA1302" i="12"/>
  <c r="AA1729" i="12"/>
  <c r="AA1640" i="12"/>
  <c r="AA334" i="12"/>
  <c r="AA2936" i="12"/>
  <c r="AA1562" i="12"/>
  <c r="AA2422" i="12"/>
  <c r="AA1122" i="12"/>
  <c r="AA1674" i="12"/>
  <c r="AA1013" i="12"/>
  <c r="AA1347" i="12"/>
  <c r="AA2514" i="12"/>
  <c r="AA1237" i="12"/>
  <c r="AA1731" i="12"/>
  <c r="AA2877" i="12"/>
  <c r="AA2618" i="12"/>
  <c r="AA3343" i="12"/>
  <c r="AA2781" i="12"/>
  <c r="AA1331" i="12"/>
  <c r="AA1800" i="12"/>
  <c r="AA2976" i="12"/>
  <c r="AA244" i="12"/>
  <c r="AA3499" i="12"/>
  <c r="AA2246" i="12"/>
  <c r="AA1619" i="12"/>
  <c r="AA2705" i="12"/>
  <c r="AA3554" i="12"/>
  <c r="AA1816" i="12"/>
  <c r="AA1523" i="12"/>
  <c r="AA1282" i="12"/>
  <c r="AA1576" i="12"/>
  <c r="AA2702" i="12"/>
  <c r="AA3135" i="12"/>
  <c r="AA2053" i="12"/>
  <c r="AA61" i="12"/>
  <c r="AA1131" i="12"/>
  <c r="AA770" i="12"/>
  <c r="AA3623" i="12"/>
  <c r="AA445" i="12"/>
  <c r="AA479" i="12"/>
  <c r="AA2753" i="12"/>
  <c r="AA2800" i="12"/>
  <c r="AA3451" i="12"/>
  <c r="AA1264" i="12"/>
  <c r="AA539" i="12"/>
  <c r="AA1443" i="12"/>
  <c r="AA267" i="12"/>
  <c r="AA1169" i="12"/>
  <c r="AA567" i="12"/>
  <c r="AA2656" i="12"/>
  <c r="AA1543" i="12"/>
  <c r="AA2838" i="12"/>
  <c r="AA3174" i="12"/>
  <c r="AA2091" i="12"/>
  <c r="AA2373" i="12"/>
  <c r="AA811" i="12"/>
  <c r="AA1034" i="12"/>
  <c r="AA1503" i="12"/>
  <c r="AA2231" i="12"/>
  <c r="AA62" i="12"/>
  <c r="AA1198" i="12"/>
  <c r="AA1386" i="12"/>
  <c r="AA2530" i="12"/>
  <c r="AA2697" i="12"/>
  <c r="AA2303" i="12"/>
  <c r="AA63" i="12"/>
  <c r="AA2852" i="12"/>
  <c r="AA1411" i="12"/>
  <c r="AA2140" i="12"/>
  <c r="AA353" i="12"/>
  <c r="AA2434" i="12"/>
  <c r="AA3659" i="12"/>
  <c r="AA3620" i="12"/>
  <c r="AA1849" i="12"/>
  <c r="AA227" i="12"/>
  <c r="AA1311" i="12"/>
  <c r="AA976" i="12"/>
  <c r="AA2120" i="12"/>
  <c r="AA630" i="12"/>
  <c r="AA3136" i="12"/>
  <c r="AA433" i="12"/>
  <c r="AA2969" i="12"/>
  <c r="AA1925" i="12"/>
  <c r="AA1176" i="12"/>
  <c r="AA1488" i="12"/>
  <c r="AA574" i="12"/>
  <c r="AA1597" i="12"/>
  <c r="AA2987" i="12"/>
  <c r="AA2614" i="12"/>
  <c r="AA2742" i="12"/>
  <c r="AA610" i="12"/>
  <c r="AA944" i="12"/>
  <c r="AA2384" i="12"/>
  <c r="AA654" i="12"/>
  <c r="AA2903" i="12"/>
  <c r="AA883" i="12"/>
  <c r="AA1519" i="12"/>
  <c r="AA1700" i="12"/>
  <c r="AA3004" i="12"/>
  <c r="AA1439" i="12"/>
  <c r="AA3563" i="12"/>
  <c r="AA2625" i="12"/>
  <c r="AA3367" i="12"/>
  <c r="AA3494" i="12"/>
  <c r="AA3350" i="12"/>
  <c r="AA1399" i="12"/>
  <c r="AA2864" i="12"/>
  <c r="AA2943" i="12"/>
  <c r="AA386" i="12"/>
  <c r="AA2391" i="12"/>
  <c r="AA64" i="12"/>
  <c r="AA2595" i="12"/>
  <c r="AA1236" i="12"/>
  <c r="AA2710" i="12"/>
  <c r="AA256" i="12"/>
  <c r="AA1436" i="12"/>
  <c r="AA2766" i="12"/>
  <c r="AA2611" i="12"/>
  <c r="AA1007" i="12"/>
  <c r="AA2582" i="12"/>
  <c r="AA2285" i="12"/>
  <c r="AA2419" i="12"/>
  <c r="AA1563" i="12"/>
  <c r="AA65" i="12"/>
  <c r="AA3491" i="12"/>
  <c r="AA2002" i="12"/>
  <c r="AA2502" i="12"/>
  <c r="AA1465" i="12"/>
  <c r="AA1136" i="12"/>
  <c r="AA1385" i="12"/>
  <c r="AA372" i="12"/>
  <c r="AA1152" i="12"/>
  <c r="AA791" i="12"/>
  <c r="AA66" i="12"/>
  <c r="AA67" i="12"/>
  <c r="AA3490" i="12"/>
  <c r="AA3144" i="12"/>
  <c r="AA3314" i="12"/>
  <c r="AA2487" i="12"/>
  <c r="AA1788" i="12"/>
  <c r="AA68" i="12"/>
  <c r="AA3016" i="12"/>
  <c r="AA2483" i="12"/>
  <c r="AA3569" i="12"/>
  <c r="AA69" i="12"/>
  <c r="AA3319" i="12"/>
  <c r="AA1168" i="12"/>
  <c r="AA2338" i="12"/>
  <c r="AA2908" i="12"/>
  <c r="AA344" i="12"/>
  <c r="AA1252" i="12"/>
  <c r="AA2516" i="12"/>
  <c r="AA1259" i="12"/>
  <c r="AA2707" i="12"/>
  <c r="AA1815" i="12"/>
  <c r="AA2037" i="12"/>
  <c r="AA2663" i="12"/>
  <c r="AA588" i="12"/>
  <c r="AA1063" i="12"/>
  <c r="AA1187" i="12"/>
  <c r="AA1672" i="12"/>
  <c r="AA2957" i="12"/>
  <c r="AA2758" i="12"/>
  <c r="AA534" i="12"/>
  <c r="AA1778" i="12"/>
  <c r="AA2387" i="12"/>
  <c r="AA2977" i="12"/>
  <c r="AA3150" i="12"/>
  <c r="AA859" i="12"/>
  <c r="AA2494" i="12"/>
  <c r="AA2306" i="12"/>
  <c r="AA2160" i="12"/>
  <c r="AA1139" i="12"/>
  <c r="AA2674" i="12"/>
  <c r="AA2435" i="12"/>
  <c r="AA336" i="12"/>
  <c r="AA2097" i="12"/>
  <c r="AA1299" i="12"/>
  <c r="AA318" i="12"/>
  <c r="AA1195" i="12"/>
  <c r="AA3265" i="12"/>
  <c r="AA507" i="12"/>
  <c r="AA2162" i="12"/>
  <c r="AA1341" i="12"/>
  <c r="AA2648" i="12"/>
  <c r="AA3257" i="12"/>
  <c r="AA1068" i="12"/>
  <c r="AA1288" i="12"/>
  <c r="AA1777" i="12"/>
  <c r="AA983" i="12"/>
  <c r="AA678" i="12"/>
  <c r="AA2095" i="12"/>
  <c r="AA2244" i="12"/>
  <c r="AA3194" i="12"/>
  <c r="AA2890" i="12"/>
  <c r="AA1690" i="12"/>
  <c r="AA1497" i="12"/>
  <c r="AA2607" i="12"/>
  <c r="AA1086" i="12"/>
  <c r="AA1728" i="12"/>
  <c r="AA71" i="12"/>
  <c r="AA3413" i="12"/>
  <c r="AA1390" i="12"/>
  <c r="AA2802" i="12"/>
  <c r="AA2735" i="12"/>
  <c r="AA2036" i="12"/>
  <c r="AA2049" i="12"/>
  <c r="AA72" i="12"/>
  <c r="AA2680" i="12"/>
  <c r="AA3076" i="12"/>
  <c r="AA1292" i="12"/>
  <c r="AA73" i="12"/>
  <c r="AA3596" i="12"/>
  <c r="AA1318" i="12"/>
  <c r="AA2975" i="12"/>
  <c r="AA347" i="12"/>
  <c r="AA1985" i="12"/>
  <c r="AA3439" i="12"/>
  <c r="AA1380" i="12"/>
  <c r="AA2118" i="12"/>
  <c r="AA264" i="12"/>
  <c r="AA1605" i="12"/>
  <c r="AA1768" i="12"/>
  <c r="AA1334" i="12"/>
  <c r="AA2870" i="12"/>
  <c r="AA1662" i="12"/>
  <c r="AA3358" i="12"/>
  <c r="AA1734" i="12"/>
  <c r="AA2042" i="12"/>
  <c r="AA1632" i="12"/>
  <c r="AA2921" i="12"/>
  <c r="AA2740" i="12"/>
  <c r="AA2646" i="12"/>
  <c r="AA2833" i="12"/>
  <c r="AA1158" i="12"/>
  <c r="AA2148" i="12"/>
  <c r="AA1635" i="12"/>
  <c r="AA2243" i="12"/>
  <c r="AA2117" i="12"/>
  <c r="AA2132" i="12"/>
  <c r="AA1148" i="12"/>
  <c r="AA2192" i="12"/>
  <c r="AA3178" i="12"/>
  <c r="AA773" i="12"/>
  <c r="AA3573" i="12"/>
  <c r="AA2033" i="12"/>
  <c r="AA421" i="12"/>
  <c r="AA1584" i="12"/>
  <c r="AA2077" i="12"/>
  <c r="AA1258" i="12"/>
  <c r="AA1412" i="12"/>
  <c r="AA460" i="12"/>
  <c r="AA1719" i="12"/>
  <c r="AA671" i="12"/>
  <c r="AA726" i="12"/>
  <c r="AA74" i="12"/>
  <c r="AA2866" i="12"/>
  <c r="AA2910" i="12"/>
  <c r="AA2823" i="12"/>
  <c r="AA3559" i="12"/>
  <c r="AA1114" i="12"/>
  <c r="AA2060" i="12"/>
  <c r="AA3602" i="12"/>
  <c r="AA2622" i="12"/>
  <c r="AA848" i="12"/>
  <c r="AA3298" i="12"/>
  <c r="AA2750" i="12"/>
  <c r="AA1873" i="12"/>
  <c r="AA3464" i="12"/>
  <c r="AA1883" i="12"/>
  <c r="AA2374" i="12"/>
  <c r="AA2187" i="12"/>
  <c r="AA3086" i="12"/>
  <c r="AA1340" i="12"/>
  <c r="AA2468" i="12"/>
  <c r="AA1628" i="12"/>
  <c r="AA2965" i="12"/>
  <c r="AA1737" i="12"/>
  <c r="AA893" i="12"/>
  <c r="AA794" i="12"/>
  <c r="AA2032" i="12"/>
  <c r="AA1261" i="12"/>
  <c r="AA2630" i="12"/>
  <c r="AA1589" i="12"/>
  <c r="AA1151" i="12"/>
  <c r="AA1651" i="12"/>
  <c r="AA992" i="12"/>
  <c r="AA2389" i="12"/>
  <c r="AA3437" i="12"/>
  <c r="AA2252" i="12"/>
  <c r="AA2538" i="12"/>
  <c r="AA1190" i="12"/>
  <c r="AA3529" i="12"/>
  <c r="AA1802" i="12"/>
  <c r="AA3548" i="12"/>
  <c r="AA2103" i="12"/>
  <c r="AA717" i="12"/>
  <c r="AA1467" i="12"/>
  <c r="AA2169" i="12"/>
  <c r="AA2723" i="12"/>
  <c r="AA224" i="12"/>
  <c r="AA2232" i="12"/>
  <c r="AA2204" i="12"/>
  <c r="AA1638" i="12"/>
  <c r="AA2392" i="12"/>
  <c r="AA2309" i="12"/>
  <c r="AA956" i="12"/>
  <c r="AA2968" i="12"/>
  <c r="AA800" i="12"/>
  <c r="AA2361" i="12"/>
  <c r="AA3075" i="12"/>
  <c r="AA2556" i="12"/>
  <c r="AA2476" i="12"/>
  <c r="AA1490" i="12"/>
  <c r="AA746" i="12"/>
  <c r="AA3455" i="12"/>
  <c r="AA1783" i="12"/>
  <c r="AA2286" i="12"/>
  <c r="AA2686" i="12"/>
  <c r="AA2763" i="12"/>
  <c r="AA2748" i="12"/>
  <c r="AA1338" i="12"/>
  <c r="AA2964" i="12"/>
  <c r="AA75" i="12"/>
  <c r="AA2031" i="12"/>
  <c r="AA1606" i="12"/>
  <c r="AA352" i="12"/>
  <c r="AA3486" i="12"/>
  <c r="AA3607" i="12"/>
  <c r="AA1973" i="12"/>
  <c r="AA2158" i="12"/>
  <c r="AA76" i="12"/>
  <c r="AA1659" i="12"/>
  <c r="AA2779" i="12"/>
  <c r="AA364" i="12"/>
  <c r="AA3290" i="12"/>
  <c r="AA2520" i="12"/>
  <c r="AA2978" i="12"/>
  <c r="AA929" i="12"/>
  <c r="AA3129" i="12"/>
  <c r="AA2571" i="12"/>
  <c r="AA2904" i="12"/>
  <c r="AA3482" i="12"/>
  <c r="AA3661" i="12"/>
  <c r="AA1795" i="12"/>
  <c r="AA622" i="12"/>
  <c r="AA3506" i="12"/>
  <c r="AA2574" i="12"/>
  <c r="AA3676" i="12"/>
  <c r="AA2589" i="12"/>
  <c r="AA1620" i="12"/>
  <c r="AA1223" i="12"/>
  <c r="AA2693" i="12"/>
  <c r="AA2481" i="12"/>
  <c r="AA3337" i="12"/>
  <c r="AA1948" i="12"/>
  <c r="AA2335" i="12"/>
  <c r="AA548" i="12"/>
  <c r="AA1254" i="12"/>
  <c r="AA3374" i="12"/>
  <c r="AA3032" i="12"/>
  <c r="AA250" i="12"/>
  <c r="AA1345" i="12"/>
  <c r="AA3096" i="12"/>
  <c r="AA2687" i="12"/>
  <c r="AA2163" i="12"/>
  <c r="AA1551" i="12"/>
  <c r="AA1975" i="12"/>
  <c r="AA2088" i="12"/>
  <c r="AA2027" i="12"/>
  <c r="AA3041" i="12"/>
  <c r="AA2218" i="12"/>
  <c r="AA2007" i="12"/>
  <c r="AA1145" i="12"/>
  <c r="AA1858" i="12"/>
  <c r="AA631" i="12"/>
  <c r="AA3089" i="12"/>
  <c r="AA1383" i="12"/>
  <c r="AA2225" i="12"/>
  <c r="AA1111" i="12"/>
  <c r="AA3020" i="12"/>
  <c r="AA749" i="12"/>
  <c r="AA2211" i="12"/>
  <c r="AA3209" i="12"/>
  <c r="AA3196" i="12"/>
  <c r="AA2282" i="12"/>
  <c r="AA171" i="12"/>
  <c r="AA3221" i="12"/>
  <c r="AA1836" i="12"/>
  <c r="AA2812" i="12"/>
  <c r="AA3218" i="12"/>
  <c r="AA637" i="12"/>
  <c r="AA3058" i="12"/>
  <c r="AA1921" i="12"/>
  <c r="AA501" i="12"/>
  <c r="AA3171" i="12"/>
  <c r="AA1449" i="12"/>
  <c r="AA412" i="12"/>
  <c r="AA288" i="12"/>
  <c r="AA1453" i="12"/>
  <c r="AA1078" i="12"/>
  <c r="AA3380" i="12"/>
  <c r="AA1993" i="12"/>
  <c r="AA1363" i="12"/>
  <c r="AA1084" i="12"/>
  <c r="AA2242" i="12"/>
  <c r="AA3056" i="12"/>
  <c r="AA2930" i="12"/>
  <c r="AA1113" i="12"/>
  <c r="AA3238" i="12"/>
  <c r="AA3664" i="12"/>
  <c r="AA2164" i="12"/>
  <c r="AA3624" i="12"/>
  <c r="AA1863" i="12"/>
  <c r="AA1243" i="12"/>
  <c r="AA1747" i="12"/>
  <c r="AA2566" i="12"/>
  <c r="AA3605" i="12"/>
  <c r="AA1125" i="12"/>
  <c r="AA3260" i="12"/>
  <c r="AA3130" i="12"/>
  <c r="AA1639" i="12"/>
  <c r="AA1707" i="12"/>
  <c r="AA3283" i="12"/>
  <c r="AA2982" i="12"/>
  <c r="AA641" i="12"/>
  <c r="AA1930" i="12"/>
  <c r="AA1812" i="12"/>
  <c r="AA1594" i="12"/>
  <c r="AA625" i="12"/>
  <c r="AA2291" i="12"/>
  <c r="AA3632" i="12"/>
  <c r="AA1565" i="12"/>
  <c r="AA1841" i="12"/>
  <c r="AA1922" i="12"/>
  <c r="AA1833" i="12"/>
  <c r="AA3077" i="12"/>
  <c r="AA1881" i="12"/>
  <c r="AA504" i="12"/>
  <c r="AA3514" i="12"/>
  <c r="AA627" i="12"/>
  <c r="AA3627" i="12"/>
  <c r="AA2215" i="12"/>
  <c r="AA1228" i="12"/>
  <c r="AA1082" i="12"/>
  <c r="AA2809" i="12"/>
  <c r="AA2878" i="12"/>
  <c r="AA968" i="12"/>
  <c r="AA1693" i="12"/>
  <c r="AA1437" i="12"/>
  <c r="AA1829" i="12"/>
  <c r="AA2134" i="12"/>
  <c r="AA3465" i="12"/>
  <c r="AA1757" i="12"/>
  <c r="AA2896" i="12"/>
  <c r="AA1325" i="12"/>
  <c r="AA3652" i="12"/>
  <c r="AA2708" i="12"/>
  <c r="AA3654" i="12"/>
  <c r="AA1811" i="12"/>
  <c r="AA1855" i="12"/>
  <c r="AA444" i="12"/>
  <c r="AA270" i="12"/>
  <c r="AA2430" i="12"/>
  <c r="AA582" i="12"/>
  <c r="AA1093" i="12"/>
  <c r="AA3650" i="12"/>
  <c r="AA2736" i="12"/>
  <c r="AA77" i="12"/>
  <c r="AA793" i="12"/>
  <c r="AA1210" i="12"/>
  <c r="AA905" i="12"/>
  <c r="AA1032" i="12"/>
  <c r="AA2168" i="12"/>
  <c r="AA1092" i="12"/>
  <c r="AA276" i="12"/>
  <c r="AA233" i="12"/>
  <c r="AA887" i="12"/>
  <c r="AA1717" i="12"/>
  <c r="AA652" i="12"/>
  <c r="AA78" i="12"/>
  <c r="AA819" i="12"/>
  <c r="AA2558" i="12"/>
  <c r="AA2771" i="12"/>
  <c r="AA266" i="12"/>
  <c r="AA682" i="12"/>
  <c r="AA187" i="12"/>
  <c r="AA2256" i="12"/>
  <c r="AA3279" i="12"/>
  <c r="AA2367" i="12"/>
  <c r="AA1754" i="12"/>
  <c r="AA1972" i="12"/>
  <c r="AA2747" i="12"/>
  <c r="AA516" i="12"/>
  <c r="AA280" i="12"/>
  <c r="AA674" i="12"/>
  <c r="AA483" i="12"/>
  <c r="AA2393" i="12"/>
  <c r="AA1183" i="12"/>
  <c r="AA2555" i="12"/>
  <c r="AA1112" i="12"/>
  <c r="AA1241" i="12"/>
  <c r="AA870" i="12"/>
  <c r="AA1515" i="12"/>
  <c r="AA1206" i="12"/>
  <c r="AA1827" i="12"/>
  <c r="AA1238" i="12"/>
  <c r="AA2901" i="12"/>
  <c r="AA209" i="12"/>
  <c r="AA662" i="12"/>
  <c r="AA1199" i="12"/>
  <c r="AA2475" i="12"/>
  <c r="AA228" i="12"/>
  <c r="AA3550" i="12"/>
  <c r="AA2835" i="12"/>
  <c r="AA1976" i="12"/>
  <c r="AA411" i="12"/>
  <c r="AA687" i="12"/>
  <c r="AA1828" i="12"/>
  <c r="AA436" i="12"/>
  <c r="AA79" i="12"/>
  <c r="AA2745" i="12"/>
  <c r="AA1733" i="12"/>
  <c r="AA2724" i="12"/>
  <c r="AA189" i="12"/>
  <c r="AA80" i="12"/>
  <c r="AA1528" i="12"/>
  <c r="AA2499" i="12"/>
  <c r="AA1772" i="12"/>
  <c r="AA1460" i="12"/>
  <c r="AA571" i="12"/>
  <c r="AA1263" i="12"/>
  <c r="AA1099" i="12"/>
  <c r="AA1413" i="12"/>
  <c r="AA3597" i="12"/>
  <c r="AA419" i="12"/>
  <c r="AA1256" i="12"/>
  <c r="AA3496" i="12"/>
  <c r="AA965" i="12"/>
  <c r="AA2229" i="12"/>
  <c r="AA880" i="12"/>
  <c r="AA1274" i="12"/>
  <c r="AA776" i="12"/>
  <c r="AA808" i="12"/>
  <c r="AA2806" i="12"/>
  <c r="AA1304" i="12"/>
  <c r="AA1277" i="12"/>
  <c r="AA566" i="12"/>
  <c r="AA3303" i="12"/>
  <c r="AA573" i="12"/>
  <c r="AA1401" i="12"/>
  <c r="AA1573" i="12"/>
  <c r="AA2366" i="12"/>
  <c r="AA2479" i="12"/>
  <c r="AA3575" i="12"/>
  <c r="AA3657" i="12"/>
  <c r="AA3377" i="12"/>
  <c r="AA197" i="12"/>
  <c r="AA996" i="12"/>
  <c r="AA2196" i="12"/>
  <c r="AA1389" i="12"/>
  <c r="AA3617" i="12"/>
  <c r="AA1983" i="12"/>
  <c r="AA2807" i="12"/>
  <c r="AA2761" i="12"/>
  <c r="AA1892" i="12"/>
  <c r="AA297" i="12"/>
  <c r="AA3472" i="12"/>
  <c r="AA2137" i="12"/>
  <c r="AA2228" i="12"/>
  <c r="AA3398" i="12"/>
  <c r="AA1962" i="12"/>
  <c r="AA1695" i="12"/>
  <c r="AA744" i="12"/>
  <c r="AA988" i="12"/>
  <c r="AA2264" i="12"/>
  <c r="AA3173" i="12"/>
  <c r="AA1154" i="12"/>
  <c r="AA3219" i="12"/>
  <c r="AA1487" i="12"/>
  <c r="AA1530" i="12"/>
  <c r="AA2057" i="12"/>
  <c r="AA3272" i="12"/>
  <c r="AA3259" i="12"/>
  <c r="AA1701" i="12"/>
  <c r="AA2442" i="12"/>
  <c r="AA2239" i="12"/>
  <c r="AA2805" i="12"/>
  <c r="AA279" i="12"/>
  <c r="AA1767" i="12"/>
  <c r="AA3492" i="12"/>
  <c r="AA1301" i="12"/>
  <c r="AA1096" i="12"/>
  <c r="AA2671" i="12"/>
  <c r="AA2970" i="12"/>
  <c r="AA2250" i="12"/>
  <c r="AA1740" i="12"/>
  <c r="AA1141" i="12"/>
  <c r="AA553" i="12"/>
  <c r="AA970" i="12"/>
  <c r="AA1928" i="12"/>
  <c r="AA3505" i="12"/>
  <c r="AA81" i="12"/>
  <c r="AA370" i="12"/>
  <c r="AA827" i="12"/>
  <c r="AA2296" i="12"/>
  <c r="AA1851" i="12"/>
  <c r="AA405" i="12"/>
  <c r="AA2294" i="12"/>
  <c r="AA387" i="12"/>
  <c r="AA1990" i="12"/>
  <c r="AA2125" i="12"/>
  <c r="AA823" i="12"/>
  <c r="AA747" i="12"/>
  <c r="AA1135" i="12"/>
  <c r="AA2486" i="12"/>
  <c r="AA2688" i="12"/>
  <c r="AA392" i="12"/>
  <c r="AA1910" i="12"/>
  <c r="AA2190" i="12"/>
  <c r="AA82" i="12"/>
  <c r="AA2569" i="12"/>
  <c r="AA2251" i="12"/>
  <c r="AA1848" i="12"/>
  <c r="AA367" i="12"/>
  <c r="AA358" i="12"/>
  <c r="AA1357" i="12"/>
  <c r="AA368" i="12"/>
  <c r="AA1664" i="12"/>
  <c r="AA1660" i="12"/>
  <c r="AA777" i="12"/>
  <c r="AA371" i="12"/>
  <c r="AA2726" i="12"/>
  <c r="AA2015" i="12"/>
  <c r="AA888" i="12"/>
  <c r="AA1960" i="12"/>
  <c r="AA2782" i="12"/>
  <c r="AA3214" i="12"/>
  <c r="AA2491" i="12"/>
  <c r="AA303" i="12"/>
  <c r="AA872" i="12"/>
  <c r="AA1232" i="12"/>
  <c r="AA2739" i="12"/>
  <c r="AA1120" i="12"/>
  <c r="AA83" i="12"/>
  <c r="AA2501" i="12"/>
  <c r="AA1216" i="12"/>
  <c r="AA2661" i="12"/>
  <c r="AA1645" i="12"/>
  <c r="AA2300" i="12"/>
  <c r="AA1683" i="12"/>
  <c r="AA757" i="12"/>
  <c r="AA1368" i="12"/>
  <c r="AA1860" i="12"/>
  <c r="AA1650" i="12"/>
  <c r="AA3570" i="12"/>
  <c r="AA456" i="12"/>
  <c r="AA3552" i="12"/>
  <c r="AA563" i="12"/>
  <c r="AA3566" i="12"/>
  <c r="AA2456" i="12"/>
  <c r="AA1677" i="12"/>
  <c r="AA2199" i="12"/>
  <c r="AA1185" i="12"/>
  <c r="AA2170" i="12"/>
  <c r="AA3577" i="12"/>
  <c r="AA1531" i="12"/>
  <c r="AA2145" i="12"/>
  <c r="AA3107" i="12"/>
  <c r="AA858" i="12"/>
  <c r="AA1736" i="12"/>
  <c r="AA2098" i="12"/>
  <c r="AA2668" i="12"/>
  <c r="AA943" i="12"/>
  <c r="AA2788" i="12"/>
  <c r="AA1571" i="12"/>
  <c r="AA1076" i="12"/>
  <c r="AA601" i="12"/>
  <c r="AA3401" i="12"/>
  <c r="AA568" i="12"/>
  <c r="AA1456" i="12"/>
  <c r="AA1222" i="12"/>
  <c r="AA3409" i="12"/>
  <c r="AA2789" i="12"/>
  <c r="AA1004" i="12"/>
  <c r="AA559" i="12"/>
  <c r="AA3117" i="12"/>
  <c r="AA2808" i="12"/>
  <c r="AA2993" i="12"/>
  <c r="AA511" i="12"/>
  <c r="AA2445" i="12"/>
  <c r="AA2691" i="12"/>
  <c r="AA3402" i="12"/>
  <c r="AA2188" i="12"/>
  <c r="AA3116" i="12"/>
  <c r="AA2013" i="12"/>
  <c r="AA1946" i="12"/>
  <c r="AA2450" i="12"/>
  <c r="AA252" i="12"/>
  <c r="AA1735" i="12"/>
  <c r="AA2362" i="12"/>
  <c r="AA1102" i="12"/>
  <c r="AA472" i="12"/>
  <c r="AA2714" i="12"/>
  <c r="AA2273" i="12"/>
  <c r="AA3423" i="12"/>
  <c r="AA3468" i="12"/>
  <c r="AA3091" i="12"/>
  <c r="AA1953" i="12"/>
  <c r="AA1163" i="12"/>
  <c r="AA3267" i="12"/>
  <c r="AA1977" i="12"/>
  <c r="AA3207" i="12"/>
  <c r="AA2159" i="12"/>
  <c r="AA769" i="12"/>
  <c r="AA84" i="12"/>
  <c r="AA2105" i="12"/>
  <c r="AA3213" i="12"/>
  <c r="AA2074" i="12"/>
  <c r="AA2939" i="12"/>
  <c r="AA3565" i="12"/>
  <c r="AA2272" i="12"/>
  <c r="AA1774" i="12"/>
  <c r="AA2854" i="12"/>
  <c r="AA855" i="12"/>
  <c r="AA2755" i="12"/>
  <c r="AA753" i="12"/>
  <c r="AA1295" i="12"/>
  <c r="AA1987" i="12"/>
  <c r="AA498" i="12"/>
  <c r="AA2937" i="12"/>
  <c r="AA1240" i="12"/>
  <c r="AA3553" i="12"/>
  <c r="AA2096" i="12"/>
  <c r="AA2913" i="12"/>
  <c r="AA1255" i="12"/>
  <c r="AA3487" i="12"/>
  <c r="AA1765" i="12"/>
  <c r="AA3428" i="12"/>
  <c r="AA1020" i="12"/>
  <c r="AA3309" i="12"/>
  <c r="AA3239" i="12"/>
  <c r="AA2084" i="12"/>
  <c r="AA3200" i="12"/>
  <c r="AA2554" i="12"/>
  <c r="AA2236" i="12"/>
  <c r="AA1018" i="12"/>
  <c r="AA3270" i="12"/>
  <c r="AA3430" i="12"/>
  <c r="AA3399" i="12"/>
  <c r="AA2660" i="12"/>
  <c r="AA1137" i="12"/>
  <c r="AA85" i="12"/>
  <c r="AA3392" i="12"/>
  <c r="AA2327" i="12"/>
  <c r="AA3540" i="12"/>
  <c r="AA2700" i="12"/>
  <c r="AA1532" i="12"/>
  <c r="AA1602" i="12"/>
  <c r="AA1310" i="12"/>
  <c r="AA1590" i="12"/>
  <c r="AA1296" i="12"/>
  <c r="AA2003" i="12"/>
  <c r="AA932" i="12"/>
  <c r="AA3330" i="12"/>
  <c r="AA1947" i="12"/>
  <c r="AA3250" i="12"/>
  <c r="AA2912" i="12"/>
  <c r="AA2517" i="12"/>
  <c r="AA86" i="12"/>
  <c r="AA2619" i="12"/>
  <c r="AA1142" i="12"/>
  <c r="AA703" i="12"/>
  <c r="AA2573" i="12"/>
  <c r="AA2025" i="12"/>
  <c r="AA802" i="12"/>
  <c r="AA538" i="12"/>
  <c r="AA2198" i="12"/>
  <c r="AA1100" i="12"/>
  <c r="AA645" i="12"/>
  <c r="AA3140" i="12"/>
  <c r="AA1884" i="12"/>
  <c r="AA2523" i="12"/>
  <c r="AA1130" i="12"/>
  <c r="AA3342" i="12"/>
  <c r="AA1029" i="12"/>
  <c r="AA3317" i="12"/>
  <c r="AA2167" i="12"/>
  <c r="AA1903" i="12"/>
  <c r="AA807" i="12"/>
  <c r="AA3561" i="12"/>
  <c r="AA713" i="12"/>
  <c r="AA2928" i="12"/>
  <c r="AA87" i="12"/>
  <c r="AA2090" i="12"/>
  <c r="AA3223" i="12"/>
  <c r="AA3042" i="12"/>
  <c r="AA1982" i="12"/>
  <c r="AA2911" i="12"/>
  <c r="AA1787" i="12"/>
  <c r="AA1789" i="12"/>
  <c r="AA2260" i="12"/>
  <c r="AA3369" i="12"/>
  <c r="AA2627" i="12"/>
  <c r="AA290" i="12"/>
  <c r="AA1810" i="12"/>
  <c r="AA2659" i="12"/>
  <c r="AA88" i="12"/>
  <c r="AA2226" i="12"/>
  <c r="AA899" i="12"/>
  <c r="AA3103" i="12"/>
  <c r="AA3246" i="12"/>
  <c r="AA3072" i="12"/>
  <c r="AA1716" i="12"/>
  <c r="AA3400" i="12"/>
  <c r="AA1162" i="12"/>
  <c r="AA745" i="12"/>
  <c r="AA2138" i="12"/>
  <c r="AA3410" i="12"/>
  <c r="AA2000" i="12"/>
  <c r="AA1916" i="12"/>
  <c r="AA1107" i="12"/>
  <c r="AA2778" i="12"/>
  <c r="AA2482" i="12"/>
  <c r="AA2082" i="12"/>
  <c r="AA1566" i="12"/>
  <c r="AA851" i="12"/>
  <c r="AA89" i="12"/>
  <c r="AA3124" i="12"/>
  <c r="AA764" i="12"/>
  <c r="AA2768" i="12"/>
  <c r="AA2897" i="12"/>
  <c r="AA2841" i="12"/>
  <c r="AA2818" i="12"/>
  <c r="AA854" i="12"/>
  <c r="AA3313" i="12"/>
  <c r="AA1405" i="12"/>
  <c r="AA3351" i="12"/>
  <c r="AA613" i="12"/>
  <c r="AA413" i="12"/>
  <c r="AA379" i="12"/>
  <c r="AA732" i="12"/>
  <c r="AA399" i="12"/>
  <c r="AA723" i="12"/>
  <c r="AA3018" i="12"/>
  <c r="AA728" i="12"/>
  <c r="AA789" i="12"/>
  <c r="AA509" i="12"/>
  <c r="AA700" i="12"/>
  <c r="AA2332" i="12"/>
  <c r="AA1621" i="12"/>
  <c r="AA688" i="12"/>
  <c r="AA2559" i="12"/>
  <c r="AA284" i="12"/>
  <c r="AA2575" i="12"/>
  <c r="AA2631" i="12"/>
  <c r="AA2108" i="12"/>
  <c r="AA91" i="12"/>
  <c r="AA537" i="12"/>
  <c r="AA2684" i="12"/>
  <c r="AA92" i="12"/>
  <c r="AA341" i="12"/>
  <c r="AA487" i="12"/>
  <c r="AA2397" i="12"/>
  <c r="AA2439" i="12"/>
  <c r="AA3675" i="12"/>
  <c r="AA3006" i="12"/>
  <c r="AA2388" i="12"/>
  <c r="AA910" i="12"/>
  <c r="AA3649" i="12"/>
  <c r="AA2935" i="12"/>
  <c r="AA2219" i="12"/>
  <c r="AA948" i="12"/>
  <c r="AA3289" i="12"/>
  <c r="AA3527" i="12"/>
  <c r="AA3404" i="12"/>
  <c r="AA185" i="12"/>
  <c r="AA2706" i="12"/>
  <c r="AA3477" i="12"/>
  <c r="AA1499" i="12"/>
  <c r="AA2280" i="12"/>
  <c r="AA1560" i="12"/>
  <c r="AA1834" i="12"/>
  <c r="AA1293" i="12"/>
  <c r="AA1431" i="12"/>
  <c r="AA1554" i="12"/>
  <c r="AA1819" i="12"/>
  <c r="AA1011" i="12"/>
  <c r="AA2941" i="12"/>
  <c r="AA246" i="12"/>
  <c r="AA2958" i="12"/>
  <c r="AA200" i="12"/>
  <c r="AA204" i="12"/>
  <c r="AA2259" i="12"/>
  <c r="AA1753" i="12"/>
  <c r="AA3669" i="12"/>
  <c r="AA2292" i="12"/>
  <c r="AA579" i="12"/>
  <c r="AA2268" i="12"/>
  <c r="AA783" i="12"/>
  <c r="AA2265" i="12"/>
  <c r="AA3271" i="12"/>
  <c r="AA1793" i="12"/>
  <c r="AA2428" i="12"/>
  <c r="AA1741" i="12"/>
  <c r="AA532" i="12"/>
  <c r="AA1661" i="12"/>
  <c r="AA816" i="12"/>
  <c r="AA1937" i="12"/>
  <c r="AA549" i="12"/>
  <c r="AA3125" i="12"/>
  <c r="AA2202" i="12"/>
  <c r="AA527" i="12"/>
  <c r="AA1899" i="12"/>
  <c r="AA2176" i="12"/>
  <c r="AA908" i="12"/>
  <c r="AA3613" i="12"/>
  <c r="AA846" i="12"/>
  <c r="AA2185" i="12"/>
  <c r="AA760" i="12"/>
  <c r="AA3562" i="12"/>
  <c r="AA2946" i="12"/>
  <c r="AA2302" i="12"/>
  <c r="AA480" i="12"/>
  <c r="AA2290" i="12"/>
  <c r="AA3152" i="12"/>
  <c r="AA1915" i="12"/>
  <c r="AA2981" i="12"/>
  <c r="AA1938" i="12"/>
  <c r="AA1538" i="12"/>
  <c r="AA3217" i="12"/>
  <c r="AA829" i="12"/>
  <c r="AA806" i="12"/>
  <c r="AA3106" i="12"/>
  <c r="AA1432" i="12"/>
  <c r="AA2209" i="12"/>
  <c r="AA2790" i="12"/>
  <c r="AA3179" i="12"/>
  <c r="AA2827" i="12"/>
  <c r="AA3193" i="12"/>
  <c r="AA1535" i="12"/>
  <c r="AA1869" i="12"/>
  <c r="AA894" i="12"/>
  <c r="AA3186" i="12"/>
  <c r="AA1348" i="12"/>
  <c r="AA3180" i="12"/>
  <c r="AA3009" i="12"/>
  <c r="AA1339" i="12"/>
  <c r="AA1898" i="12"/>
  <c r="AA1048" i="12"/>
  <c r="AA2124" i="12"/>
  <c r="AA1935" i="12"/>
  <c r="AA3471" i="12"/>
  <c r="AA3339" i="12"/>
  <c r="AA536" i="12"/>
  <c r="AA3578" i="12"/>
  <c r="AA482" i="12"/>
  <c r="AA2023" i="12"/>
  <c r="AA2814" i="12"/>
  <c r="AA2966" i="12"/>
  <c r="AA1231" i="12"/>
  <c r="AA1332" i="12"/>
  <c r="AA2340" i="12"/>
  <c r="AA3266" i="12"/>
  <c r="AA2322" i="12"/>
  <c r="AA3231" i="12"/>
  <c r="AA2271" i="12"/>
  <c r="AA3237" i="12"/>
  <c r="AA2931" i="12"/>
  <c r="AA2177" i="12"/>
  <c r="AA2608" i="12"/>
  <c r="AA1495" i="12"/>
  <c r="AA3546" i="12"/>
  <c r="AA2189" i="12"/>
  <c r="AA544" i="12"/>
  <c r="AA2018" i="12"/>
  <c r="AA1062" i="12"/>
  <c r="AA2021" i="12"/>
  <c r="AA581" i="12"/>
  <c r="AA2153" i="12"/>
  <c r="AA597" i="12"/>
  <c r="AA3572" i="12"/>
  <c r="AA636" i="12"/>
  <c r="AA2401" i="12"/>
  <c r="AA2801" i="12"/>
  <c r="AA94" i="12"/>
  <c r="AA2844" i="12"/>
  <c r="AA1861" i="12"/>
  <c r="AA967" i="12"/>
  <c r="AA1862" i="12"/>
  <c r="AA95" i="12"/>
  <c r="AA611" i="12"/>
  <c r="AA1721" i="12"/>
  <c r="AA797" i="12"/>
  <c r="AA2712" i="12"/>
  <c r="AA2454" i="12"/>
  <c r="AA1652" i="12"/>
  <c r="AA2462" i="12"/>
  <c r="AA1649" i="12"/>
  <c r="AA1170" i="12"/>
  <c r="AA1684" i="12"/>
  <c r="AA477" i="12"/>
  <c r="AA1663" i="12"/>
  <c r="AA979" i="12"/>
  <c r="AA824" i="12"/>
  <c r="AA522" i="12"/>
  <c r="AA1146" i="12"/>
  <c r="AA458" i="12"/>
  <c r="AA2998" i="12"/>
  <c r="AA2972" i="12"/>
  <c r="AA1843" i="12"/>
  <c r="AA603" i="12"/>
  <c r="AA729" i="12"/>
  <c r="AA935" i="12"/>
  <c r="AA1715" i="12"/>
  <c r="AA96" i="12"/>
  <c r="AA1991" i="12"/>
  <c r="AA496" i="12"/>
  <c r="AA1998" i="12"/>
  <c r="AA758" i="12"/>
  <c r="AA1967" i="12"/>
  <c r="AA3078" i="12"/>
  <c r="AA1686" i="12"/>
  <c r="AA2940" i="12"/>
  <c r="AA2063" i="12"/>
  <c r="AA821" i="12"/>
  <c r="AA2989" i="12"/>
  <c r="AA3324" i="12"/>
  <c r="AA3205" i="12"/>
  <c r="AA2079" i="12"/>
  <c r="AA3148" i="12"/>
  <c r="AA1826" i="12"/>
  <c r="AA97" i="12"/>
  <c r="AA3273" i="12"/>
  <c r="AA3534" i="12"/>
  <c r="AA98" i="12"/>
  <c r="AA3533" i="12"/>
  <c r="AA812" i="12"/>
  <c r="AA3574" i="12"/>
  <c r="AA969" i="12"/>
  <c r="AA3551" i="12"/>
  <c r="AA2954" i="12"/>
  <c r="AA2343" i="12"/>
  <c r="AA3416" i="12"/>
  <c r="AA1839" i="12"/>
  <c r="AA813" i="12"/>
  <c r="AA1779" i="12"/>
  <c r="AA2510" i="12"/>
  <c r="AA1965" i="12"/>
  <c r="AA2655" i="12"/>
  <c r="AA2776" i="12"/>
  <c r="AA2207" i="12"/>
  <c r="AA2701" i="12"/>
  <c r="AA1656" i="12"/>
  <c r="AA2780" i="12"/>
  <c r="AA1654" i="12"/>
  <c r="AA2828" i="12"/>
  <c r="AA693" i="12"/>
  <c r="AA605" i="12"/>
  <c r="AA681" i="12"/>
  <c r="AA841" i="12"/>
  <c r="AA831" i="12"/>
  <c r="AA99" i="12"/>
  <c r="AA562" i="12"/>
  <c r="AA933" i="12"/>
  <c r="AA1509" i="12"/>
  <c r="AA3154" i="12"/>
  <c r="AA885" i="12"/>
  <c r="AA2370" i="12"/>
  <c r="AA3243" i="12"/>
  <c r="AA690" i="12"/>
  <c r="AA2352" i="12"/>
  <c r="AA1337" i="12"/>
  <c r="AA3291" i="12"/>
  <c r="AA1600" i="12"/>
  <c r="AA3287" i="12"/>
  <c r="AA3013" i="12"/>
  <c r="AA595" i="12"/>
  <c r="AA1442" i="12"/>
  <c r="AA2065" i="12"/>
  <c r="AA3119" i="12"/>
  <c r="AA3436" i="12"/>
  <c r="AA2920" i="12"/>
  <c r="AA1835" i="12"/>
  <c r="AA3035" i="12"/>
  <c r="AA1670" i="12"/>
  <c r="AA3459" i="12"/>
  <c r="AA100" i="12"/>
  <c r="AA2080" i="12"/>
  <c r="AA304" i="12"/>
  <c r="AA2947" i="12"/>
  <c r="AA3079" i="12"/>
  <c r="AA484" i="12"/>
  <c r="AA600" i="12"/>
  <c r="AA2980" i="12"/>
  <c r="AA2956" i="12"/>
  <c r="AA2847" i="12"/>
  <c r="AA2867" i="12"/>
  <c r="AA1159" i="12"/>
  <c r="AA1971" i="12"/>
  <c r="AA1458" i="12"/>
  <c r="AA2819" i="12"/>
  <c r="AA3068" i="12"/>
  <c r="AA2357" i="12"/>
  <c r="AA2346" i="12"/>
  <c r="AA902" i="12"/>
  <c r="AA2194" i="12"/>
  <c r="AA953" i="12"/>
  <c r="AA2849" i="12"/>
  <c r="AA2330" i="12"/>
  <c r="AA951" i="12"/>
  <c r="AA2358" i="12"/>
  <c r="AA564" i="12"/>
  <c r="AA2201" i="12"/>
  <c r="AA1044" i="12"/>
  <c r="AA2376" i="12"/>
  <c r="AA461" i="12"/>
  <c r="AA1992" i="12"/>
  <c r="AA901" i="12"/>
  <c r="AA2255" i="12"/>
  <c r="AA911" i="12"/>
  <c r="AA101" i="12"/>
  <c r="AA939" i="12"/>
  <c r="AA587" i="12"/>
  <c r="AA580" i="12"/>
  <c r="AA1387" i="12"/>
  <c r="AA722" i="12"/>
  <c r="AA3483" i="12"/>
  <c r="AA2349" i="12"/>
  <c r="AA1055" i="12"/>
  <c r="AA3425" i="12"/>
  <c r="AA551" i="12"/>
  <c r="AA102" i="12"/>
  <c r="AA423" i="12"/>
  <c r="AA299" i="12"/>
  <c r="AA787" i="12"/>
  <c r="AA2245" i="12"/>
  <c r="AA437" i="12"/>
  <c r="AA310" i="12"/>
  <c r="AA724" i="12"/>
  <c r="AA269" i="12"/>
  <c r="AA1494" i="12"/>
  <c r="AA2197" i="12"/>
  <c r="AA751" i="12"/>
  <c r="AA429" i="12"/>
  <c r="AA1208" i="12"/>
  <c r="AA620" i="12"/>
  <c r="AA432" i="12"/>
  <c r="AA2961" i="12"/>
  <c r="AA400" i="12"/>
  <c r="AA449" i="12"/>
  <c r="AA2811" i="12"/>
  <c r="AA1119" i="12"/>
  <c r="AA2984" i="12"/>
  <c r="AA332" i="12"/>
  <c r="AA2531" i="12"/>
  <c r="AA426" i="12"/>
  <c r="AA103" i="12"/>
  <c r="AA2526" i="12"/>
  <c r="AA2026" i="12"/>
  <c r="AA772" i="12"/>
  <c r="AA1564" i="12"/>
  <c r="AA2845" i="12"/>
  <c r="AA2418" i="12"/>
  <c r="AA994" i="12"/>
  <c r="AA1065" i="12"/>
  <c r="AA1542" i="12"/>
  <c r="AA285" i="12"/>
  <c r="AA798" i="12"/>
  <c r="AA2596" i="12"/>
  <c r="AA1459" i="12"/>
  <c r="AA1351" i="12"/>
  <c r="AA104" i="12"/>
  <c r="AA2408" i="12"/>
  <c r="AA3668" i="12"/>
  <c r="AA3507" i="12"/>
  <c r="AA105" i="12"/>
  <c r="AA2075" i="12"/>
  <c r="AA407" i="12"/>
  <c r="AA1761" i="12"/>
  <c r="AA106" i="12"/>
  <c r="AA2351" i="12"/>
  <c r="AA3589" i="12"/>
  <c r="AA2719" i="12"/>
  <c r="AA2592" i="12"/>
  <c r="AA3591" i="12"/>
  <c r="AA1312" i="12"/>
  <c r="AA2861" i="12"/>
  <c r="AA1760" i="12"/>
  <c r="AA2372" i="12"/>
  <c r="AA305" i="12"/>
  <c r="AA107" i="12"/>
  <c r="AA2824" i="12"/>
  <c r="AA207" i="12"/>
  <c r="AA921" i="12"/>
  <c r="AA377" i="12"/>
  <c r="AA3625" i="12"/>
  <c r="AA2639" i="12"/>
  <c r="AA3442" i="12"/>
  <c r="AA725" i="12"/>
  <c r="AA2305" i="12"/>
  <c r="AA108" i="12"/>
  <c r="AA889" i="12"/>
  <c r="AA1157" i="12"/>
  <c r="AA2076" i="12"/>
  <c r="AA109" i="12"/>
  <c r="AA2010" i="12"/>
  <c r="AA2512" i="12"/>
  <c r="AA1395" i="12"/>
  <c r="AA3648" i="12"/>
  <c r="AA1448" i="12"/>
  <c r="AA2539" i="12"/>
  <c r="AA2915" i="12"/>
  <c r="AA2092" i="12"/>
  <c r="AA1421" i="12"/>
  <c r="AA1592" i="12"/>
  <c r="AA3151" i="12"/>
  <c r="AA3653" i="12"/>
  <c r="AA838" i="12"/>
  <c r="AA1500" i="12"/>
  <c r="AA1782" i="12"/>
  <c r="AA714" i="12"/>
  <c r="AA3444" i="12"/>
  <c r="AA2178" i="12"/>
  <c r="AA857" i="12"/>
  <c r="AA890" i="12"/>
  <c r="AA3024" i="12"/>
  <c r="AA1501" i="12"/>
  <c r="AA2047" i="12"/>
  <c r="AA2012" i="12"/>
  <c r="AA110" i="12"/>
  <c r="AA2730" i="12"/>
  <c r="AA607" i="12"/>
  <c r="AA3215" i="12"/>
  <c r="AA697" i="12"/>
  <c r="AA196" i="12"/>
  <c r="AA3206" i="12"/>
  <c r="AA2770" i="12"/>
  <c r="AA2960" i="12"/>
  <c r="AA3170" i="12"/>
  <c r="AA2769" i="12"/>
  <c r="AA1308" i="12"/>
  <c r="AA2497" i="12"/>
  <c r="AA1614" i="12"/>
  <c r="AA866" i="12"/>
  <c r="AA1634" i="12"/>
  <c r="AA660" i="12"/>
  <c r="AA892" i="12"/>
  <c r="AA205" i="12"/>
  <c r="AA2594" i="12"/>
  <c r="AA1481" i="12"/>
  <c r="AA2576" i="12"/>
  <c r="AA1220" i="12"/>
  <c r="AA739" i="12"/>
  <c r="AA826" i="12"/>
  <c r="AA1598" i="12"/>
  <c r="AA609" i="12"/>
  <c r="AA2474" i="12"/>
  <c r="AA923" i="12"/>
  <c r="AA1398" i="12"/>
  <c r="AA2109" i="12"/>
  <c r="AA2485" i="12"/>
  <c r="AA1485" i="12"/>
  <c r="AA2465" i="12"/>
  <c r="AA111" i="12"/>
  <c r="AA3394" i="12"/>
  <c r="AA683" i="12"/>
  <c r="AA230" i="12"/>
  <c r="AA2191" i="12"/>
  <c r="AA1322" i="12"/>
  <c r="AA670" i="12"/>
  <c r="AA2213" i="12"/>
  <c r="AA736" i="12"/>
  <c r="AA1558" i="12"/>
  <c r="AA3095" i="12"/>
  <c r="AA2461" i="12"/>
  <c r="AA500" i="12"/>
  <c r="AA112" i="12"/>
  <c r="AA3232" i="12"/>
  <c r="AA215" i="12"/>
  <c r="AA113" i="12"/>
  <c r="AA2695" i="12"/>
  <c r="AA525" i="12"/>
  <c r="AA234" i="12"/>
  <c r="AA1314" i="12"/>
  <c r="AA202" i="12"/>
  <c r="AA3503" i="12"/>
  <c r="AA701" i="12"/>
  <c r="AA2734" i="12"/>
  <c r="AA2673" i="12"/>
  <c r="AA3433" i="12"/>
  <c r="AA2925" i="12"/>
  <c r="AA114" i="12"/>
  <c r="AA1506" i="12"/>
  <c r="AA2061" i="12"/>
  <c r="AA530" i="12"/>
  <c r="AA2128" i="12"/>
  <c r="AA1409" i="12"/>
  <c r="AA115" i="12"/>
  <c r="AA1790" i="12"/>
  <c r="AA2451" i="12"/>
  <c r="AA2315" i="12"/>
  <c r="AA3588" i="12"/>
  <c r="AA2403" i="12"/>
  <c r="AA3149" i="12"/>
  <c r="AA3220" i="12"/>
  <c r="AA3560" i="12"/>
  <c r="AA232" i="12"/>
  <c r="AA1147" i="12"/>
  <c r="AA1224" i="12"/>
  <c r="AA116" i="12"/>
  <c r="AA1905" i="12"/>
  <c r="AA2536" i="12"/>
  <c r="AA3586" i="12"/>
  <c r="AA3222" i="12"/>
  <c r="AA1342" i="12"/>
  <c r="AA3508" i="12"/>
  <c r="AA1842" i="12"/>
  <c r="AA274" i="12"/>
  <c r="AA1404" i="12"/>
  <c r="AA3449" i="12"/>
  <c r="AA1201" i="12"/>
  <c r="AA485" i="12"/>
  <c r="AA3052" i="12"/>
  <c r="AA2832" i="12"/>
  <c r="AA398" i="12"/>
  <c r="AA1633" i="12"/>
  <c r="AA314" i="12"/>
  <c r="AA2040" i="12"/>
  <c r="AA2945" i="12"/>
  <c r="AA1215" i="12"/>
  <c r="AA1031" i="12"/>
  <c r="AA3403" i="12"/>
  <c r="AA2345" i="12"/>
  <c r="AA2667" i="12"/>
  <c r="AA383" i="12"/>
  <c r="AA239" i="12"/>
  <c r="AA705" i="12"/>
  <c r="AA2799" i="12"/>
  <c r="AA850" i="12"/>
  <c r="AA782" i="12"/>
  <c r="AA2898" i="12"/>
  <c r="AA117" i="12"/>
  <c r="AA778" i="12"/>
  <c r="AA1250" i="12"/>
  <c r="AA1907" i="12"/>
  <c r="AA118" i="12"/>
  <c r="AA194" i="12"/>
  <c r="AA3082" i="12"/>
  <c r="AA119" i="12"/>
  <c r="AA1704" i="12"/>
  <c r="AA2642" i="12"/>
  <c r="AA2942" i="12"/>
  <c r="AA3162" i="12"/>
  <c r="AA2062" i="12"/>
  <c r="AA1745" i="12"/>
  <c r="AA120" i="12"/>
  <c r="AA696" i="12"/>
  <c r="AA3261" i="12"/>
  <c r="AA2001" i="12"/>
  <c r="AA306" i="12"/>
  <c r="AA2628" i="12"/>
  <c r="AA2314" i="12"/>
  <c r="AA1384" i="12"/>
  <c r="AA2721" i="12"/>
  <c r="AA492" i="12"/>
  <c r="AA191" i="12"/>
  <c r="AA1454" i="12"/>
  <c r="AA121" i="12"/>
  <c r="AA2166" i="12"/>
  <c r="AA2548" i="12"/>
  <c r="AA1995" i="12"/>
  <c r="AA2633" i="12"/>
  <c r="AA122" i="12"/>
  <c r="AA2626" i="12"/>
  <c r="AA3138" i="12"/>
  <c r="AA1354" i="12"/>
  <c r="AA2247" i="12"/>
  <c r="AA844" i="12"/>
  <c r="AA3327" i="12"/>
  <c r="AA2208" i="12"/>
  <c r="AA1872" i="12"/>
  <c r="AA1595" i="12"/>
  <c r="AA277" i="12"/>
  <c r="AA1408" i="12"/>
  <c r="AA512" i="12"/>
  <c r="AA238" i="12"/>
  <c r="AA3201" i="12"/>
  <c r="AA1058" i="12"/>
  <c r="AA404" i="12"/>
  <c r="AA1280" i="12"/>
  <c r="AA1284" i="12"/>
  <c r="AA3094" i="12"/>
  <c r="AA3582" i="12"/>
  <c r="AA3248" i="12"/>
  <c r="AA3183" i="12"/>
  <c r="AA3007" i="12"/>
  <c r="AA2110" i="12"/>
  <c r="AA3189" i="12"/>
  <c r="AA990" i="12"/>
  <c r="AA3662" i="12"/>
  <c r="AA1749" i="12"/>
  <c r="AA719" i="12"/>
  <c r="AA1957" i="12"/>
  <c r="AA742" i="12"/>
  <c r="AA438" i="12"/>
  <c r="AA2405" i="12"/>
  <c r="AA3328" i="12"/>
  <c r="AA2623" i="12"/>
  <c r="AA2147" i="12"/>
  <c r="AA1524" i="12"/>
  <c r="AA2102" i="12"/>
  <c r="AA2058" i="12"/>
  <c r="AA2181" i="12"/>
  <c r="AA453" i="12"/>
  <c r="AA1641" i="12"/>
  <c r="AA375" i="12"/>
  <c r="AA2840" i="12"/>
  <c r="AA2699" i="12"/>
  <c r="AA3424" i="12"/>
  <c r="AA466" i="12"/>
  <c r="AA1678" i="12"/>
  <c r="AA247" i="12"/>
  <c r="AA1132" i="12"/>
  <c r="AA3601" i="12"/>
  <c r="AA2950" i="12"/>
  <c r="AA2760" i="12"/>
  <c r="AA3411" i="12"/>
  <c r="AA1549" i="12"/>
  <c r="AA1682" i="12"/>
  <c r="AA3087" i="12"/>
  <c r="AA2834" i="12"/>
  <c r="AA213" i="12"/>
  <c r="AA820" i="12"/>
  <c r="AA594" i="12"/>
  <c r="AA2803" i="12"/>
  <c r="AA1213" i="12"/>
  <c r="AA3610" i="12"/>
  <c r="AA3458" i="12"/>
  <c r="AA481" i="12"/>
  <c r="AA235" i="12"/>
  <c r="AA1610" i="12"/>
  <c r="AA476" i="12"/>
  <c r="AA2155" i="12"/>
  <c r="AA2746" i="12"/>
  <c r="AA2266" i="12"/>
  <c r="AA124" i="12"/>
  <c r="AA2647" i="12"/>
  <c r="AA1050" i="12"/>
  <c r="AA1544" i="12"/>
  <c r="AA331" i="12"/>
  <c r="AA3203" i="12"/>
  <c r="AA3502" i="12"/>
  <c r="AA1372" i="12"/>
  <c r="AA2944" i="12"/>
  <c r="AA3323" i="12"/>
  <c r="AA1069" i="12"/>
  <c r="AA2214" i="12"/>
  <c r="AA2356" i="12"/>
  <c r="AA3305" i="12"/>
  <c r="AA1896" i="12"/>
  <c r="AA2173" i="12"/>
  <c r="AA540" i="12"/>
  <c r="AA907" i="12"/>
  <c r="AA875" i="12"/>
  <c r="AA3484" i="12"/>
  <c r="AA1880" i="12"/>
  <c r="AA1286" i="12"/>
  <c r="AA1681" i="12"/>
  <c r="AA2129" i="12"/>
  <c r="AA873" i="12"/>
  <c r="AA2843" i="12"/>
  <c r="AA373" i="12"/>
  <c r="AA1297" i="12"/>
  <c r="AA3525" i="12"/>
  <c r="AA3461" i="12"/>
  <c r="AA2143" i="12"/>
  <c r="AA3450" i="12"/>
  <c r="AA2186" i="12"/>
  <c r="AA1909" i="12"/>
  <c r="AA2263" i="12"/>
  <c r="AA1933" i="12"/>
  <c r="AA2694" i="12"/>
  <c r="AA2577" i="12"/>
  <c r="AA1025" i="12"/>
  <c r="AA1866" i="12"/>
  <c r="AA2649" i="12"/>
  <c r="AA360" i="12"/>
  <c r="AA1251" i="12"/>
  <c r="AA3541" i="12"/>
  <c r="AA2524" i="12"/>
  <c r="AA1941" i="12"/>
  <c r="AA2704" i="12"/>
  <c r="AA1831" i="12"/>
  <c r="AA3672" i="12"/>
  <c r="AA3048" i="12"/>
  <c r="AA3333" i="12"/>
  <c r="AA3014" i="12"/>
  <c r="AA668" i="12"/>
  <c r="AA754" i="12"/>
  <c r="AA3434" i="12"/>
  <c r="AA1981" i="12"/>
  <c r="AA2339" i="12"/>
  <c r="AA125" i="12"/>
  <c r="AA702" i="12"/>
  <c r="AA3233" i="12"/>
  <c r="AA869" i="12"/>
  <c r="AA2532" i="12"/>
  <c r="AA2223" i="12"/>
  <c r="AA293" i="12"/>
  <c r="AA1711" i="12"/>
  <c r="AA1512" i="12"/>
  <c r="AA1748" i="12"/>
  <c r="AA3375" i="12"/>
  <c r="AA1207" i="12"/>
  <c r="AA3473" i="12"/>
  <c r="AA2873" i="12"/>
  <c r="AA3427" i="12"/>
  <c r="AA1364" i="12"/>
  <c r="AA2600" i="12"/>
  <c r="AA1379" i="12"/>
  <c r="AA881" i="12"/>
  <c r="AA3297" i="12"/>
  <c r="AA3501" i="12"/>
  <c r="AA2115" i="12"/>
  <c r="AA3088" i="12"/>
  <c r="AA698" i="12"/>
  <c r="AA2050" i="12"/>
  <c r="AA1820" i="12"/>
  <c r="AA3354" i="12"/>
  <c r="AA1202" i="12"/>
  <c r="AA3054" i="12"/>
  <c r="AA2149" i="12"/>
  <c r="AA557" i="12"/>
  <c r="AA1536" i="12"/>
  <c r="AA3101" i="12"/>
  <c r="AA1712" i="12"/>
  <c r="AA2615" i="12"/>
  <c r="AA1709" i="12"/>
  <c r="AA1631" i="12"/>
  <c r="AA3397" i="12"/>
  <c r="AA1315" i="12"/>
  <c r="AA2368" i="12"/>
  <c r="AA1353" i="12"/>
  <c r="AA1402" i="12"/>
  <c r="AA3198" i="12"/>
  <c r="AA529" i="12"/>
  <c r="AA1260" i="12"/>
  <c r="AA1578" i="12"/>
  <c r="AA126" i="12"/>
  <c r="AA2107" i="12"/>
  <c r="AA3188" i="12"/>
  <c r="AA2278" i="12"/>
  <c r="AA410" i="12"/>
  <c r="AA2477" i="12"/>
  <c r="AA3600" i="12"/>
  <c r="AA1799" i="12"/>
  <c r="AA1373" i="12"/>
  <c r="AA684" i="12"/>
  <c r="AA3581" i="12"/>
  <c r="AA2276" i="12"/>
  <c r="AA3090" i="12"/>
  <c r="AA1944" i="12"/>
  <c r="AA2151" i="12"/>
  <c r="AA1743" i="12"/>
  <c r="AA583" i="12"/>
  <c r="AA259" i="12"/>
  <c r="AA1914" i="12"/>
  <c r="AA127" i="12"/>
  <c r="AA837" i="12"/>
  <c r="AA1165" i="12"/>
  <c r="AA2495" i="12"/>
  <c r="AA1060" i="12"/>
  <c r="AA2564" i="12"/>
  <c r="AA1570" i="12"/>
  <c r="AA1016" i="12"/>
  <c r="AA3528" i="12"/>
  <c r="AA363" i="12"/>
  <c r="AA1087" i="12"/>
  <c r="AA946" i="12"/>
  <c r="AA1534" i="12"/>
  <c r="AA3621" i="12"/>
  <c r="AA655" i="12"/>
  <c r="AA569" i="12"/>
  <c r="AA694" i="12"/>
  <c r="AA3026" i="12"/>
  <c r="AA1010" i="12"/>
  <c r="AA1529" i="12"/>
  <c r="AA2992" i="12"/>
  <c r="AA128" i="12"/>
  <c r="AA307" i="12"/>
  <c r="AA2469" i="12"/>
  <c r="AA2544" i="12"/>
  <c r="AA3019" i="12"/>
  <c r="AA2784" i="12"/>
  <c r="AA1932" i="12"/>
  <c r="AA1718" i="12"/>
  <c r="AA989" i="12"/>
  <c r="AA3005" i="12"/>
  <c r="AA3474" i="12"/>
  <c r="AA991" i="12"/>
  <c r="AA2240" i="12"/>
  <c r="AA2817" i="12"/>
  <c r="AA1123" i="12"/>
  <c r="AA2019" i="12"/>
  <c r="AA1853" i="12"/>
  <c r="AA1081" i="12"/>
  <c r="AA2670" i="12"/>
  <c r="AA1358" i="12"/>
  <c r="AA3583" i="12"/>
  <c r="AA3396" i="12"/>
  <c r="AA1832" i="12"/>
  <c r="AA513" i="12"/>
  <c r="AA1766" i="12"/>
  <c r="AA2206" i="12"/>
  <c r="AA3001" i="12"/>
  <c r="AA129" i="12"/>
  <c r="AA635" i="12"/>
  <c r="AA3347" i="12"/>
  <c r="AA2738" i="12"/>
  <c r="AA1346" i="12"/>
  <c r="AA1710" i="12"/>
  <c r="AA3345" i="12"/>
  <c r="AA2216" i="12"/>
  <c r="AA1221" i="12"/>
  <c r="AA593" i="12"/>
  <c r="AA1423" i="12"/>
  <c r="AA2507" i="12"/>
  <c r="AA1054" i="12"/>
  <c r="AA1673" i="12"/>
  <c r="AA1270" i="12"/>
  <c r="AA1980" i="12"/>
  <c r="AA586" i="12"/>
  <c r="AA3278" i="12"/>
  <c r="AA1035" i="12"/>
  <c r="AA1173" i="12"/>
  <c r="AA1888" i="12"/>
  <c r="AA1407" i="12"/>
  <c r="AA1961" i="12"/>
  <c r="AA2440" i="12"/>
  <c r="AA661" i="12"/>
  <c r="AA1669" i="12"/>
  <c r="AA2645" i="12"/>
  <c r="AA3062" i="12"/>
  <c r="AA1417" i="12"/>
  <c r="AA3348" i="12"/>
  <c r="AA2375" i="12"/>
  <c r="AA3092" i="12"/>
  <c r="AA2681" i="12"/>
  <c r="AA1230" i="12"/>
  <c r="AA3242" i="12"/>
  <c r="AA3255" i="12"/>
  <c r="AA3630" i="12"/>
  <c r="AA1814" i="12"/>
  <c r="AA598" i="12"/>
  <c r="AA3364" i="12"/>
  <c r="AA3262" i="12"/>
  <c r="AA3629" i="12"/>
  <c r="AA984" i="12"/>
  <c r="AA3599" i="12"/>
  <c r="AA2690" i="12"/>
  <c r="AA2503" i="12"/>
  <c r="AA199" i="12"/>
  <c r="AA2318" i="12"/>
  <c r="AA188" i="12"/>
  <c r="AA981" i="12"/>
  <c r="AA1885" i="12"/>
  <c r="AA2678" i="12"/>
  <c r="AA3564" i="12"/>
  <c r="AA1665" i="12"/>
  <c r="AA2119" i="12"/>
  <c r="AA900" i="12"/>
  <c r="AA2024" i="12"/>
  <c r="AA1988" i="12"/>
  <c r="AA3046" i="12"/>
  <c r="AA3236" i="12"/>
  <c r="AA2951" i="12"/>
  <c r="AA3012" i="12"/>
  <c r="AA980" i="12"/>
  <c r="AA1121" i="12"/>
  <c r="AA2588" i="12"/>
  <c r="AA1612" i="12"/>
  <c r="AA221" i="12"/>
  <c r="AA1616" i="12"/>
  <c r="AA3417" i="12"/>
  <c r="AA1615" i="12"/>
  <c r="AA1262" i="12"/>
  <c r="AA1289" i="12"/>
  <c r="AA1626" i="12"/>
  <c r="AA2041" i="12"/>
  <c r="AA3065" i="12"/>
  <c r="AA457" i="12"/>
  <c r="AA130" i="12"/>
  <c r="AA1080" i="12"/>
  <c r="AA947" i="12"/>
  <c r="AA2319" i="12"/>
  <c r="AA131" i="12"/>
  <c r="AA442" i="12"/>
  <c r="AA1059" i="12"/>
  <c r="AA931" i="12"/>
  <c r="AA1697" i="12"/>
  <c r="AA192" i="12"/>
  <c r="AA2858" i="12"/>
  <c r="AA1192" i="12"/>
  <c r="AA2825" i="12"/>
  <c r="AA132" i="12"/>
  <c r="AA1392" i="12"/>
  <c r="AA2342" i="12"/>
  <c r="AA1738" i="12"/>
  <c r="AA172" i="12"/>
  <c r="AA2453" i="12"/>
  <c r="AA182" i="12"/>
  <c r="AA680" i="12"/>
  <c r="AA133" i="12"/>
  <c r="AA3556" i="12"/>
  <c r="AA3064" i="12"/>
  <c r="AA134" i="12"/>
  <c r="AA2071" i="12"/>
  <c r="AA3331" i="12"/>
  <c r="AA589" i="12"/>
  <c r="AA1039" i="12"/>
  <c r="AA1546" i="12"/>
  <c r="AA1375" i="12"/>
  <c r="AA135" i="12"/>
  <c r="AA2180" i="12"/>
  <c r="AA1037" i="12"/>
  <c r="AA1126" i="12"/>
  <c r="AA3478" i="12"/>
  <c r="AA3406" i="12"/>
  <c r="AA957" i="12"/>
  <c r="AA649" i="12"/>
  <c r="AA136" i="12"/>
  <c r="AA1801" i="12"/>
  <c r="AA3568" i="12"/>
  <c r="AA1785" i="12"/>
  <c r="AA1024" i="12"/>
  <c r="AA2991" i="12"/>
  <c r="AA475" i="12"/>
  <c r="AA3111" i="12"/>
  <c r="AA1623" i="12"/>
  <c r="AA2383" i="12"/>
  <c r="AA886" i="12"/>
  <c r="AA3155" i="12"/>
  <c r="AA997" i="12"/>
  <c r="AA906" i="12"/>
  <c r="AA862" i="12"/>
  <c r="AA3497" i="12"/>
  <c r="AA1527" i="12"/>
  <c r="AA2786" i="12"/>
  <c r="AA1349" i="12"/>
  <c r="AA1559" i="12"/>
  <c r="AA1128" i="12"/>
  <c r="AA2983" i="12"/>
  <c r="AA3421" i="12"/>
  <c r="AA1705" i="12"/>
  <c r="AA560" i="12"/>
  <c r="AA961" i="12"/>
  <c r="AA673" i="12"/>
  <c r="AA1579" i="12"/>
  <c r="AA2324" i="12"/>
  <c r="AA618" i="12"/>
  <c r="AA542" i="12"/>
  <c r="AA685" i="12"/>
  <c r="AA1003" i="12"/>
  <c r="AA748" i="12"/>
  <c r="AA499" i="12"/>
  <c r="AA2617" i="12"/>
  <c r="AA2865" i="12"/>
  <c r="AA3628" i="12"/>
  <c r="AA3415" i="12"/>
  <c r="AA599" i="12"/>
  <c r="AA3365" i="12"/>
  <c r="AA3637" i="12"/>
  <c r="AA1492" i="12"/>
  <c r="AA2675" i="12"/>
  <c r="AA2985" i="12"/>
  <c r="AA2365" i="12"/>
  <c r="AA1269" i="12"/>
  <c r="AA1473" i="12"/>
  <c r="AA666" i="12"/>
  <c r="AA1687" i="12"/>
  <c r="AA985" i="12"/>
  <c r="AA1823" i="12"/>
  <c r="AA3197" i="12"/>
  <c r="AA3479" i="12"/>
  <c r="AA1143" i="12"/>
  <c r="AA3408" i="12"/>
  <c r="AA3036" i="12"/>
  <c r="AA296" i="12"/>
  <c r="AA3073" i="12"/>
  <c r="AA300" i="12"/>
  <c r="AA3003" i="12"/>
  <c r="AA242" i="12"/>
  <c r="AA1105" i="12"/>
  <c r="AA425" i="12"/>
  <c r="AA245" i="12"/>
  <c r="AA3673" i="12"/>
  <c r="AA402" i="12"/>
  <c r="AA1647" i="12"/>
  <c r="AA2301" i="12"/>
  <c r="AA397" i="12"/>
  <c r="AA1924" i="12"/>
  <c r="AA208" i="12"/>
  <c r="AA3121" i="12"/>
  <c r="AA930" i="12"/>
  <c r="AA2222" i="12"/>
  <c r="AA294" i="12"/>
  <c r="AA2051" i="12"/>
  <c r="AA190" i="12"/>
  <c r="AA632" i="12"/>
  <c r="AA2017" i="12"/>
  <c r="AA675" i="12"/>
  <c r="AA1776" i="12"/>
  <c r="AA2892" i="12"/>
  <c r="AA324" i="12"/>
  <c r="AA720" i="12"/>
  <c r="AA378" i="12"/>
  <c r="AA309" i="12"/>
  <c r="AA350" i="12"/>
  <c r="AA249" i="12"/>
  <c r="AA591" i="12"/>
  <c r="AA312" i="12"/>
  <c r="AA2337" i="12"/>
  <c r="AA3159" i="12"/>
  <c r="AA825" i="12"/>
  <c r="AA3211" i="12"/>
  <c r="AA2899" i="12"/>
  <c r="AA2551" i="12"/>
  <c r="AA3385" i="12"/>
  <c r="AA2543" i="12"/>
  <c r="AA3341" i="12"/>
  <c r="AA2455" i="12"/>
  <c r="AA3093" i="12"/>
  <c r="AA2621" i="12"/>
  <c r="AA3074" i="12"/>
  <c r="AA2737" i="12"/>
  <c r="AA1472" i="12"/>
  <c r="AA3382" i="12"/>
  <c r="AA1079" i="12"/>
  <c r="AA198" i="12"/>
  <c r="AA2441" i="12"/>
  <c r="AA255" i="12"/>
  <c r="AA137" i="12"/>
  <c r="AA225" i="12"/>
  <c r="AA1556" i="12"/>
  <c r="AA3029" i="12"/>
  <c r="AA665" i="12"/>
  <c r="AA1758" i="12"/>
  <c r="AA1362" i="12"/>
  <c r="AA237" i="12"/>
  <c r="AA1525" i="12"/>
  <c r="AA201" i="12"/>
  <c r="AA1056" i="12"/>
  <c r="AA3045" i="12"/>
  <c r="AA3047" i="12"/>
  <c r="AA1040" i="12"/>
  <c r="AA184" i="12"/>
  <c r="AA3228" i="12"/>
  <c r="AA1522" i="12"/>
  <c r="AA138" i="12"/>
  <c r="AA3038" i="12"/>
  <c r="AA843" i="12"/>
  <c r="AA3021" i="12"/>
  <c r="AA3037" i="12"/>
  <c r="AA3349" i="12"/>
  <c r="AA3081" i="12"/>
  <c r="AA495" i="12"/>
  <c r="AA3112" i="12"/>
  <c r="AA3235" i="12"/>
  <c r="AA3113" i="12"/>
  <c r="AA2009" i="12"/>
  <c r="AA3051" i="12"/>
  <c r="AA1002" i="12"/>
  <c r="AA175" i="12"/>
  <c r="AA1457" i="12"/>
  <c r="AA3476" i="12"/>
  <c r="AA2404" i="12"/>
  <c r="AA1477" i="12"/>
  <c r="AA3518" i="12"/>
  <c r="AA2274" i="12"/>
  <c r="AA952" i="12"/>
  <c r="AA1657" i="12"/>
  <c r="AA960" i="12"/>
  <c r="AA2321" i="12"/>
  <c r="AA1548" i="12"/>
  <c r="AA1174" i="12"/>
  <c r="AA2997" i="12"/>
  <c r="AA2331" i="12"/>
  <c r="AA871" i="12"/>
  <c r="AA2262" i="12"/>
  <c r="AA2083" i="12"/>
  <c r="AA2381" i="12"/>
  <c r="AA518" i="12"/>
  <c r="AA2949" i="12"/>
  <c r="AA2029" i="12"/>
  <c r="AA2205" i="12"/>
  <c r="AA3141" i="12"/>
  <c r="AA2317" i="12"/>
  <c r="AA2521" i="12"/>
  <c r="AA2072" i="12"/>
  <c r="AA828" i="12"/>
  <c r="AA1433" i="12"/>
  <c r="AA830" i="12"/>
  <c r="AA543" i="12"/>
  <c r="AA1821" i="12"/>
  <c r="AA653" i="12"/>
  <c r="AA3143" i="12"/>
  <c r="AA3555" i="12"/>
  <c r="AA3457" i="12"/>
  <c r="AA533" i="12"/>
  <c r="AA2377" i="12"/>
  <c r="AA1090" i="12"/>
  <c r="AA3467" i="12"/>
  <c r="AA925" i="12"/>
  <c r="AA570" i="12"/>
  <c r="AA3229" i="12"/>
  <c r="AA731" i="12"/>
  <c r="AA971" i="12"/>
  <c r="AA3615" i="12"/>
  <c r="AA1019" i="12"/>
  <c r="AA3165" i="12"/>
  <c r="AA3212" i="12"/>
  <c r="AA3616" i="12"/>
  <c r="AA1218" i="12"/>
  <c r="AA3390" i="12"/>
  <c r="AA2820" i="12"/>
  <c r="AA3285" i="12"/>
  <c r="AA2378" i="12"/>
  <c r="AA1675" i="12"/>
  <c r="AA3280" i="12"/>
  <c r="AA767" i="12"/>
  <c r="AA2288" i="12"/>
  <c r="AA139" i="12"/>
  <c r="AA2967" i="12"/>
  <c r="AA1813" i="12"/>
  <c r="AA1545" i="12"/>
  <c r="AA1400" i="12"/>
  <c r="AA3576" i="12"/>
  <c r="AA3299" i="12"/>
  <c r="AA3646" i="12"/>
  <c r="AA3335" i="12"/>
  <c r="AA1204" i="12"/>
  <c r="AA2638" i="12"/>
  <c r="AA3447" i="12"/>
  <c r="AA140" i="12"/>
  <c r="AA814" i="12"/>
  <c r="AA1461" i="12"/>
  <c r="AA141" i="12"/>
  <c r="AA1323" i="12"/>
  <c r="AA707" i="12"/>
  <c r="AA650" i="12"/>
  <c r="AA1394" i="12"/>
  <c r="AA142" i="12"/>
  <c r="AA1246" i="12"/>
  <c r="AA2006" i="12"/>
  <c r="AA3306" i="12"/>
  <c r="AA738" i="12"/>
  <c r="AA3481" i="12"/>
  <c r="AA903" i="12"/>
  <c r="AA762" i="12"/>
  <c r="AA3647" i="12"/>
  <c r="AA1245" i="12"/>
  <c r="AA1483" i="12"/>
  <c r="AA1184" i="12"/>
  <c r="AA2064" i="12"/>
  <c r="AA2069" i="12"/>
  <c r="AA446" i="12"/>
  <c r="AA1679" i="12"/>
  <c r="AA178" i="12"/>
  <c r="AA3352" i="12"/>
  <c r="AA3227" i="12"/>
  <c r="AA1854" i="12"/>
  <c r="AA1958" i="12"/>
  <c r="AA1133" i="12"/>
  <c r="AA2862" i="12"/>
  <c r="AA1572" i="12"/>
  <c r="AA711" i="12"/>
  <c r="AA2444" i="12"/>
  <c r="AA1294" i="12"/>
  <c r="AA3517" i="12"/>
  <c r="AA3530" i="12"/>
  <c r="AA2323" i="12"/>
  <c r="AA2919" i="12"/>
  <c r="AA3128" i="12"/>
  <c r="AA2874" i="12"/>
  <c r="AA1644" i="12"/>
  <c r="AA2590" i="12"/>
  <c r="AA1822" i="12"/>
  <c r="AA1266" i="12"/>
  <c r="AA3300" i="12"/>
  <c r="AA3199" i="12"/>
  <c r="AA1306" i="12"/>
  <c r="AA1642" i="12"/>
  <c r="AA143" i="12"/>
  <c r="AA3466" i="12"/>
  <c r="AA1275" i="12"/>
  <c r="AA1714" i="12"/>
  <c r="AA927" i="12"/>
  <c r="AA1808" i="12"/>
  <c r="AA3295" i="12"/>
  <c r="AA3679" i="12"/>
  <c r="AA1601" i="12"/>
  <c r="AA928" i="12"/>
  <c r="AA1794" i="12"/>
  <c r="AA2783" i="12"/>
  <c r="AA248" i="12"/>
  <c r="AA1770" i="12"/>
  <c r="AA2916" i="12"/>
  <c r="AA2938" i="12"/>
  <c r="AA3470" i="12"/>
  <c r="AA2452" i="12"/>
  <c r="AA2406" i="12"/>
  <c r="AA2549" i="12"/>
  <c r="AA262" i="12"/>
  <c r="AA1328" i="12"/>
  <c r="AA335" i="12"/>
  <c r="AA1575" i="12"/>
  <c r="AA1116" i="12"/>
  <c r="AA1984" i="12"/>
  <c r="AA2842" i="12"/>
  <c r="AA1273" i="12"/>
  <c r="AA3322" i="12"/>
  <c r="AA2316" i="12"/>
  <c r="AA561" i="12"/>
  <c r="AA2355" i="12"/>
  <c r="AA420" i="12"/>
  <c r="AA1504" i="12"/>
  <c r="AA1780" i="12"/>
  <c r="AA144" i="12"/>
  <c r="AA2308" i="12"/>
  <c r="AA3302" i="12"/>
  <c r="AA3312" i="12"/>
  <c r="AA145" i="12"/>
  <c r="AA1691" i="12"/>
  <c r="AA2136" i="12"/>
  <c r="AA2643" i="12"/>
  <c r="AA1825" i="12"/>
  <c r="AA2511" i="12"/>
  <c r="AA3185" i="12"/>
  <c r="AA706" i="12"/>
  <c r="AA608" i="12"/>
  <c r="AA2295" i="12"/>
  <c r="AA2008" i="12"/>
  <c r="AA2711" i="12"/>
  <c r="AA1416" i="12"/>
  <c r="AA1369" i="12"/>
  <c r="AA1194" i="12"/>
  <c r="AA486" i="12"/>
  <c r="AA1319" i="12"/>
  <c r="AA852" i="12"/>
  <c r="AA1320" i="12"/>
  <c r="AA978" i="12"/>
  <c r="AA1435" i="12"/>
  <c r="AA2918" i="12"/>
  <c r="AA147" i="12"/>
  <c r="AA832" i="12"/>
  <c r="AA2039" i="12"/>
  <c r="AA1410" i="12"/>
  <c r="AA1257" i="12"/>
  <c r="AA2876" i="12"/>
  <c r="AA1276" i="12"/>
  <c r="AA3133" i="12"/>
  <c r="AA1066" i="12"/>
  <c r="AA2035" i="12"/>
  <c r="AA2135" i="12"/>
  <c r="AA2142" i="12"/>
  <c r="AA2328" i="12"/>
  <c r="AA2490" i="12"/>
  <c r="AA1205" i="12"/>
  <c r="AA1414" i="12"/>
  <c r="AA861" i="12"/>
  <c r="AA1452" i="12"/>
  <c r="AA1290" i="12"/>
  <c r="AA1751" i="12"/>
  <c r="AA3253" i="12"/>
  <c r="AA1217" i="12"/>
  <c r="AA149" i="12"/>
  <c r="AA2732" i="12"/>
  <c r="AA1307" i="12"/>
  <c r="AA964" i="12"/>
  <c r="AA809" i="12"/>
  <c r="AA1172" i="12"/>
  <c r="AA313" i="12"/>
  <c r="AA254" i="12"/>
  <c r="AA755" i="12"/>
  <c r="AA909" i="12"/>
  <c r="AA342" i="12"/>
  <c r="AA3145" i="12"/>
  <c r="AA454" i="12"/>
  <c r="AA912" i="12"/>
  <c r="AA669" i="12"/>
  <c r="AA328" i="12"/>
  <c r="AA2156" i="12"/>
  <c r="AA2962" i="12"/>
  <c r="AA3059" i="12"/>
  <c r="AA2727" i="12"/>
  <c r="AA2894" i="12"/>
  <c r="AA3536" i="12"/>
  <c r="AA3164" i="12"/>
  <c r="AA1484" i="12"/>
  <c r="AA2565" i="12"/>
  <c r="AA150" i="12"/>
  <c r="AA895" i="12"/>
  <c r="AA1979" i="12"/>
  <c r="AA891" i="12"/>
  <c r="AA2106" i="12"/>
  <c r="AA1356" i="12"/>
  <c r="AA3043" i="12"/>
  <c r="AA3356" i="12"/>
  <c r="AA2698" i="12"/>
  <c r="AA1844" i="12"/>
  <c r="AA986" i="12"/>
  <c r="AA151" i="12"/>
  <c r="AA856" i="12"/>
  <c r="AA3590" i="12"/>
  <c r="AA3520" i="12"/>
  <c r="AA1912" i="12"/>
  <c r="AA1138" i="12"/>
  <c r="AA1791" i="12"/>
  <c r="AA1097" i="12"/>
  <c r="AA2756" i="12"/>
  <c r="AA716" i="12"/>
  <c r="AA1067" i="12"/>
  <c r="AA1952" i="12"/>
  <c r="AA3521" i="12"/>
  <c r="AA2089" i="12"/>
  <c r="AA847" i="12"/>
  <c r="AA1150" i="12"/>
  <c r="AA152" i="12"/>
  <c r="AA1688" i="12"/>
  <c r="AA2561" i="12"/>
  <c r="AA2184" i="12"/>
  <c r="AA2990" i="12"/>
  <c r="AA1637" i="12"/>
  <c r="AA2425" i="12"/>
  <c r="AA1164" i="12"/>
  <c r="AA1033" i="12"/>
  <c r="AA3420" i="12"/>
  <c r="AA924" i="12"/>
  <c r="AA659" i="12"/>
  <c r="AA3146" i="12"/>
  <c r="AA388" i="12"/>
  <c r="AA2822" i="12"/>
  <c r="AA1052" i="12"/>
  <c r="AA2933" i="12"/>
  <c r="AA2421" i="12"/>
  <c r="AA365" i="12"/>
  <c r="AA1073" i="12"/>
  <c r="AA737" i="12"/>
  <c r="AA2851" i="12"/>
  <c r="AA1856" i="12"/>
  <c r="AA1193" i="12"/>
  <c r="AA3344" i="12"/>
  <c r="AA2905" i="12"/>
  <c r="AA1685" i="12"/>
  <c r="AA1197" i="12"/>
  <c r="AA2369" i="12"/>
  <c r="AA153" i="12"/>
  <c r="AA3276" i="12"/>
  <c r="AA154" i="12"/>
  <c r="AA206" i="12"/>
  <c r="AA2056" i="12"/>
  <c r="AA2284" i="12"/>
  <c r="AA2235" i="12"/>
  <c r="AA3368" i="12"/>
  <c r="AA1072" i="12"/>
  <c r="AA860" i="12"/>
  <c r="AA1708" i="12"/>
  <c r="AA155" i="12"/>
  <c r="AA1818" i="12"/>
  <c r="AA1636" i="12"/>
  <c r="AA2311" i="12"/>
  <c r="AA3157" i="12"/>
  <c r="AA3264" i="12"/>
  <c r="AA766" i="12"/>
  <c r="AA1508" i="12"/>
  <c r="AA922" i="12"/>
  <c r="AA1355" i="12"/>
  <c r="AA643" i="12"/>
  <c r="AA3023" i="12"/>
  <c r="AA3027" i="12"/>
  <c r="AA2420" i="12"/>
  <c r="AA473" i="12"/>
  <c r="AA1393" i="12"/>
  <c r="AA2679" i="12"/>
  <c r="AA2127" i="12"/>
  <c r="AA455" i="12"/>
  <c r="AA1939" i="12"/>
  <c r="AA743" i="12"/>
  <c r="AA730" i="12"/>
  <c r="AA3100" i="12"/>
  <c r="AA3163" i="12"/>
  <c r="AA2881" i="12"/>
  <c r="AA3240" i="12"/>
  <c r="AA2886" i="12"/>
  <c r="AA2078" i="12"/>
  <c r="AA156" i="12"/>
  <c r="AA775" i="12"/>
  <c r="AA3109" i="12"/>
  <c r="AA817" i="12"/>
  <c r="AA1088" i="12"/>
  <c r="AA1317" i="12"/>
  <c r="AA1792" i="12"/>
  <c r="AA3268" i="12"/>
  <c r="AA945" i="12"/>
  <c r="AA3055" i="12"/>
  <c r="AA1022" i="12"/>
  <c r="AA3329" i="12"/>
  <c r="AA431" i="12"/>
  <c r="AA1094" i="12"/>
  <c r="AA966" i="12"/>
  <c r="AA938" i="12"/>
  <c r="AA1045" i="12"/>
  <c r="AA2131" i="12"/>
  <c r="AA1643" i="12"/>
  <c r="AA790" i="12"/>
  <c r="AA2353" i="12"/>
  <c r="AA657" i="12"/>
  <c r="AA784" i="12"/>
  <c r="AA576" i="12"/>
  <c r="AA963" i="12"/>
  <c r="AA157" i="12"/>
  <c r="AA1098" i="12"/>
  <c r="AA1964" i="12"/>
  <c r="AA2457" i="12"/>
  <c r="AA1463" i="12"/>
  <c r="AA3489" i="12"/>
  <c r="AA3139" i="12"/>
  <c r="AA366" i="12"/>
  <c r="AA914" i="12"/>
  <c r="AA3454" i="12"/>
  <c r="AA158" i="12"/>
  <c r="AA3030" i="12"/>
  <c r="AA308" i="12"/>
  <c r="AA180" i="12"/>
  <c r="AA2620" i="12"/>
  <c r="AA1486" i="12"/>
  <c r="AA804" i="12"/>
  <c r="AA2848" i="12"/>
  <c r="AA577" i="12"/>
  <c r="AA1475" i="12"/>
  <c r="AA1727" i="12"/>
  <c r="AA2754" i="12"/>
  <c r="AA785" i="12"/>
  <c r="AA1502" i="12"/>
  <c r="AA2459" i="12"/>
  <c r="AA1756" i="12"/>
  <c r="AA1618" i="12"/>
  <c r="AA323" i="12"/>
  <c r="AA1586" i="12"/>
  <c r="AA203" i="12"/>
  <c r="AA3084" i="12"/>
  <c r="AA2423" i="12"/>
  <c r="AA592" i="12"/>
  <c r="AA2900" i="12"/>
  <c r="AA2409" i="12"/>
  <c r="AA2923" i="12"/>
  <c r="AA799" i="12"/>
  <c r="AA740" i="12"/>
  <c r="AA646" i="12"/>
  <c r="AA2390" i="12"/>
  <c r="AA3049" i="12"/>
  <c r="AA1108" i="12"/>
  <c r="AA469" i="12"/>
  <c r="AA934" i="12"/>
  <c r="AA2974" i="12"/>
  <c r="AA1211" i="12"/>
  <c r="AA1321" i="12"/>
  <c r="AA160" i="12"/>
  <c r="AA1786" i="12"/>
  <c r="AA840" i="12"/>
  <c r="AA876" i="12"/>
  <c r="AA452" i="12"/>
  <c r="AA1583" i="12"/>
  <c r="AA2130" i="12"/>
  <c r="AA763" i="12"/>
  <c r="AA915" i="12"/>
  <c r="AA161" i="12"/>
  <c r="AA505" i="12"/>
  <c r="AA3153" i="12"/>
  <c r="AA1852" i="12"/>
  <c r="AA679" i="12"/>
  <c r="AA2139" i="12"/>
  <c r="AA565" i="12"/>
  <c r="AA2329" i="12"/>
  <c r="AA217" i="12"/>
  <c r="AA1875" i="12"/>
  <c r="AA879" i="12"/>
  <c r="AA896" i="12"/>
  <c r="AA612" i="12"/>
  <c r="AA940" i="12"/>
  <c r="AA179" i="12"/>
  <c r="AA3167" i="12"/>
  <c r="AA941" i="12"/>
  <c r="AA818" i="12"/>
  <c r="AA515" i="12"/>
  <c r="AA1388" i="12"/>
  <c r="AA604" i="12"/>
  <c r="AA193" i="12"/>
  <c r="AA3431" i="12"/>
  <c r="AA1581" i="12"/>
  <c r="AA2254" i="12"/>
  <c r="AA3099" i="12"/>
  <c r="AA2593" i="12"/>
  <c r="AA765" i="12"/>
  <c r="AA864" i="12"/>
  <c r="AA1214" i="12"/>
  <c r="AA623" i="12"/>
  <c r="AA396" i="12"/>
  <c r="AA3606" i="12"/>
  <c r="AA3108" i="12"/>
  <c r="AA2963" i="12"/>
  <c r="AA163" i="12"/>
  <c r="AA834" i="12"/>
  <c r="AA164" i="12"/>
  <c r="AA1806" i="12"/>
  <c r="AA3513" i="12"/>
  <c r="AA3604" i="12"/>
  <c r="AA165" i="12"/>
  <c r="AA2743" i="12"/>
  <c r="AA464" i="12"/>
  <c r="AA2914" i="12"/>
  <c r="AA3469" i="12"/>
  <c r="AA3137" i="12"/>
  <c r="AA241" i="12"/>
  <c r="AA3456" i="12"/>
  <c r="AA1763" i="12"/>
  <c r="AA1513" i="12"/>
  <c r="AA3372" i="12"/>
  <c r="AA3172" i="12"/>
  <c r="AA2059" i="12"/>
  <c r="AA3017" i="12"/>
  <c r="AA1265" i="12"/>
  <c r="AA3311" i="12"/>
  <c r="AA2493" i="12"/>
  <c r="AA695" i="12"/>
  <c r="AA1171" i="12"/>
  <c r="AA3393" i="12"/>
  <c r="AA391" i="12"/>
  <c r="AA1303" i="12"/>
  <c r="AA2887" i="12"/>
  <c r="AA1281" i="12"/>
  <c r="AA2081" i="12"/>
  <c r="AA1752" i="12"/>
  <c r="AA3325" i="12"/>
  <c r="AA3050" i="12"/>
  <c r="AA2257" i="12"/>
  <c r="AA301" i="12"/>
  <c r="AA1847" i="12"/>
  <c r="AA166" i="12"/>
  <c r="AA995" i="12"/>
  <c r="AA2253" i="12"/>
  <c r="AA3275" i="12"/>
  <c r="AA677" i="12"/>
  <c r="AA1968" i="12"/>
  <c r="AA3274" i="12"/>
  <c r="AA1911" i="12"/>
  <c r="AA2612" i="12"/>
  <c r="AA1042" i="12"/>
  <c r="AA1580" i="12"/>
  <c r="AA167" i="12"/>
  <c r="AA3475" i="12"/>
  <c r="AA2669" i="12"/>
  <c r="AA2934" i="12"/>
  <c r="AA1706" i="12"/>
  <c r="AA320" i="12"/>
  <c r="AA715" i="12"/>
  <c r="AA1950" i="12"/>
  <c r="AA982" i="12"/>
  <c r="AA1189" i="12"/>
  <c r="AA168" i="12"/>
  <c r="AA1110" i="12"/>
  <c r="AA1809" i="12"/>
  <c r="AA2086" i="12"/>
  <c r="AA222" i="12"/>
  <c r="AA1959" i="12"/>
  <c r="AA1676" i="12"/>
  <c r="AA2298" i="12"/>
  <c r="AA853" i="12"/>
  <c r="AA959" i="12"/>
  <c r="AA904" i="12"/>
  <c r="AA1698" i="12"/>
  <c r="AA2791" i="12"/>
  <c r="AA1070" i="12"/>
  <c r="AA3105" i="12"/>
  <c r="AA2785" i="12"/>
  <c r="AA3251" i="12"/>
  <c r="AA2505" i="12"/>
  <c r="AA1106" i="12"/>
  <c r="AA2179" i="12"/>
  <c r="AA2121" i="12"/>
  <c r="AA759" i="12"/>
  <c r="AA3462" i="12"/>
  <c r="AA3258" i="12"/>
  <c r="AA2385" i="12"/>
  <c r="AA686" i="12"/>
  <c r="AA443" i="12"/>
  <c r="AA3549" i="12"/>
  <c r="AA1191" i="12"/>
  <c r="AA3567" i="12"/>
  <c r="AA585" i="12"/>
  <c r="AA3025" i="12"/>
  <c r="AA1200" i="12"/>
  <c r="AA3147" i="12"/>
  <c r="AA1568" i="12"/>
  <c r="AA2994" i="12"/>
  <c r="AA3498" i="12"/>
  <c r="AA663" i="12"/>
  <c r="AA169" i="12"/>
  <c r="AA3631" i="12"/>
  <c r="AA302" i="12"/>
  <c r="AA223" i="12"/>
  <c r="AA3034" i="12"/>
  <c r="AA174" i="12"/>
  <c r="AA3040" i="12"/>
  <c r="AA3383" i="12"/>
  <c r="AA173" i="12"/>
  <c r="AA865" i="12"/>
  <c r="AA2484" i="12"/>
  <c r="AA672" i="12"/>
  <c r="AA380" i="12"/>
  <c r="AA950" i="12"/>
  <c r="AA958" i="12"/>
  <c r="AA3412" i="12"/>
  <c r="AA2275" i="12"/>
  <c r="AA1759" i="12"/>
  <c r="AA1005" i="12"/>
  <c r="AA3674" i="12"/>
  <c r="AA1043" i="12"/>
  <c r="AA1006" i="12"/>
  <c r="AA1978" i="12"/>
  <c r="AA1012" i="12"/>
  <c r="AA3168" i="12"/>
  <c r="AA839" i="12"/>
  <c r="AA555" i="12"/>
  <c r="AA2917" i="12"/>
  <c r="AA942" i="12"/>
  <c r="AA2751" i="12"/>
  <c r="AA3389" i="12"/>
  <c r="AA575" i="12"/>
  <c r="AA2609" i="12"/>
  <c r="AA614" i="12"/>
  <c r="AA1471" i="12"/>
  <c r="AA1498" i="12"/>
  <c r="AA2320" i="12"/>
  <c r="AA3126" i="12"/>
  <c r="AA796" i="12"/>
  <c r="AA709" i="12"/>
  <c r="AA1160" i="12"/>
  <c r="AA2233" i="12"/>
  <c r="AA170" i="12"/>
  <c r="AA3460" i="12"/>
  <c r="AA440" i="12"/>
  <c r="AA998" i="12"/>
  <c r="AA552" i="12"/>
  <c r="AA1103" i="12"/>
  <c r="AA689" i="12"/>
  <c r="AA795" i="12"/>
  <c r="AA786" i="12"/>
  <c r="AA3733" i="12"/>
  <c r="AA3905" i="12"/>
  <c r="AA3897" i="12"/>
  <c r="AA3862" i="12"/>
  <c r="AA3928" i="12"/>
  <c r="AA3680" i="12"/>
  <c r="AA3906" i="12"/>
  <c r="AA3703" i="12"/>
  <c r="AA3770" i="12"/>
  <c r="AA3871" i="12"/>
  <c r="AA3793" i="12"/>
  <c r="AA3823" i="12"/>
  <c r="AA3681" i="12"/>
  <c r="AA3867" i="12"/>
  <c r="AA3719" i="12"/>
  <c r="AA3847" i="12"/>
  <c r="AA3725" i="12"/>
  <c r="AA3715" i="12"/>
  <c r="AA3961" i="12"/>
  <c r="AA3911" i="12"/>
  <c r="AA3825" i="12"/>
  <c r="AA3975" i="12"/>
  <c r="AA3884" i="12"/>
  <c r="AA3807" i="12"/>
  <c r="AA3819" i="12"/>
  <c r="AA3892" i="12"/>
  <c r="AA3817" i="12"/>
  <c r="AA3831" i="12"/>
  <c r="AA3796" i="12"/>
  <c r="AA3880" i="12"/>
  <c r="AA3837" i="12"/>
  <c r="AA3792" i="12"/>
  <c r="AA3779" i="12"/>
  <c r="AA3860" i="12"/>
  <c r="AA3858" i="12"/>
  <c r="AA3883" i="12"/>
  <c r="AA3693" i="12"/>
  <c r="AA3876" i="12"/>
  <c r="AA3864" i="12"/>
  <c r="AA3971" i="12"/>
  <c r="AA3947" i="12"/>
  <c r="AA3784" i="12"/>
  <c r="AA3842" i="12"/>
  <c r="AA3903" i="12"/>
  <c r="AA3682" i="12"/>
  <c r="AA3964" i="12"/>
  <c r="AA3861" i="12"/>
  <c r="AA3948" i="12"/>
  <c r="AA3835" i="12"/>
  <c r="AA3738" i="12"/>
  <c r="AA3795" i="12"/>
  <c r="AA3683" i="12"/>
  <c r="AA3695" i="12"/>
  <c r="AA3869" i="12"/>
  <c r="AA3855" i="12"/>
  <c r="AA3919" i="12"/>
  <c r="AA3814" i="12"/>
  <c r="AA3873" i="12"/>
  <c r="AA3828" i="12"/>
  <c r="AA3838" i="12"/>
  <c r="AA3754" i="12"/>
  <c r="AA3739" i="12"/>
  <c r="AA3808" i="12"/>
  <c r="AA3893" i="12"/>
  <c r="AA3966" i="12"/>
  <c r="AA3912" i="12"/>
  <c r="AA3804" i="12"/>
  <c r="AA3794" i="12"/>
  <c r="AA3810" i="12"/>
  <c r="AA3780" i="12"/>
  <c r="AA3886" i="12"/>
  <c r="AA3973" i="12"/>
  <c r="AA3753" i="12"/>
  <c r="AA3923" i="12"/>
  <c r="AA3696" i="12"/>
  <c r="AA3821" i="12"/>
  <c r="AA3925" i="12"/>
  <c r="AA3852" i="12"/>
  <c r="AA3952" i="12"/>
  <c r="AA3785" i="12"/>
  <c r="AA3940" i="12"/>
  <c r="AA3936" i="12"/>
  <c r="AA3916" i="12"/>
  <c r="AA3933" i="12"/>
  <c r="AA3980" i="12"/>
  <c r="AA3937" i="12"/>
  <c r="AA3846" i="12"/>
  <c r="AA3930" i="12"/>
  <c r="AA3953" i="12"/>
  <c r="AA3766" i="12"/>
  <c r="AA3941" i="12"/>
  <c r="AA3822" i="12"/>
  <c r="AA3797" i="12"/>
  <c r="AA3826" i="12"/>
  <c r="AA3685" i="12"/>
  <c r="AA3791" i="12"/>
  <c r="AA3731" i="12"/>
  <c r="AA3889" i="12"/>
  <c r="AA3815" i="12"/>
  <c r="AA3686" i="12"/>
  <c r="AA3901" i="12"/>
  <c r="AA3979" i="12"/>
  <c r="AA3699" i="12"/>
  <c r="AA3763" i="12"/>
  <c r="AA3764" i="12"/>
  <c r="AA3944" i="12"/>
  <c r="AA3974" i="12"/>
  <c r="AA3829" i="12"/>
  <c r="AA3772" i="12"/>
  <c r="AA3881" i="12"/>
  <c r="AA3913" i="12"/>
  <c r="AA3697" i="12"/>
  <c r="AA3878" i="12"/>
  <c r="AA3735" i="12"/>
  <c r="AA3687" i="12"/>
  <c r="AA3692" i="12"/>
  <c r="AA3712" i="12"/>
  <c r="AA3967" i="12"/>
  <c r="AA3909" i="12"/>
  <c r="AA3741" i="12"/>
  <c r="AA3946" i="12"/>
  <c r="AA3951" i="12"/>
  <c r="AA3751" i="12"/>
  <c r="AA3849" i="12"/>
  <c r="AA3907" i="12"/>
  <c r="AA3774" i="12"/>
  <c r="AA3958" i="12"/>
  <c r="AA3688" i="12"/>
  <c r="AA3935" i="12"/>
  <c r="AA3896" i="12"/>
  <c r="AA3857" i="12"/>
  <c r="AA3910" i="12"/>
  <c r="AA3768" i="12"/>
  <c r="AA3689" i="12"/>
  <c r="AA3744" i="12"/>
  <c r="AA3848" i="12"/>
  <c r="AA3834" i="12"/>
  <c r="AA3798" i="12"/>
  <c r="AA3799" i="12"/>
  <c r="AA3702" i="12"/>
  <c r="AA3844" i="12"/>
  <c r="AA3746" i="12"/>
  <c r="AA3762" i="12"/>
  <c r="AA3716" i="12"/>
  <c r="AA3898" i="12"/>
  <c r="AA3781" i="12"/>
  <c r="AA3743" i="12"/>
  <c r="AA3888" i="12"/>
  <c r="AA3921" i="12"/>
  <c r="AA3957" i="12"/>
  <c r="AA3920" i="12"/>
  <c r="AA3721" i="12"/>
  <c r="AA3767" i="12"/>
  <c r="AA3924" i="12"/>
  <c r="AA3827" i="12"/>
  <c r="AA3758" i="12"/>
  <c r="AA3836" i="12"/>
  <c r="AA3970" i="12"/>
  <c r="AA3740" i="12"/>
  <c r="AA3963" i="12"/>
  <c r="AA3856" i="12"/>
  <c r="AA3811" i="12"/>
  <c r="AA3887" i="12"/>
  <c r="AA3786" i="12"/>
  <c r="AA3934" i="12"/>
  <c r="AA3749" i="12"/>
  <c r="AA3853" i="12"/>
  <c r="AA3931" i="12"/>
  <c r="AA3705" i="12"/>
  <c r="AA3954" i="12"/>
  <c r="AA3711" i="12"/>
  <c r="AA3955" i="12"/>
  <c r="AA3904" i="12"/>
  <c r="AA3729" i="12"/>
  <c r="AA3830" i="12"/>
  <c r="AA3724" i="12"/>
  <c r="AA3841" i="12"/>
  <c r="AA3942" i="12"/>
  <c r="AA3734" i="12"/>
  <c r="AA3976" i="12"/>
  <c r="AA3945" i="12"/>
  <c r="AA3698" i="12"/>
  <c r="AA3850" i="12"/>
  <c r="AA3723" i="12"/>
  <c r="AA3943" i="12"/>
  <c r="AA3690" i="12"/>
  <c r="AA3765" i="12"/>
  <c r="AA3968" i="12"/>
  <c r="AA3956" i="12"/>
  <c r="AA3978" i="12"/>
  <c r="AA3722" i="12"/>
  <c r="AA3790" i="12"/>
  <c r="AA3833" i="12"/>
  <c r="AA3755" i="12"/>
  <c r="AA3969" i="12"/>
  <c r="AA3750" i="12"/>
  <c r="AA3900" i="12"/>
  <c r="AA3756" i="12"/>
  <c r="AA3710" i="12"/>
  <c r="AA3788" i="12"/>
  <c r="AA3747" i="12"/>
  <c r="AA3959" i="12"/>
  <c r="AA3816" i="12"/>
  <c r="AA3742" i="12"/>
  <c r="AA3789" i="12"/>
  <c r="AA3812" i="12"/>
  <c r="AA3730" i="12"/>
  <c r="AA3926" i="12"/>
  <c r="AA3736" i="12"/>
  <c r="AA3726" i="12"/>
  <c r="AA3929" i="12"/>
  <c r="AA3732" i="12"/>
  <c r="AA3800" i="12"/>
  <c r="AA3868" i="12"/>
  <c r="AA3820" i="12"/>
  <c r="AA3843" i="12"/>
  <c r="AA3718" i="12"/>
  <c r="AA3752" i="12"/>
  <c r="AA3803" i="12"/>
  <c r="AA3977" i="12"/>
  <c r="AA3760" i="12"/>
  <c r="AA3899" i="12"/>
  <c r="AA3748" i="12"/>
  <c r="AA3874" i="12"/>
  <c r="AA3691" i="12"/>
  <c r="AA3918" i="12"/>
  <c r="AA3859" i="12"/>
  <c r="AA3894" i="12"/>
  <c r="AA3863" i="12"/>
  <c r="AA3877" i="12"/>
  <c r="AA3840" i="12"/>
  <c r="AA3713" i="12"/>
  <c r="AA3932" i="12"/>
  <c r="AA3777" i="12"/>
  <c r="AA3706" i="12"/>
  <c r="AA3962" i="12"/>
  <c r="AA3701" i="12"/>
  <c r="AA3872" i="12"/>
  <c r="AA3720" i="12"/>
  <c r="AA3708" i="12"/>
  <c r="AA3728" i="12"/>
  <c r="AA3832" i="12"/>
  <c r="AA3965" i="12"/>
  <c r="AA3769" i="12"/>
  <c r="AA3737" i="12"/>
  <c r="AA3902" i="12"/>
  <c r="AA3776" i="12"/>
  <c r="AA3773" i="12"/>
  <c r="AA3875" i="12"/>
  <c r="AA3885" i="12"/>
  <c r="AA3891" i="12"/>
  <c r="AA3865" i="12"/>
  <c r="AA3714" i="12"/>
  <c r="AA3694" i="12"/>
  <c r="AA3950" i="12"/>
  <c r="AA3972" i="12"/>
  <c r="AA3771" i="12"/>
  <c r="AA3960" i="12"/>
  <c r="AA3895" i="12"/>
  <c r="AA3890" i="12"/>
  <c r="AA3922" i="12"/>
  <c r="AA3727" i="12"/>
  <c r="AA3745" i="12"/>
  <c r="AA4037" i="12"/>
  <c r="AA4031" i="12"/>
  <c r="AA3994" i="12"/>
  <c r="AA4025" i="12"/>
  <c r="AA4009" i="12"/>
  <c r="AA3981" i="12"/>
  <c r="AA4000" i="12"/>
  <c r="AA4018" i="12"/>
  <c r="AA4036" i="12"/>
  <c r="AA4027" i="12"/>
  <c r="AA4017" i="12"/>
  <c r="AA3987" i="12"/>
  <c r="AA3995" i="12"/>
  <c r="AA4035" i="12"/>
  <c r="AA3997" i="12"/>
  <c r="AA3992" i="12"/>
  <c r="AA4023" i="12"/>
  <c r="AA3996" i="12"/>
  <c r="AA3991" i="12"/>
  <c r="AA4033" i="12"/>
  <c r="AA4013" i="12"/>
  <c r="AA4016" i="12"/>
  <c r="AA4019" i="12"/>
  <c r="AA3999" i="12"/>
  <c r="AA4020" i="12"/>
  <c r="AA3986" i="12"/>
  <c r="AA4028" i="12"/>
  <c r="AA4005" i="12"/>
  <c r="AA3998" i="12"/>
  <c r="AA4032" i="12"/>
  <c r="AA4008" i="12"/>
  <c r="AA3984" i="12"/>
  <c r="AA4030" i="12"/>
  <c r="AA4014" i="12"/>
  <c r="AA4003" i="12"/>
  <c r="AA4029" i="12"/>
  <c r="AA4021" i="12"/>
  <c r="AA4006" i="12"/>
  <c r="AA4011" i="12"/>
  <c r="AA4034" i="12"/>
  <c r="AA3985" i="12"/>
  <c r="AA4002" i="12"/>
  <c r="AA3989" i="12"/>
  <c r="AA4001" i="12"/>
  <c r="AA3982" i="12"/>
  <c r="AA4010" i="12"/>
  <c r="AA4004" i="12"/>
  <c r="AA4022" i="12"/>
  <c r="AA4024" i="12"/>
  <c r="AA4015" i="12"/>
  <c r="AA3988" i="12"/>
  <c r="AA4056" i="12"/>
  <c r="AA4058" i="12"/>
  <c r="AA4050" i="12"/>
  <c r="AA4040" i="12"/>
  <c r="AA4039" i="12"/>
  <c r="AA4042" i="12"/>
  <c r="AA4052" i="12"/>
  <c r="AA4062" i="12"/>
  <c r="AA4057" i="12"/>
  <c r="AA4044" i="12"/>
  <c r="AA4046" i="12"/>
  <c r="AA4065" i="12"/>
  <c r="AA4067" i="12"/>
  <c r="AA4059" i="12"/>
  <c r="AA4061" i="12"/>
  <c r="AA4054" i="12"/>
  <c r="AA4060" i="12"/>
  <c r="AA4049" i="12"/>
  <c r="AA4047" i="12"/>
  <c r="AA4063" i="12"/>
  <c r="AA4068" i="12"/>
  <c r="AA4041" i="12"/>
  <c r="AA4051" i="12"/>
  <c r="AA4043" i="12"/>
  <c r="AA4055" i="12"/>
  <c r="AA4053" i="12"/>
  <c r="AA1989" i="12"/>
  <c r="J3831" i="12" l="1"/>
  <c r="I3831" i="12"/>
  <c r="I966" i="12"/>
  <c r="I930" i="12"/>
  <c r="J2406" i="12"/>
  <c r="J2949" i="12"/>
  <c r="J1171" i="12"/>
  <c r="J2900" i="12"/>
  <c r="J3858" i="12"/>
  <c r="I3576" i="12"/>
  <c r="I3956" i="12"/>
  <c r="J3889" i="12"/>
  <c r="I1012" i="12"/>
  <c r="I1984" i="12"/>
  <c r="J3701" i="12"/>
  <c r="J172" i="12"/>
  <c r="J1786" i="12"/>
  <c r="J1193" i="12"/>
  <c r="J3816" i="12"/>
  <c r="I3816" i="12"/>
  <c r="J3867" i="12"/>
  <c r="J2179" i="12"/>
  <c r="I3276" i="12"/>
  <c r="I832" i="12"/>
  <c r="J1121" i="12"/>
  <c r="I188" i="12"/>
  <c r="J3840" i="12"/>
  <c r="J860" i="12"/>
  <c r="J947" i="12"/>
  <c r="J3764" i="12"/>
  <c r="I1033" i="12"/>
  <c r="I184" i="12"/>
  <c r="J1823" i="12"/>
  <c r="J814" i="12"/>
  <c r="J3872" i="12"/>
  <c r="J3126" i="12"/>
  <c r="J1618" i="12"/>
  <c r="J3051" i="12"/>
  <c r="I3051" i="12"/>
  <c r="I743" i="12"/>
  <c r="J1679" i="12"/>
  <c r="I2985" i="12"/>
  <c r="I3774" i="12"/>
  <c r="I2156" i="12"/>
  <c r="I1691" i="12"/>
  <c r="I3733" i="12"/>
  <c r="J3856" i="12"/>
  <c r="I3907" i="12"/>
  <c r="J3962" i="12"/>
  <c r="J3929" i="12"/>
  <c r="I3929" i="12"/>
  <c r="J766" i="12"/>
  <c r="I766" i="12"/>
  <c r="J3520" i="12"/>
  <c r="I3520" i="12"/>
  <c r="J591" i="12"/>
  <c r="I591" i="12"/>
  <c r="J3415" i="12"/>
  <c r="I3415" i="12"/>
  <c r="I2319" i="12"/>
  <c r="J2319" i="12"/>
  <c r="J1927" i="12"/>
  <c r="I1927" i="12"/>
  <c r="J2703" i="12"/>
  <c r="I2703" i="12"/>
  <c r="J2767" i="12"/>
  <c r="I2767" i="12"/>
  <c r="I1887" i="12"/>
  <c r="J1887" i="12"/>
  <c r="J2572" i="12"/>
  <c r="I2572" i="12"/>
  <c r="J3827" i="12"/>
  <c r="I3827" i="12"/>
  <c r="J3356" i="12"/>
  <c r="I3356" i="12"/>
  <c r="I2295" i="12"/>
  <c r="J2295" i="12"/>
  <c r="J533" i="12"/>
  <c r="I533" i="12"/>
  <c r="I3349" i="12"/>
  <c r="J3349" i="12"/>
  <c r="J1623" i="12"/>
  <c r="I852" i="12"/>
  <c r="I731" i="12"/>
  <c r="I1433" i="12"/>
  <c r="I3003" i="12"/>
  <c r="I542" i="12"/>
  <c r="I2588" i="12"/>
  <c r="J2565" i="12"/>
  <c r="J473" i="12"/>
  <c r="I473" i="12"/>
  <c r="I2421" i="12"/>
  <c r="J2421" i="12"/>
  <c r="I2962" i="12"/>
  <c r="J2962" i="12"/>
  <c r="J2039" i="12"/>
  <c r="I2039" i="12"/>
  <c r="J2549" i="12"/>
  <c r="I2549" i="12"/>
  <c r="J2919" i="12"/>
  <c r="I2919" i="12"/>
  <c r="I3299" i="12"/>
  <c r="J3299" i="12"/>
  <c r="J2029" i="12"/>
  <c r="I2029" i="12"/>
  <c r="J1647" i="12"/>
  <c r="I1647" i="12"/>
  <c r="I154" i="12"/>
  <c r="I1452" i="12"/>
  <c r="I2288" i="12"/>
  <c r="I2365" i="12"/>
  <c r="J3647" i="12"/>
  <c r="J2222" i="12"/>
  <c r="I342" i="12"/>
  <c r="J342" i="12"/>
  <c r="I1246" i="12"/>
  <c r="J1246" i="12"/>
  <c r="J3197" i="12"/>
  <c r="I3197" i="12"/>
  <c r="I2453" i="12"/>
  <c r="J2453" i="12"/>
  <c r="I996" i="12"/>
  <c r="J996" i="12"/>
  <c r="J870" i="12"/>
  <c r="I870" i="12"/>
  <c r="I2136" i="12"/>
  <c r="I2331" i="12"/>
  <c r="I1801" i="12"/>
  <c r="I1572" i="12"/>
  <c r="I1461" i="12"/>
  <c r="J3028" i="12"/>
  <c r="J3420" i="12"/>
  <c r="I3420" i="12"/>
  <c r="J1525" i="12"/>
  <c r="I1525" i="12"/>
  <c r="I3497" i="12"/>
  <c r="J3497" i="12"/>
  <c r="J1289" i="12"/>
  <c r="I1289" i="12"/>
  <c r="J2180" i="12"/>
  <c r="J1708" i="12"/>
  <c r="I1708" i="12"/>
  <c r="I1307" i="12"/>
  <c r="J1307" i="12"/>
  <c r="J927" i="12"/>
  <c r="I927" i="12"/>
  <c r="J178" i="12"/>
  <c r="I178" i="12"/>
  <c r="J2274" i="12"/>
  <c r="I2274" i="12"/>
  <c r="J2737" i="12"/>
  <c r="I2737" i="12"/>
  <c r="I1780" i="12"/>
  <c r="I3199" i="12"/>
  <c r="I2892" i="12"/>
  <c r="J280" i="12"/>
  <c r="I1952" i="12"/>
  <c r="J1952" i="12"/>
  <c r="J2135" i="12"/>
  <c r="I2135" i="12"/>
  <c r="J1218" i="12"/>
  <c r="I1218" i="12"/>
  <c r="J1705" i="12"/>
  <c r="I1705" i="12"/>
  <c r="I2858" i="12"/>
  <c r="J2858" i="12"/>
  <c r="J297" i="12"/>
  <c r="I297" i="12"/>
  <c r="I730" i="12"/>
  <c r="I3385" i="12"/>
  <c r="J3147" i="12"/>
  <c r="I3147" i="12"/>
  <c r="J3810" i="12"/>
  <c r="I3810" i="12"/>
  <c r="J3885" i="12"/>
  <c r="I3885" i="12"/>
  <c r="J2505" i="12"/>
  <c r="I2505" i="12"/>
  <c r="I4068" i="12"/>
  <c r="J2493" i="12"/>
  <c r="I2493" i="12"/>
  <c r="I4001" i="12"/>
  <c r="I4036" i="12"/>
  <c r="I3954" i="12"/>
  <c r="I3767" i="12"/>
  <c r="I3861" i="12"/>
  <c r="J2751" i="12"/>
  <c r="I1978" i="12"/>
  <c r="I1964" i="12"/>
  <c r="J3686" i="12"/>
  <c r="J1911" i="12"/>
  <c r="J3723" i="12"/>
  <c r="I3723" i="12"/>
  <c r="H3931" i="12"/>
  <c r="J3931" i="12"/>
  <c r="J3768" i="12"/>
  <c r="H3768" i="12"/>
  <c r="H2934" i="12"/>
  <c r="J2934" i="12"/>
  <c r="J2329" i="12"/>
  <c r="H2329" i="12"/>
  <c r="J1475" i="12"/>
  <c r="H1475" i="12"/>
  <c r="H3264" i="12"/>
  <c r="J3264" i="12"/>
  <c r="H2732" i="12"/>
  <c r="J2732" i="12"/>
  <c r="J767" i="12"/>
  <c r="H767" i="12"/>
  <c r="H255" i="12"/>
  <c r="J255" i="12"/>
  <c r="J3111" i="12"/>
  <c r="H3111" i="12"/>
  <c r="H3048" i="12"/>
  <c r="J3048" i="12"/>
  <c r="J2166" i="12"/>
  <c r="H2166" i="12"/>
  <c r="H2770" i="12"/>
  <c r="J2770" i="12"/>
  <c r="H2255" i="12"/>
  <c r="J2255" i="12"/>
  <c r="J96" i="12"/>
  <c r="H96" i="12"/>
  <c r="H581" i="12"/>
  <c r="J581" i="12"/>
  <c r="J1432" i="12"/>
  <c r="H1432" i="12"/>
  <c r="J579" i="12"/>
  <c r="H579" i="12"/>
  <c r="H92" i="12"/>
  <c r="J92" i="12"/>
  <c r="H745" i="12"/>
  <c r="J745" i="12"/>
  <c r="J1255" i="12"/>
  <c r="H1255" i="12"/>
  <c r="J3566" i="12"/>
  <c r="H3566" i="12"/>
  <c r="H2782" i="12"/>
  <c r="J2782" i="12"/>
  <c r="J573" i="12"/>
  <c r="H573" i="12"/>
  <c r="H516" i="12"/>
  <c r="J516" i="12"/>
  <c r="H682" i="12"/>
  <c r="J682" i="12"/>
  <c r="J793" i="12"/>
  <c r="H793" i="12"/>
  <c r="J3933" i="12"/>
  <c r="H3933" i="12"/>
  <c r="J909" i="12"/>
  <c r="H909" i="12"/>
  <c r="H2783" i="12"/>
  <c r="J2783" i="12"/>
  <c r="J3074" i="12"/>
  <c r="H3074" i="12"/>
  <c r="H3628" i="12"/>
  <c r="J3628" i="12"/>
  <c r="H136" i="12"/>
  <c r="J136" i="12"/>
  <c r="H1262" i="12"/>
  <c r="J1262" i="12"/>
  <c r="J1853" i="12"/>
  <c r="H1853" i="12"/>
  <c r="H1631" i="12"/>
  <c r="J1631" i="12"/>
  <c r="J360" i="12"/>
  <c r="H360" i="12"/>
  <c r="H331" i="12"/>
  <c r="J331" i="12"/>
  <c r="H1421" i="12"/>
  <c r="J1421" i="12"/>
  <c r="H885" i="12"/>
  <c r="J885" i="12"/>
  <c r="H3404" i="12"/>
  <c r="J3404" i="12"/>
  <c r="H2260" i="12"/>
  <c r="J2260" i="12"/>
  <c r="H2159" i="12"/>
  <c r="J2159" i="12"/>
  <c r="J2691" i="12"/>
  <c r="H2691" i="12"/>
  <c r="H1368" i="12"/>
  <c r="J1368" i="12"/>
  <c r="H82" i="12"/>
  <c r="J82" i="12"/>
  <c r="H1767" i="12"/>
  <c r="J1767" i="12"/>
  <c r="J1892" i="12"/>
  <c r="H1892" i="12"/>
  <c r="J1241" i="12"/>
  <c r="H1241" i="12"/>
  <c r="H4004" i="12"/>
  <c r="J4006" i="12"/>
  <c r="H3991" i="12"/>
  <c r="J3776" i="12"/>
  <c r="H3708" i="12"/>
  <c r="H3722" i="12"/>
  <c r="J3924" i="12"/>
  <c r="H3921" i="12"/>
  <c r="J3702" i="12"/>
  <c r="J3780" i="12"/>
  <c r="J3884" i="12"/>
  <c r="J3770" i="12"/>
  <c r="J3389" i="12"/>
  <c r="J1191" i="12"/>
  <c r="J2230" i="12"/>
  <c r="J1214" i="12"/>
  <c r="H1786" i="12"/>
  <c r="J1108" i="12"/>
  <c r="J3268" i="12"/>
  <c r="H3590" i="12"/>
  <c r="H832" i="12"/>
  <c r="J608" i="12"/>
  <c r="H1691" i="12"/>
  <c r="J300" i="12"/>
  <c r="H1346" i="12"/>
  <c r="J2477" i="12"/>
  <c r="J2263" i="12"/>
  <c r="H1408" i="12"/>
  <c r="J274" i="12"/>
  <c r="J866" i="12"/>
  <c r="H2961" i="12"/>
  <c r="J2920" i="12"/>
  <c r="J2998" i="12"/>
  <c r="J532" i="12"/>
  <c r="H613" i="12"/>
  <c r="J687" i="12"/>
  <c r="J4062" i="12"/>
  <c r="H4062" i="12"/>
  <c r="H3999" i="12"/>
  <c r="J3999" i="12"/>
  <c r="H3895" i="12"/>
  <c r="J3895" i="12"/>
  <c r="J3718" i="12"/>
  <c r="H3718" i="12"/>
  <c r="H3835" i="12"/>
  <c r="J3835" i="12"/>
  <c r="H2914" i="12"/>
  <c r="J2914" i="12"/>
  <c r="H915" i="12"/>
  <c r="J915" i="12"/>
  <c r="J657" i="12"/>
  <c r="H657" i="12"/>
  <c r="H1067" i="12"/>
  <c r="J1067" i="12"/>
  <c r="H1319" i="12"/>
  <c r="J1319" i="12"/>
  <c r="H2323" i="12"/>
  <c r="J2323" i="12"/>
  <c r="J2997" i="12"/>
  <c r="H2997" i="12"/>
  <c r="H1678" i="12"/>
  <c r="J1678" i="12"/>
  <c r="H2247" i="12"/>
  <c r="J2247" i="12"/>
  <c r="J2576" i="12"/>
  <c r="H2576" i="12"/>
  <c r="J423" i="12"/>
  <c r="H423" i="12"/>
  <c r="J813" i="12"/>
  <c r="H813" i="12"/>
  <c r="H527" i="12"/>
  <c r="J527" i="12"/>
  <c r="J910" i="12"/>
  <c r="H910" i="12"/>
  <c r="H2897" i="12"/>
  <c r="J2897" i="12"/>
  <c r="H2090" i="12"/>
  <c r="J2090" i="12"/>
  <c r="H703" i="12"/>
  <c r="J703" i="12"/>
  <c r="H1987" i="12"/>
  <c r="J1987" i="12"/>
  <c r="H2789" i="12"/>
  <c r="J2789" i="12"/>
  <c r="J2145" i="12"/>
  <c r="H2145" i="12"/>
  <c r="J1664" i="12"/>
  <c r="H1664" i="12"/>
  <c r="H197" i="12"/>
  <c r="J197" i="12"/>
  <c r="J1413" i="12"/>
  <c r="H1413" i="12"/>
  <c r="H662" i="12"/>
  <c r="J662" i="12"/>
  <c r="J4027" i="12"/>
  <c r="J3720" i="12"/>
  <c r="J3874" i="12"/>
  <c r="J3726" i="12"/>
  <c r="J3698" i="12"/>
  <c r="H3774" i="12"/>
  <c r="J3735" i="12"/>
  <c r="J3941" i="12"/>
  <c r="J3937" i="12"/>
  <c r="J3966" i="12"/>
  <c r="H3831" i="12"/>
  <c r="J440" i="12"/>
  <c r="J865" i="12"/>
  <c r="H3147" i="12"/>
  <c r="H1752" i="12"/>
  <c r="J1688" i="12"/>
  <c r="J2035" i="12"/>
  <c r="J3300" i="12"/>
  <c r="H2949" i="12"/>
  <c r="J3518" i="12"/>
  <c r="J1776" i="12"/>
  <c r="H134" i="12"/>
  <c r="J3484" i="12"/>
  <c r="J2012" i="12"/>
  <c r="J797" i="12"/>
  <c r="H2082" i="12"/>
  <c r="H1532" i="12"/>
  <c r="J2084" i="12"/>
  <c r="J3994" i="12"/>
  <c r="H3994" i="12"/>
  <c r="J3830" i="12"/>
  <c r="H3830" i="12"/>
  <c r="J3697" i="12"/>
  <c r="H3697" i="12"/>
  <c r="H302" i="12"/>
  <c r="J302" i="12"/>
  <c r="J1698" i="12"/>
  <c r="H1698" i="12"/>
  <c r="J3372" i="12"/>
  <c r="H3372" i="12"/>
  <c r="H3030" i="12"/>
  <c r="J3030" i="12"/>
  <c r="H2078" i="12"/>
  <c r="J2078" i="12"/>
  <c r="J2420" i="12"/>
  <c r="H2420" i="12"/>
  <c r="H3043" i="12"/>
  <c r="J3043" i="12"/>
  <c r="J1714" i="12"/>
  <c r="H1714" i="12"/>
  <c r="H142" i="12"/>
  <c r="J142" i="12"/>
  <c r="H3457" i="12"/>
  <c r="J3457" i="12"/>
  <c r="H402" i="12"/>
  <c r="J402" i="12"/>
  <c r="H135" i="12"/>
  <c r="J135" i="12"/>
  <c r="H1766" i="12"/>
  <c r="J1766" i="12"/>
  <c r="J990" i="12"/>
  <c r="H990" i="12"/>
  <c r="J2695" i="12"/>
  <c r="H2695" i="12"/>
  <c r="H2847" i="12"/>
  <c r="J2847" i="12"/>
  <c r="H2940" i="12"/>
  <c r="J2940" i="12"/>
  <c r="H477" i="12"/>
  <c r="J477" i="12"/>
  <c r="H760" i="12"/>
  <c r="J760" i="12"/>
  <c r="H2958" i="12"/>
  <c r="J2958" i="12"/>
  <c r="H284" i="12"/>
  <c r="J284" i="12"/>
  <c r="J2660" i="12"/>
  <c r="H2660" i="12"/>
  <c r="H1571" i="12"/>
  <c r="J1571" i="12"/>
  <c r="H823" i="12"/>
  <c r="J823" i="12"/>
  <c r="J1740" i="12"/>
  <c r="H1740" i="12"/>
  <c r="H80" i="12"/>
  <c r="J80" i="12"/>
  <c r="H4043" i="12"/>
  <c r="J4061" i="12"/>
  <c r="J3982" i="12"/>
  <c r="J3986" i="12"/>
  <c r="J4023" i="12"/>
  <c r="H3694" i="12"/>
  <c r="H3750" i="12"/>
  <c r="H3856" i="12"/>
  <c r="J3909" i="12"/>
  <c r="J3784" i="12"/>
  <c r="J3897" i="12"/>
  <c r="J1005" i="12"/>
  <c r="J179" i="12"/>
  <c r="J1463" i="12"/>
  <c r="H1193" i="12"/>
  <c r="H3229" i="12"/>
  <c r="J828" i="12"/>
  <c r="H2645" i="12"/>
  <c r="J2507" i="12"/>
  <c r="H2405" i="12"/>
  <c r="J1284" i="12"/>
  <c r="H1459" i="12"/>
  <c r="J2531" i="12"/>
  <c r="H83" i="12"/>
  <c r="J3737" i="12"/>
  <c r="H3737" i="12"/>
  <c r="J3431" i="12"/>
  <c r="H3431" i="12"/>
  <c r="H2933" i="12"/>
  <c r="J2933" i="12"/>
  <c r="H861" i="12"/>
  <c r="J861" i="12"/>
  <c r="J2862" i="12"/>
  <c r="H2862" i="12"/>
  <c r="H3037" i="12"/>
  <c r="J3037" i="12"/>
  <c r="J249" i="12"/>
  <c r="H249" i="12"/>
  <c r="H192" i="12"/>
  <c r="J192" i="12"/>
  <c r="J1173" i="12"/>
  <c r="H1173" i="12"/>
  <c r="H2469" i="12"/>
  <c r="J2469" i="12"/>
  <c r="H3403" i="12"/>
  <c r="J3403" i="12"/>
  <c r="H1398" i="12"/>
  <c r="J1398" i="12"/>
  <c r="J2418" i="12"/>
  <c r="H2418" i="12"/>
  <c r="J482" i="12"/>
  <c r="H482" i="12"/>
  <c r="H4056" i="12"/>
  <c r="J4056" i="12"/>
  <c r="J4008" i="12"/>
  <c r="H4008" i="12"/>
  <c r="H3925" i="12"/>
  <c r="J3925" i="12"/>
  <c r="H443" i="12"/>
  <c r="J443" i="12"/>
  <c r="H401" i="12"/>
  <c r="J401" i="12"/>
  <c r="H1504" i="12"/>
  <c r="J1504" i="12"/>
  <c r="J762" i="12"/>
  <c r="H762" i="12"/>
  <c r="H2551" i="12"/>
  <c r="J2551" i="12"/>
  <c r="J862" i="12"/>
  <c r="H862" i="12"/>
  <c r="H3629" i="12"/>
  <c r="J3629" i="12"/>
  <c r="H127" i="12"/>
  <c r="J127" i="12"/>
  <c r="J3427" i="12"/>
  <c r="H3427" i="12"/>
  <c r="H1297" i="12"/>
  <c r="J1297" i="12"/>
  <c r="H1745" i="12"/>
  <c r="J1745" i="12"/>
  <c r="H2403" i="12"/>
  <c r="J2403" i="12"/>
  <c r="H3591" i="12"/>
  <c r="J3591" i="12"/>
  <c r="H1494" i="12"/>
  <c r="J1494" i="12"/>
  <c r="J2981" i="12"/>
  <c r="H2981" i="12"/>
  <c r="J789" i="12"/>
  <c r="H789" i="12"/>
  <c r="J899" i="12"/>
  <c r="H899" i="12"/>
  <c r="J4050" i="12"/>
  <c r="H3816" i="12"/>
  <c r="H3956" i="12"/>
  <c r="H3743" i="12"/>
  <c r="J3952" i="12"/>
  <c r="J3693" i="12"/>
  <c r="J3906" i="12"/>
  <c r="H1012" i="12"/>
  <c r="J982" i="12"/>
  <c r="H1171" i="12"/>
  <c r="H2156" i="12"/>
  <c r="H3576" i="12"/>
  <c r="J3616" i="12"/>
  <c r="H3421" i="12"/>
  <c r="H188" i="12"/>
  <c r="H3528" i="12"/>
  <c r="J3090" i="12"/>
  <c r="H1549" i="12"/>
  <c r="H782" i="12"/>
  <c r="J398" i="12"/>
  <c r="H2824" i="12"/>
  <c r="H2346" i="12"/>
  <c r="J304" i="12"/>
  <c r="H645" i="12"/>
  <c r="J1947" i="12"/>
  <c r="J4041" i="12"/>
  <c r="J3922" i="12"/>
  <c r="J3865" i="12"/>
  <c r="H3872" i="12"/>
  <c r="H3840" i="12"/>
  <c r="H3873" i="12"/>
  <c r="J3825" i="12"/>
  <c r="H759" i="12"/>
  <c r="H2900" i="12"/>
  <c r="H860" i="12"/>
  <c r="J237" i="12"/>
  <c r="H2985" i="12"/>
  <c r="J3005" i="12"/>
  <c r="H2339" i="12"/>
  <c r="J2314" i="12"/>
  <c r="H683" i="12"/>
  <c r="J722" i="12"/>
  <c r="H3148" i="12"/>
  <c r="H894" i="12"/>
  <c r="H3932" i="12"/>
  <c r="J3932" i="12"/>
  <c r="J3918" i="12"/>
  <c r="H3918" i="12"/>
  <c r="J3756" i="12"/>
  <c r="H3756" i="12"/>
  <c r="J3758" i="12"/>
  <c r="H3758" i="12"/>
  <c r="H3946" i="12"/>
  <c r="J3946" i="12"/>
  <c r="H3974" i="12"/>
  <c r="J3974" i="12"/>
  <c r="H3797" i="12"/>
  <c r="J3797" i="12"/>
  <c r="J3903" i="12"/>
  <c r="H3903" i="12"/>
  <c r="J3847" i="12"/>
  <c r="H3847" i="12"/>
  <c r="J709" i="12"/>
  <c r="H709" i="12"/>
  <c r="J672" i="12"/>
  <c r="H672" i="12"/>
  <c r="H721" i="12"/>
  <c r="J721" i="12"/>
  <c r="J168" i="12"/>
  <c r="H168" i="12"/>
  <c r="H320" i="12"/>
  <c r="J320" i="12"/>
  <c r="J1042" i="12"/>
  <c r="H1042" i="12"/>
  <c r="J3050" i="12"/>
  <c r="H3050" i="12"/>
  <c r="H391" i="12"/>
  <c r="J391" i="12"/>
  <c r="H3137" i="12"/>
  <c r="J3137" i="12"/>
  <c r="H162" i="12"/>
  <c r="J162" i="12"/>
  <c r="H3344" i="12"/>
  <c r="J3344" i="12"/>
  <c r="H3748" i="12"/>
  <c r="J3781" i="12"/>
  <c r="J3967" i="12"/>
  <c r="H3945" i="12"/>
  <c r="H941" i="12"/>
  <c r="J1929" i="12"/>
  <c r="J4055" i="12"/>
  <c r="H4049" i="12"/>
  <c r="J4022" i="12"/>
  <c r="H3985" i="12"/>
  <c r="H3799" i="12"/>
  <c r="J159" i="12"/>
  <c r="H3139" i="12"/>
  <c r="J3055" i="12"/>
  <c r="J2923" i="12"/>
  <c r="H2923" i="12"/>
  <c r="H3245" i="12"/>
  <c r="J3245" i="12"/>
  <c r="H2291" i="12"/>
  <c r="J2291" i="12"/>
  <c r="J631" i="12"/>
  <c r="H631" i="12"/>
  <c r="H2309" i="12"/>
  <c r="J2309" i="12"/>
  <c r="J1412" i="12"/>
  <c r="H1412" i="12"/>
  <c r="H3265" i="12"/>
  <c r="J3265" i="12"/>
  <c r="J2002" i="12"/>
  <c r="H2002" i="12"/>
  <c r="H2373" i="12"/>
  <c r="J2373" i="12"/>
  <c r="J1906" i="12"/>
  <c r="H1906" i="12"/>
  <c r="J288" i="12"/>
  <c r="J1968" i="12"/>
  <c r="J2848" i="12"/>
  <c r="J73" i="12"/>
  <c r="J2611" i="12"/>
  <c r="H2530" i="12"/>
  <c r="H2436" i="12"/>
  <c r="H4057" i="12"/>
  <c r="J4057" i="12"/>
  <c r="H3900" i="12"/>
  <c r="J3900" i="12"/>
  <c r="J3724" i="12"/>
  <c r="H3724" i="12"/>
  <c r="H3844" i="12"/>
  <c r="J3844" i="12"/>
  <c r="H1054" i="12"/>
  <c r="J1054" i="12"/>
  <c r="H363" i="12"/>
  <c r="J363" i="12"/>
  <c r="H557" i="12"/>
  <c r="J557" i="12"/>
  <c r="H1933" i="12"/>
  <c r="J1933" i="12"/>
  <c r="H3610" i="12"/>
  <c r="J3610" i="12"/>
  <c r="H512" i="12"/>
  <c r="J512" i="12"/>
  <c r="H1633" i="12"/>
  <c r="J1633" i="12"/>
  <c r="H230" i="12"/>
  <c r="J230" i="12"/>
  <c r="H2178" i="12"/>
  <c r="J2178" i="12"/>
  <c r="H1761" i="12"/>
  <c r="J1761" i="12"/>
  <c r="H299" i="12"/>
  <c r="J299" i="12"/>
  <c r="H2370" i="12"/>
  <c r="J2370" i="12"/>
  <c r="H2063" i="12"/>
  <c r="J2063" i="12"/>
  <c r="H3546" i="12"/>
  <c r="J3546" i="12"/>
  <c r="H1899" i="12"/>
  <c r="J1899" i="12"/>
  <c r="H341" i="12"/>
  <c r="J341" i="12"/>
  <c r="H3369" i="12"/>
  <c r="J3369" i="12"/>
  <c r="H1602" i="12"/>
  <c r="J1602" i="12"/>
  <c r="H769" i="12"/>
  <c r="J769" i="12"/>
  <c r="H3214" i="12"/>
  <c r="J3214" i="12"/>
  <c r="J988" i="12"/>
  <c r="H988" i="12"/>
  <c r="J1828" i="12"/>
  <c r="H1828" i="12"/>
  <c r="J270" i="12"/>
  <c r="H270" i="12"/>
  <c r="J637" i="12"/>
  <c r="H637" i="12"/>
  <c r="J1795" i="12"/>
  <c r="H1795" i="12"/>
  <c r="J2538" i="12"/>
  <c r="H2538" i="12"/>
  <c r="J2148" i="12"/>
  <c r="H2148" i="12"/>
  <c r="J2036" i="12"/>
  <c r="H2036" i="12"/>
  <c r="J2674" i="12"/>
  <c r="H2674" i="12"/>
  <c r="J1252" i="12"/>
  <c r="H1252" i="12"/>
  <c r="J3367" i="12"/>
  <c r="H3367" i="12"/>
  <c r="J1169" i="12"/>
  <c r="H1169" i="12"/>
  <c r="J2246" i="12"/>
  <c r="H2246" i="12"/>
  <c r="H3429" i="12"/>
  <c r="J3429" i="12"/>
  <c r="H1557" i="12"/>
  <c r="J1557" i="12"/>
  <c r="H2150" i="12"/>
  <c r="J2150" i="12"/>
  <c r="H3057" i="12"/>
  <c r="J3057" i="12"/>
  <c r="H42" i="12"/>
  <c r="J42" i="12"/>
  <c r="H240" i="12"/>
  <c r="J240" i="12"/>
  <c r="H1798" i="12"/>
  <c r="J1798" i="12"/>
  <c r="H3123" i="12"/>
  <c r="J3123" i="12"/>
  <c r="H3301" i="12"/>
  <c r="J3301" i="12"/>
  <c r="H1366" i="12"/>
  <c r="J1366" i="12"/>
  <c r="H32" i="12"/>
  <c r="J32" i="12"/>
  <c r="J2022" i="12"/>
  <c r="H2022" i="12"/>
  <c r="J321" i="12"/>
  <c r="H321" i="12"/>
  <c r="J2580" i="12"/>
  <c r="H2580" i="12"/>
  <c r="J2111" i="12"/>
  <c r="H2111" i="12"/>
  <c r="J510" i="12"/>
  <c r="H510" i="12"/>
  <c r="J381" i="12"/>
  <c r="H381" i="12"/>
  <c r="J3422" i="12"/>
  <c r="H3422" i="12"/>
  <c r="J2553" i="12"/>
  <c r="H2553" i="12"/>
  <c r="J1936" i="12"/>
  <c r="H1936" i="12"/>
  <c r="J3635" i="12"/>
  <c r="H3635" i="12"/>
  <c r="J531" i="12"/>
  <c r="H531" i="12"/>
  <c r="J975" i="12"/>
  <c r="H975" i="12"/>
  <c r="J1585" i="12"/>
  <c r="H1585" i="12"/>
  <c r="J1574" i="12"/>
  <c r="H1574" i="12"/>
  <c r="J2636" i="12"/>
  <c r="H2636" i="12"/>
  <c r="J1553" i="12"/>
  <c r="H1553" i="12"/>
  <c r="J2248" i="12"/>
  <c r="H2248" i="12"/>
  <c r="J2654" i="12"/>
  <c r="H2654" i="12"/>
  <c r="J389" i="12"/>
  <c r="H389" i="12"/>
  <c r="H4058" i="12"/>
  <c r="J4058" i="12"/>
  <c r="H3902" i="12"/>
  <c r="J3902" i="12"/>
  <c r="H3689" i="12"/>
  <c r="J3689" i="12"/>
  <c r="H3255" i="12"/>
  <c r="J3255" i="12"/>
  <c r="H2544" i="12"/>
  <c r="J2544" i="12"/>
  <c r="H3088" i="12"/>
  <c r="J3088" i="12"/>
  <c r="H1880" i="12"/>
  <c r="J1880" i="12"/>
  <c r="H1641" i="12"/>
  <c r="J1641" i="12"/>
  <c r="H1384" i="12"/>
  <c r="J1384" i="12"/>
  <c r="H1905" i="12"/>
  <c r="J1905" i="12"/>
  <c r="H1220" i="12"/>
  <c r="J1220" i="12"/>
  <c r="H108" i="12"/>
  <c r="J108" i="12"/>
  <c r="H400" i="12"/>
  <c r="J400" i="12"/>
  <c r="H2867" i="12"/>
  <c r="J2867" i="12"/>
  <c r="H1779" i="12"/>
  <c r="J1779" i="12"/>
  <c r="H2712" i="12"/>
  <c r="J2712" i="12"/>
  <c r="H3562" i="12"/>
  <c r="J3562" i="12"/>
  <c r="H185" i="12"/>
  <c r="J185" i="12"/>
  <c r="H1566" i="12"/>
  <c r="J1566" i="12"/>
  <c r="H1137" i="12"/>
  <c r="J1137" i="12"/>
  <c r="H2272" i="12"/>
  <c r="J2272" i="12"/>
  <c r="H3107" i="12"/>
  <c r="J3107" i="12"/>
  <c r="H1141" i="12"/>
  <c r="J1141" i="12"/>
  <c r="J1401" i="12"/>
  <c r="H1401" i="12"/>
  <c r="J187" i="12"/>
  <c r="H187" i="12"/>
  <c r="J3283" i="12"/>
  <c r="H3283" i="12"/>
  <c r="J2693" i="12"/>
  <c r="H2693" i="12"/>
  <c r="J2169" i="12"/>
  <c r="H2169" i="12"/>
  <c r="J1873" i="12"/>
  <c r="H1873" i="12"/>
  <c r="J3559" i="12"/>
  <c r="H3559" i="12"/>
  <c r="J460" i="12"/>
  <c r="H460" i="12"/>
  <c r="J1007" i="12"/>
  <c r="H1007" i="12"/>
  <c r="J811" i="12"/>
  <c r="H811" i="12"/>
  <c r="H1122" i="12"/>
  <c r="J1122" i="12"/>
  <c r="H1182" i="12"/>
  <c r="J1182" i="12"/>
  <c r="H1305" i="12"/>
  <c r="J1305" i="12"/>
  <c r="H602" i="12"/>
  <c r="J602" i="12"/>
  <c r="H756" i="12"/>
  <c r="J756" i="12"/>
  <c r="H1496" i="12"/>
  <c r="J1496" i="12"/>
  <c r="H3294" i="12"/>
  <c r="J3294" i="12"/>
  <c r="H1327" i="12"/>
  <c r="J1327" i="12"/>
  <c r="H2534" i="12"/>
  <c r="J2534" i="12"/>
  <c r="J357" i="12"/>
  <c r="H357" i="12"/>
  <c r="J676" i="12"/>
  <c r="H676" i="12"/>
  <c r="J779" i="12"/>
  <c r="H779" i="12"/>
  <c r="H2222" i="12"/>
  <c r="H3497" i="12"/>
  <c r="H3929" i="12"/>
  <c r="H1708" i="12"/>
  <c r="H3356" i="12"/>
  <c r="H852" i="12"/>
  <c r="H3199" i="12"/>
  <c r="H2288" i="12"/>
  <c r="H1002" i="12"/>
  <c r="H2892" i="12"/>
  <c r="H1705" i="12"/>
  <c r="H2319" i="12"/>
  <c r="J1724" i="12"/>
  <c r="H3714" i="12"/>
  <c r="J3714" i="12"/>
  <c r="J3742" i="12"/>
  <c r="H3742" i="12"/>
  <c r="H3062" i="12"/>
  <c r="J3062" i="12"/>
  <c r="H694" i="12"/>
  <c r="J694" i="12"/>
  <c r="H3397" i="12"/>
  <c r="J3397" i="12"/>
  <c r="H1711" i="12"/>
  <c r="J1711" i="12"/>
  <c r="H3305" i="12"/>
  <c r="J3305" i="12"/>
  <c r="H3328" i="12"/>
  <c r="J3328" i="12"/>
  <c r="H120" i="12"/>
  <c r="J120" i="12"/>
  <c r="H1409" i="12"/>
  <c r="J1409" i="12"/>
  <c r="H1634" i="12"/>
  <c r="J1634" i="12"/>
  <c r="H207" i="12"/>
  <c r="J207" i="12"/>
  <c r="H426" i="12"/>
  <c r="J426" i="12"/>
  <c r="H902" i="12"/>
  <c r="J902" i="12"/>
  <c r="H1826" i="12"/>
  <c r="J1826" i="12"/>
  <c r="H2153" i="12"/>
  <c r="J2153" i="12"/>
  <c r="H2209" i="12"/>
  <c r="J2209" i="12"/>
  <c r="H1431" i="12"/>
  <c r="J1431" i="12"/>
  <c r="H2841" i="12"/>
  <c r="J2841" i="12"/>
  <c r="H2573" i="12"/>
  <c r="J2573" i="12"/>
  <c r="H3091" i="12"/>
  <c r="J3091" i="12"/>
  <c r="H2456" i="12"/>
  <c r="J2456" i="12"/>
  <c r="H2296" i="12"/>
  <c r="J2296" i="12"/>
  <c r="J1528" i="12"/>
  <c r="H1528" i="12"/>
  <c r="J1717" i="12"/>
  <c r="H1717" i="12"/>
  <c r="J2930" i="12"/>
  <c r="H2930" i="12"/>
  <c r="J3032" i="12"/>
  <c r="H3032" i="12"/>
  <c r="J956" i="12"/>
  <c r="H956" i="12"/>
  <c r="J1734" i="12"/>
  <c r="H1734" i="12"/>
  <c r="J2607" i="12"/>
  <c r="H2607" i="12"/>
  <c r="J2387" i="12"/>
  <c r="H2387" i="12"/>
  <c r="J2903" i="12"/>
  <c r="H2903" i="12"/>
  <c r="J3659" i="12"/>
  <c r="H3659" i="12"/>
  <c r="J2702" i="12"/>
  <c r="H2702" i="12"/>
  <c r="H497" i="12"/>
  <c r="J497" i="12"/>
  <c r="H1569" i="12"/>
  <c r="J1569" i="12"/>
  <c r="H439" i="12"/>
  <c r="J439" i="12"/>
  <c r="H2563" i="12"/>
  <c r="J2563" i="12"/>
  <c r="H1609" i="12"/>
  <c r="J1609" i="12"/>
  <c r="H2171" i="12"/>
  <c r="J2171" i="12"/>
  <c r="H2123" i="12"/>
  <c r="J2123" i="12"/>
  <c r="H1008" i="12"/>
  <c r="J1008" i="12"/>
  <c r="H39" i="12"/>
  <c r="J39" i="12"/>
  <c r="H470" i="12"/>
  <c r="J470" i="12"/>
  <c r="H1367" i="12"/>
  <c r="J1367" i="12"/>
  <c r="J282" i="12"/>
  <c r="H282" i="12"/>
  <c r="J1343" i="12"/>
  <c r="H1343" i="12"/>
  <c r="J2839" i="12"/>
  <c r="H2839" i="12"/>
  <c r="H1289" i="12"/>
  <c r="H766" i="12"/>
  <c r="H3520" i="12"/>
  <c r="H2039" i="12"/>
  <c r="H927" i="12"/>
  <c r="H3299" i="12"/>
  <c r="H2274" i="12"/>
  <c r="H591" i="12"/>
  <c r="H542" i="12"/>
  <c r="H2858" i="12"/>
  <c r="H4010" i="12"/>
  <c r="J4010" i="12"/>
  <c r="H3996" i="12"/>
  <c r="J3996" i="12"/>
  <c r="H3752" i="12"/>
  <c r="J3752" i="12"/>
  <c r="J3888" i="12"/>
  <c r="H3888" i="12"/>
  <c r="H981" i="12"/>
  <c r="J981" i="12"/>
  <c r="H1710" i="12"/>
  <c r="J1710" i="12"/>
  <c r="H3474" i="12"/>
  <c r="J3474" i="12"/>
  <c r="H1260" i="12"/>
  <c r="J1260" i="12"/>
  <c r="H1364" i="12"/>
  <c r="J1364" i="12"/>
  <c r="H3525" i="12"/>
  <c r="J3525" i="12"/>
  <c r="H247" i="12"/>
  <c r="J247" i="12"/>
  <c r="H844" i="12"/>
  <c r="J844" i="12"/>
  <c r="H2898" i="12"/>
  <c r="J2898" i="12"/>
  <c r="H3149" i="12"/>
  <c r="J3149" i="12"/>
  <c r="H3095" i="12"/>
  <c r="J3095" i="12"/>
  <c r="H110" i="12"/>
  <c r="J110" i="12"/>
  <c r="H1312" i="12"/>
  <c r="J1312" i="12"/>
  <c r="H911" i="12"/>
  <c r="J911" i="12"/>
  <c r="H1835" i="12"/>
  <c r="J1835" i="12"/>
  <c r="H1656" i="12"/>
  <c r="J1656" i="12"/>
  <c r="H1663" i="12"/>
  <c r="J1663" i="12"/>
  <c r="H3231" i="12"/>
  <c r="J3231" i="12"/>
  <c r="H1938" i="12"/>
  <c r="J1938" i="12"/>
  <c r="H200" i="12"/>
  <c r="J200" i="12"/>
  <c r="H413" i="12"/>
  <c r="J413" i="12"/>
  <c r="H2138" i="12"/>
  <c r="J2138" i="12"/>
  <c r="H3140" i="12"/>
  <c r="J3140" i="12"/>
  <c r="H498" i="12"/>
  <c r="J498" i="12"/>
  <c r="H1076" i="12"/>
  <c r="J1076" i="12"/>
  <c r="H1660" i="12"/>
  <c r="J1660" i="12"/>
  <c r="H747" i="12"/>
  <c r="J747" i="12"/>
  <c r="J2878" i="12"/>
  <c r="H2878" i="12"/>
  <c r="J3514" i="12"/>
  <c r="H3514" i="12"/>
  <c r="J3209" i="12"/>
  <c r="H3209" i="12"/>
  <c r="J1973" i="12"/>
  <c r="H1973" i="12"/>
  <c r="J2630" i="12"/>
  <c r="H2630" i="12"/>
  <c r="J479" i="12"/>
  <c r="H479" i="12"/>
  <c r="H2618" i="12"/>
  <c r="J2618" i="12"/>
  <c r="H2509" i="12"/>
  <c r="J2509" i="12"/>
  <c r="H359" i="12"/>
  <c r="J359" i="12"/>
  <c r="H3132" i="12"/>
  <c r="J3132" i="12"/>
  <c r="H2637" i="12"/>
  <c r="J2637" i="12"/>
  <c r="H2068" i="12"/>
  <c r="J2068" i="12"/>
  <c r="H462" i="12"/>
  <c r="J462" i="12"/>
  <c r="H2396" i="12"/>
  <c r="J2396" i="12"/>
  <c r="H2529" i="12"/>
  <c r="J2529" i="12"/>
  <c r="H667" i="12"/>
  <c r="J667" i="12"/>
  <c r="H3363" i="12"/>
  <c r="J3363" i="12"/>
  <c r="H322" i="12"/>
  <c r="J322" i="12"/>
  <c r="H1233" i="12"/>
  <c r="J1233" i="12"/>
  <c r="H1949" i="12"/>
  <c r="J1949" i="12"/>
  <c r="J1083" i="12"/>
  <c r="H1083" i="12"/>
  <c r="J451" i="12"/>
  <c r="H451" i="12"/>
  <c r="J3134" i="12"/>
  <c r="H3134" i="12"/>
  <c r="H154" i="12"/>
  <c r="H3349" i="12"/>
  <c r="J3850" i="12"/>
  <c r="J4020" i="12"/>
  <c r="J4025" i="12"/>
  <c r="H473" i="12"/>
  <c r="H1952" i="12"/>
  <c r="H2135" i="12"/>
  <c r="H248" i="12"/>
  <c r="H1461" i="12"/>
  <c r="H2331" i="12"/>
  <c r="H3385" i="12"/>
  <c r="H3415" i="12"/>
  <c r="H2453" i="12"/>
  <c r="H996" i="12"/>
  <c r="J2379" i="12"/>
  <c r="J3713" i="12"/>
  <c r="H3713" i="12"/>
  <c r="H984" i="12"/>
  <c r="J984" i="12"/>
  <c r="H1081" i="12"/>
  <c r="J1081" i="12"/>
  <c r="H837" i="12"/>
  <c r="J837" i="12"/>
  <c r="H1251" i="12"/>
  <c r="J1251" i="12"/>
  <c r="H2746" i="12"/>
  <c r="J2746" i="12"/>
  <c r="H3094" i="12"/>
  <c r="J3094" i="12"/>
  <c r="H2345" i="12"/>
  <c r="J2345" i="12"/>
  <c r="H2673" i="12"/>
  <c r="J2673" i="12"/>
  <c r="H2960" i="12"/>
  <c r="J2960" i="12"/>
  <c r="H994" i="12"/>
  <c r="J994" i="12"/>
  <c r="H564" i="12"/>
  <c r="J564" i="12"/>
  <c r="H831" i="12"/>
  <c r="J831" i="12"/>
  <c r="H2972" i="12"/>
  <c r="J2972" i="12"/>
  <c r="H2124" i="12"/>
  <c r="J2124" i="12"/>
  <c r="H2268" i="12"/>
  <c r="J2268" i="12"/>
  <c r="H509" i="12"/>
  <c r="J509" i="12"/>
  <c r="H1903" i="12"/>
  <c r="J1903" i="12"/>
  <c r="H3487" i="12"/>
  <c r="J3487" i="12"/>
  <c r="H3402" i="12"/>
  <c r="J3402" i="12"/>
  <c r="H1860" i="12"/>
  <c r="J1860" i="12"/>
  <c r="H3492" i="12"/>
  <c r="J3492" i="12"/>
  <c r="J3597" i="12"/>
  <c r="H3597" i="12"/>
  <c r="J1210" i="12"/>
  <c r="H1210" i="12"/>
  <c r="J1747" i="12"/>
  <c r="H1747" i="12"/>
  <c r="J2088" i="12"/>
  <c r="H2088" i="12"/>
  <c r="J746" i="12"/>
  <c r="H746" i="12"/>
  <c r="J773" i="12"/>
  <c r="H773" i="12"/>
  <c r="J3596" i="12"/>
  <c r="H3596" i="12"/>
  <c r="J983" i="12"/>
  <c r="H983" i="12"/>
  <c r="J2483" i="12"/>
  <c r="H2483" i="12"/>
  <c r="J2987" i="12"/>
  <c r="H2987" i="12"/>
  <c r="H2122" i="12"/>
  <c r="J2122" i="12"/>
  <c r="H2715" i="12"/>
  <c r="J2715" i="12"/>
  <c r="H2460" i="12"/>
  <c r="J2460" i="12"/>
  <c r="H2172" i="12"/>
  <c r="J2172" i="12"/>
  <c r="H467" i="12"/>
  <c r="J467" i="12"/>
  <c r="H1117" i="12"/>
  <c r="J1117" i="12"/>
  <c r="H3642" i="12"/>
  <c r="J3642" i="12"/>
  <c r="H1904" i="12"/>
  <c r="J1904" i="12"/>
  <c r="H878" i="12"/>
  <c r="J878" i="12"/>
  <c r="H3097" i="12"/>
  <c r="J3097" i="12"/>
  <c r="J1283" i="12"/>
  <c r="H1283" i="12"/>
  <c r="J977" i="12"/>
  <c r="H977" i="12"/>
  <c r="H2295" i="12"/>
  <c r="J3316" i="12"/>
  <c r="H3827" i="12"/>
  <c r="J3741" i="12"/>
  <c r="J3944" i="12"/>
  <c r="J3822" i="12"/>
  <c r="J3852" i="12"/>
  <c r="J3893" i="12"/>
  <c r="J3738" i="12"/>
  <c r="J3796" i="12"/>
  <c r="J3703" i="12"/>
  <c r="J3905" i="12"/>
  <c r="J998" i="12"/>
  <c r="J796" i="12"/>
  <c r="J575" i="12"/>
  <c r="J3168" i="12"/>
  <c r="J1759" i="12"/>
  <c r="J2484" i="12"/>
  <c r="J223" i="12"/>
  <c r="J1568" i="12"/>
  <c r="J3549" i="12"/>
  <c r="J2121" i="12"/>
  <c r="J2791" i="12"/>
  <c r="J1959" i="12"/>
  <c r="J1189" i="12"/>
  <c r="J1706" i="12"/>
  <c r="J2612" i="12"/>
  <c r="J995" i="12"/>
  <c r="J3325" i="12"/>
  <c r="J3393" i="12"/>
  <c r="J3172" i="12"/>
  <c r="J3469" i="12"/>
  <c r="J164" i="12"/>
  <c r="J623" i="12"/>
  <c r="J1581" i="12"/>
  <c r="J3167" i="12"/>
  <c r="J217" i="12"/>
  <c r="J161" i="12"/>
  <c r="J840" i="12"/>
  <c r="J469" i="12"/>
  <c r="J2409" i="12"/>
  <c r="J323" i="12"/>
  <c r="J1727" i="12"/>
  <c r="J308" i="12"/>
  <c r="J3489" i="12"/>
  <c r="J784" i="12"/>
  <c r="J938" i="12"/>
  <c r="J945" i="12"/>
  <c r="H730" i="12"/>
  <c r="H2561" i="12"/>
  <c r="H1452" i="12"/>
  <c r="H2549" i="12"/>
  <c r="H1246" i="12"/>
  <c r="H2029" i="12"/>
  <c r="H2737" i="12"/>
  <c r="H2365" i="12"/>
  <c r="H2071" i="12"/>
  <c r="H297" i="12"/>
  <c r="H4051" i="12"/>
  <c r="J4051" i="12"/>
  <c r="H3691" i="12"/>
  <c r="J3691" i="12"/>
  <c r="H3705" i="12"/>
  <c r="J3705" i="12"/>
  <c r="H1988" i="12"/>
  <c r="J1988" i="12"/>
  <c r="H2206" i="12"/>
  <c r="J2206" i="12"/>
  <c r="H3600" i="12"/>
  <c r="J3600" i="12"/>
  <c r="H125" i="12"/>
  <c r="J125" i="12"/>
  <c r="H3203" i="12"/>
  <c r="J3203" i="12"/>
  <c r="H3662" i="12"/>
  <c r="J3662" i="12"/>
  <c r="H3082" i="12"/>
  <c r="J3082" i="12"/>
  <c r="H525" i="12"/>
  <c r="J525" i="12"/>
  <c r="H1592" i="12"/>
  <c r="J1592" i="12"/>
  <c r="H1351" i="12"/>
  <c r="J1351" i="12"/>
  <c r="H3483" i="12"/>
  <c r="J3483" i="12"/>
  <c r="H3287" i="12"/>
  <c r="J3287" i="12"/>
  <c r="H1991" i="12"/>
  <c r="J1991" i="12"/>
  <c r="H2023" i="12"/>
  <c r="J2023" i="12"/>
  <c r="H1661" i="12"/>
  <c r="J1661" i="12"/>
  <c r="H2575" i="12"/>
  <c r="J2575" i="12"/>
  <c r="H3103" i="12"/>
  <c r="J3103" i="12"/>
  <c r="H3250" i="12"/>
  <c r="J3250" i="12"/>
  <c r="H1004" i="12"/>
  <c r="J1004" i="12"/>
  <c r="H2569" i="12"/>
  <c r="J2569" i="12"/>
  <c r="J1199" i="12"/>
  <c r="H1199" i="12"/>
  <c r="J2896" i="12"/>
  <c r="H2896" i="12"/>
  <c r="J1453" i="12"/>
  <c r="H1453" i="12"/>
  <c r="J2520" i="12"/>
  <c r="H2520" i="12"/>
  <c r="J2468" i="12"/>
  <c r="H2468" i="12"/>
  <c r="J588" i="12"/>
  <c r="H588" i="12"/>
  <c r="J2502" i="12"/>
  <c r="H2502" i="12"/>
  <c r="J3136" i="12"/>
  <c r="H3136" i="12"/>
  <c r="H1489" i="12"/>
  <c r="J1489" i="12"/>
  <c r="H348" i="12"/>
  <c r="J348" i="12"/>
  <c r="H2283" i="12"/>
  <c r="J2283" i="12"/>
  <c r="H2399" i="12"/>
  <c r="J2399" i="12"/>
  <c r="H1075" i="12"/>
  <c r="J1075" i="12"/>
  <c r="H1074" i="12"/>
  <c r="J1074" i="12"/>
  <c r="H822" i="12"/>
  <c r="J822" i="12"/>
  <c r="H3181" i="12"/>
  <c r="J3181" i="12"/>
  <c r="H3432" i="12"/>
  <c r="J3432" i="12"/>
  <c r="J1655" i="12"/>
  <c r="H1655" i="12"/>
  <c r="J1517" i="12"/>
  <c r="H1517" i="12"/>
  <c r="J2458" i="12"/>
  <c r="H2458" i="12"/>
  <c r="J3984" i="12"/>
  <c r="H2565" i="12"/>
  <c r="H2919" i="12"/>
  <c r="H1218" i="12"/>
  <c r="J4054" i="12"/>
  <c r="J3958" i="12"/>
  <c r="J3878" i="12"/>
  <c r="J3815" i="12"/>
  <c r="J3980" i="12"/>
  <c r="J3886" i="12"/>
  <c r="J3814" i="12"/>
  <c r="J3842" i="12"/>
  <c r="J3883" i="12"/>
  <c r="J3975" i="12"/>
  <c r="J3719" i="12"/>
  <c r="J4011" i="12"/>
  <c r="H156" i="12"/>
  <c r="H3420" i="12"/>
  <c r="H1307" i="12"/>
  <c r="H2842" i="12"/>
  <c r="H3647" i="12"/>
  <c r="H1433" i="12"/>
  <c r="H137" i="12"/>
  <c r="H3197" i="12"/>
  <c r="H2180" i="12"/>
  <c r="H280" i="12"/>
  <c r="H3890" i="12"/>
  <c r="J3890" i="12"/>
  <c r="H3978" i="12"/>
  <c r="J3978" i="12"/>
  <c r="H3811" i="12"/>
  <c r="J3811" i="12"/>
  <c r="H1888" i="12"/>
  <c r="J1888" i="12"/>
  <c r="H1944" i="12"/>
  <c r="J1944" i="12"/>
  <c r="H3333" i="12"/>
  <c r="J3333" i="12"/>
  <c r="H1682" i="12"/>
  <c r="J1682" i="12"/>
  <c r="H2548" i="12"/>
  <c r="J2548" i="12"/>
  <c r="H1404" i="12"/>
  <c r="J1404" i="12"/>
  <c r="H2109" i="12"/>
  <c r="J2109" i="12"/>
  <c r="H1395" i="12"/>
  <c r="J1395" i="12"/>
  <c r="H2197" i="12"/>
  <c r="J2197" i="12"/>
  <c r="H2947" i="12"/>
  <c r="J2947" i="12"/>
  <c r="H3574" i="12"/>
  <c r="J3574" i="12"/>
  <c r="H1861" i="12"/>
  <c r="J1861" i="12"/>
  <c r="H3186" i="12"/>
  <c r="J3186" i="12"/>
  <c r="H3649" i="12"/>
  <c r="J3649" i="12"/>
  <c r="H3223" i="12"/>
  <c r="J3223" i="12"/>
  <c r="H3200" i="12"/>
  <c r="J3200" i="12"/>
  <c r="H1735" i="12"/>
  <c r="J1735" i="12"/>
  <c r="H2501" i="12"/>
  <c r="J2501" i="12"/>
  <c r="J3272" i="12"/>
  <c r="H3272" i="12"/>
  <c r="J776" i="12"/>
  <c r="H776" i="12"/>
  <c r="J3632" i="12"/>
  <c r="H3632" i="12"/>
  <c r="J3089" i="12"/>
  <c r="H3089" i="12"/>
  <c r="J1338" i="12"/>
  <c r="H1338" i="12"/>
  <c r="J2118" i="12"/>
  <c r="H2118" i="12"/>
  <c r="J507" i="12"/>
  <c r="H507" i="12"/>
  <c r="J67" i="12"/>
  <c r="H67" i="12"/>
  <c r="J64" i="12"/>
  <c r="H64" i="12"/>
  <c r="J2697" i="12"/>
  <c r="H2697" i="12"/>
  <c r="H506" i="12"/>
  <c r="J506" i="12"/>
  <c r="H692" i="12"/>
  <c r="J692" i="12"/>
  <c r="H1596" i="12"/>
  <c r="J1596" i="12"/>
  <c r="H3293" i="12"/>
  <c r="J3293" i="12"/>
  <c r="H315" i="12"/>
  <c r="J315" i="12"/>
  <c r="H271" i="12"/>
  <c r="J271" i="12"/>
  <c r="H1455" i="12"/>
  <c r="J1455" i="12"/>
  <c r="H1464" i="12"/>
  <c r="J1464" i="12"/>
  <c r="H2777" i="12"/>
  <c r="J2777" i="12"/>
  <c r="H2650" i="12"/>
  <c r="J2650" i="12"/>
  <c r="J339" i="12"/>
  <c r="H339" i="12"/>
  <c r="J1167" i="12"/>
  <c r="H1167" i="12"/>
  <c r="J3169" i="12"/>
  <c r="H3169" i="12"/>
  <c r="J4017" i="12"/>
  <c r="H2421" i="12"/>
  <c r="H342" i="12"/>
  <c r="H1780" i="12"/>
  <c r="H178" i="12"/>
  <c r="H533" i="12"/>
  <c r="H1525" i="12"/>
  <c r="H3003" i="12"/>
  <c r="H1801" i="12"/>
  <c r="H870" i="12"/>
  <c r="J1902" i="12"/>
  <c r="J2587" i="12"/>
  <c r="H2587" i="12"/>
  <c r="J3655" i="12"/>
  <c r="H3655" i="12"/>
  <c r="J2447" i="12"/>
  <c r="H2447" i="12"/>
  <c r="J1667" i="12"/>
  <c r="H1667" i="12"/>
  <c r="J1370" i="12"/>
  <c r="H1370" i="12"/>
  <c r="J2585" i="12"/>
  <c r="H2585" i="12"/>
  <c r="J374" i="12"/>
  <c r="H374" i="12"/>
  <c r="J3678" i="12"/>
  <c r="H3678" i="12"/>
  <c r="J1479" i="12"/>
  <c r="H1479" i="12"/>
  <c r="J3320" i="12"/>
  <c r="H3320" i="12"/>
  <c r="J2333" i="12"/>
  <c r="H2333" i="12"/>
  <c r="J291" i="12"/>
  <c r="H291" i="12"/>
  <c r="H2703" i="12"/>
  <c r="H4047" i="12"/>
  <c r="J4047" i="12"/>
  <c r="H4065" i="12"/>
  <c r="J4065" i="12"/>
  <c r="H4039" i="12"/>
  <c r="J4039" i="12"/>
  <c r="H4024" i="12"/>
  <c r="J4024" i="12"/>
  <c r="H4053" i="12"/>
  <c r="J4053" i="12"/>
  <c r="H4002" i="12"/>
  <c r="J4002" i="12"/>
  <c r="H4003" i="12"/>
  <c r="J4003" i="12"/>
  <c r="H4005" i="12"/>
  <c r="J4005" i="12"/>
  <c r="H4013" i="12"/>
  <c r="J4013" i="12"/>
  <c r="H4035" i="12"/>
  <c r="J4035" i="12"/>
  <c r="H1887" i="12"/>
  <c r="H3028" i="12"/>
  <c r="J4000" i="12"/>
  <c r="J3745" i="12"/>
  <c r="J3972" i="12"/>
  <c r="J3875" i="12"/>
  <c r="J3832" i="12"/>
  <c r="J3706" i="12"/>
  <c r="J3894" i="12"/>
  <c r="J3760" i="12"/>
  <c r="J3868" i="12"/>
  <c r="J3730" i="12"/>
  <c r="J3788" i="12"/>
  <c r="J3833" i="12"/>
  <c r="J3690" i="12"/>
  <c r="J3734" i="12"/>
  <c r="J3955" i="12"/>
  <c r="J3934" i="12"/>
  <c r="J3970" i="12"/>
  <c r="J3920" i="12"/>
  <c r="J3716" i="12"/>
  <c r="J3834" i="12"/>
  <c r="J3896" i="12"/>
  <c r="J4063" i="12"/>
  <c r="J4067" i="12"/>
  <c r="J4042" i="12"/>
  <c r="J4015" i="12"/>
  <c r="J3989" i="12"/>
  <c r="J4029" i="12"/>
  <c r="J3998" i="12"/>
  <c r="J4016" i="12"/>
  <c r="J3997" i="12"/>
  <c r="J4018" i="12"/>
  <c r="J4037" i="12"/>
  <c r="J3771" i="12"/>
  <c r="V3199" i="12"/>
  <c r="V2064" i="12"/>
  <c r="V3299" i="12"/>
  <c r="V526" i="12"/>
  <c r="V2321" i="12"/>
  <c r="V3228" i="12"/>
  <c r="V2644" i="12"/>
  <c r="V2222" i="12"/>
  <c r="V666" i="12"/>
  <c r="V1705" i="12"/>
  <c r="V1801" i="12"/>
  <c r="V1392" i="12"/>
  <c r="V2588" i="12"/>
  <c r="V3092" i="12"/>
  <c r="V1710" i="12"/>
  <c r="V3474" i="12"/>
  <c r="V363" i="12"/>
  <c r="V3600" i="12"/>
  <c r="V1360" i="12"/>
  <c r="V1251" i="12"/>
  <c r="V1537" i="12"/>
  <c r="V3610" i="12"/>
  <c r="V2102" i="12"/>
  <c r="V512" i="12"/>
  <c r="V216" i="12"/>
  <c r="V2945" i="12"/>
  <c r="V3149" i="12"/>
  <c r="V525" i="12"/>
  <c r="V609" i="12"/>
  <c r="V2183" i="12"/>
  <c r="V108" i="12"/>
  <c r="V1124" i="12"/>
  <c r="V426" i="12"/>
  <c r="V3425" i="12"/>
  <c r="V2819" i="12"/>
  <c r="V2352" i="12"/>
  <c r="V626" i="12"/>
  <c r="V1807" i="12"/>
  <c r="V1649" i="12"/>
  <c r="V514" i="12"/>
  <c r="V3204" i="12"/>
  <c r="V2290" i="12"/>
  <c r="V1753" i="12"/>
  <c r="V3649" i="12"/>
  <c r="V413" i="12"/>
  <c r="V2157" i="12"/>
  <c r="V3140" i="12"/>
  <c r="V3192" i="12"/>
  <c r="V498" i="12"/>
  <c r="V2714" i="12"/>
  <c r="V1456" i="12"/>
  <c r="V1860" i="12"/>
  <c r="V1660" i="12"/>
  <c r="V3505" i="12"/>
  <c r="V988" i="12"/>
  <c r="V776" i="12"/>
  <c r="V1733" i="12"/>
  <c r="V1183" i="12"/>
  <c r="V1210" i="12"/>
  <c r="V2932" i="12"/>
  <c r="V2164" i="12"/>
  <c r="V1769" i="12"/>
  <c r="V2693" i="12"/>
  <c r="V1606" i="12"/>
  <c r="V2169" i="12"/>
  <c r="V1873" i="12"/>
  <c r="V2132" i="12"/>
  <c r="V3596" i="12"/>
  <c r="V3257" i="12"/>
  <c r="V588" i="12"/>
  <c r="V67" i="12"/>
  <c r="V3367" i="12"/>
  <c r="V1311" i="12"/>
  <c r="V1264" i="12"/>
  <c r="V1800" i="12"/>
  <c r="V497" i="12"/>
  <c r="V1966" i="12"/>
  <c r="V1329" i="12"/>
  <c r="V506" i="12"/>
  <c r="V2527" i="12"/>
  <c r="V3070" i="12"/>
  <c r="V2313" i="12"/>
  <c r="V2460" i="12"/>
  <c r="V2443" i="12"/>
  <c r="V356" i="12"/>
  <c r="V2875" i="12"/>
  <c r="V2123" i="12"/>
  <c r="V42" i="12"/>
  <c r="V1155" i="12"/>
  <c r="V1378" i="12"/>
  <c r="V1798" i="12"/>
  <c r="V434" i="12"/>
  <c r="V1327" i="12"/>
  <c r="V3301" i="12"/>
  <c r="V878" i="12"/>
  <c r="V1267" i="12"/>
  <c r="V32" i="12"/>
  <c r="V1083" i="12"/>
  <c r="V2022" i="12"/>
  <c r="V1539" i="12"/>
  <c r="V2046" i="12"/>
  <c r="V2692" i="12"/>
  <c r="V779" i="12"/>
  <c r="V3249" i="12"/>
  <c r="V2448" i="12"/>
  <c r="V18" i="12"/>
  <c r="V1891" i="12"/>
  <c r="V1352" i="12"/>
  <c r="V2175" i="12"/>
  <c r="V3671" i="12"/>
  <c r="V374" i="12"/>
  <c r="V3320" i="12"/>
  <c r="V340" i="12"/>
  <c r="V2792" i="12"/>
  <c r="V2136" i="12"/>
  <c r="V1572" i="12"/>
  <c r="V2464" i="12"/>
  <c r="V1019" i="12"/>
  <c r="V2029" i="12"/>
  <c r="V351" i="12"/>
  <c r="V1525" i="12"/>
  <c r="V591" i="12"/>
  <c r="V1647" i="12"/>
  <c r="V2653" i="12"/>
  <c r="V3497" i="12"/>
  <c r="V2071" i="12"/>
  <c r="V1289" i="12"/>
  <c r="V981" i="12"/>
  <c r="V1996" i="12"/>
  <c r="V2206" i="12"/>
  <c r="V2992" i="12"/>
  <c r="V1944" i="12"/>
  <c r="V3397" i="12"/>
  <c r="V1207" i="12"/>
  <c r="V3333" i="12"/>
  <c r="V1880" i="12"/>
  <c r="V820" i="12"/>
  <c r="V3328" i="12"/>
  <c r="V1058" i="12"/>
  <c r="V1384" i="12"/>
  <c r="V705" i="12"/>
  <c r="V232" i="12"/>
  <c r="V3176" i="12"/>
  <c r="V2109" i="12"/>
  <c r="V110" i="12"/>
  <c r="V1395" i="12"/>
  <c r="V1761" i="12"/>
  <c r="V1119" i="12"/>
  <c r="V1278" i="12"/>
  <c r="V2867" i="12"/>
  <c r="V3287" i="12"/>
  <c r="V1656" i="12"/>
  <c r="V2063" i="12"/>
  <c r="V1663" i="12"/>
  <c r="V3546" i="12"/>
  <c r="V3186" i="12"/>
  <c r="V3613" i="12"/>
  <c r="V243" i="12"/>
  <c r="V3675" i="12"/>
  <c r="V723" i="12"/>
  <c r="V2138" i="12"/>
  <c r="V3357" i="12"/>
  <c r="V2573" i="12"/>
  <c r="V1137" i="12"/>
  <c r="V2755" i="12"/>
  <c r="V3053" i="12"/>
  <c r="V3107" i="12"/>
  <c r="V1232" i="12"/>
  <c r="V387" i="12"/>
  <c r="V3272" i="12"/>
  <c r="V3575" i="12"/>
  <c r="V1828" i="12"/>
  <c r="V280" i="12"/>
  <c r="V3650" i="12"/>
  <c r="V3514" i="12"/>
  <c r="V1747" i="12"/>
  <c r="V3221" i="12"/>
  <c r="V3032" i="12"/>
  <c r="V1720" i="12"/>
  <c r="V2204" i="12"/>
  <c r="V893" i="12"/>
  <c r="V460" i="12"/>
  <c r="V2118" i="12"/>
  <c r="V3194" i="12"/>
  <c r="V2387" i="12"/>
  <c r="V372" i="12"/>
  <c r="V3004" i="12"/>
  <c r="V3659" i="12"/>
  <c r="V1169" i="12"/>
  <c r="V2618" i="12"/>
  <c r="V1021" i="12"/>
  <c r="V1569" i="12"/>
  <c r="V2122" i="12"/>
  <c r="V55" i="12"/>
  <c r="V439" i="12"/>
  <c r="V1940" i="12"/>
  <c r="V3158" i="12"/>
  <c r="V1596" i="12"/>
  <c r="V3293" i="12"/>
  <c r="V1061" i="12"/>
  <c r="V271" i="12"/>
  <c r="V667" i="12"/>
  <c r="V1658" i="12"/>
  <c r="V3294" i="12"/>
  <c r="V329" i="12"/>
  <c r="V219" i="12"/>
  <c r="V322" i="12"/>
  <c r="V972" i="12"/>
  <c r="V2534" i="12"/>
  <c r="V1367" i="12"/>
  <c r="V2797" i="12"/>
  <c r="V33" i="12"/>
  <c r="V1857" i="12"/>
  <c r="V3208" i="12"/>
  <c r="V3244" i="12"/>
  <c r="V451" i="12"/>
  <c r="V2111" i="12"/>
  <c r="V3134" i="12"/>
  <c r="V2174" i="12"/>
  <c r="V2581" i="12"/>
  <c r="V3638" i="12"/>
  <c r="V1441" i="12"/>
  <c r="V2632" i="12"/>
  <c r="V3655" i="12"/>
  <c r="V2703" i="12"/>
  <c r="V2599" i="12"/>
  <c r="V1479" i="12"/>
  <c r="V2767" i="12"/>
  <c r="V2515" i="12"/>
  <c r="V1307" i="12"/>
  <c r="V2924" i="12"/>
  <c r="V2638" i="12"/>
  <c r="V731" i="12"/>
  <c r="V2028" i="12"/>
  <c r="V3349" i="12"/>
  <c r="V2737" i="12"/>
  <c r="V632" i="12"/>
  <c r="V3197" i="12"/>
  <c r="V1559" i="12"/>
  <c r="V2180" i="12"/>
  <c r="V2858" i="12"/>
  <c r="V1988" i="12"/>
  <c r="V3255" i="12"/>
  <c r="V1054" i="12"/>
  <c r="V2817" i="12"/>
  <c r="V2564" i="12"/>
  <c r="V1353" i="12"/>
  <c r="V1364" i="12"/>
  <c r="V2704" i="12"/>
  <c r="V873" i="12"/>
  <c r="V2746" i="12"/>
  <c r="V3500" i="12"/>
  <c r="V3094" i="12"/>
  <c r="V191" i="12"/>
  <c r="V2898" i="12"/>
  <c r="V1905" i="12"/>
  <c r="V2673" i="12"/>
  <c r="V3066" i="12"/>
  <c r="V2960" i="12"/>
  <c r="V2539" i="12"/>
  <c r="V1312" i="12"/>
  <c r="V772" i="12"/>
  <c r="V299" i="12"/>
  <c r="V902" i="12"/>
  <c r="V1835" i="12"/>
  <c r="V693" i="12"/>
  <c r="V1826" i="12"/>
  <c r="V2141" i="12"/>
  <c r="V2018" i="12"/>
  <c r="V2124" i="12"/>
  <c r="V1938" i="12"/>
  <c r="V1793" i="12"/>
  <c r="V185" i="12"/>
  <c r="V509" i="12"/>
  <c r="V1107" i="12"/>
  <c r="V3223" i="12"/>
  <c r="V3250" i="12"/>
  <c r="V3200" i="12"/>
  <c r="V3213" i="12"/>
  <c r="V2993" i="12"/>
  <c r="V918" i="12"/>
  <c r="V2569" i="12"/>
  <c r="V3492" i="12"/>
  <c r="V1983" i="12"/>
  <c r="V3597" i="12"/>
  <c r="V1238" i="12"/>
  <c r="V1092" i="12"/>
  <c r="V1829" i="12"/>
  <c r="V3283" i="12"/>
  <c r="V3171" i="12"/>
  <c r="V2088" i="12"/>
  <c r="V2571" i="12"/>
  <c r="V746" i="12"/>
  <c r="V992" i="12"/>
  <c r="V3559" i="12"/>
  <c r="V2740" i="12"/>
  <c r="V2036" i="12"/>
  <c r="V1299" i="12"/>
  <c r="V2483" i="12"/>
  <c r="V2864" i="12"/>
  <c r="V3136" i="12"/>
  <c r="V62" i="12"/>
  <c r="V2702" i="12"/>
  <c r="V2480" i="12"/>
  <c r="V359" i="12"/>
  <c r="V1927" i="12"/>
  <c r="V792" i="12"/>
  <c r="V1377" i="12"/>
  <c r="V2929" i="12"/>
  <c r="V348" i="12"/>
  <c r="V3391" i="12"/>
  <c r="V1703" i="12"/>
  <c r="V974" i="12"/>
  <c r="V1496" i="12"/>
  <c r="V1209" i="12"/>
  <c r="V2371" i="12"/>
  <c r="V3316" i="12"/>
  <c r="V240" i="12"/>
  <c r="V3363" i="12"/>
  <c r="V1593" i="12"/>
  <c r="V226" i="12"/>
  <c r="V2777" i="12"/>
  <c r="V2380" i="12"/>
  <c r="V2872" i="12"/>
  <c r="V1949" i="12"/>
  <c r="V3097" i="12"/>
  <c r="V282" i="12"/>
  <c r="V339" i="12"/>
  <c r="V1343" i="12"/>
  <c r="V1167" i="12"/>
  <c r="V321" i="12"/>
  <c r="V510" i="12"/>
  <c r="V1781" i="12"/>
  <c r="V805" i="12"/>
  <c r="V1391" i="12"/>
  <c r="V1936" i="12"/>
  <c r="V975" i="12"/>
  <c r="V1574" i="12"/>
  <c r="V2248" i="12"/>
  <c r="V2363" i="12"/>
  <c r="V2472" i="12"/>
  <c r="V2382" i="12"/>
  <c r="V771" i="12"/>
  <c r="V3419" i="12"/>
  <c r="V291" i="12"/>
  <c r="V3028" i="12"/>
  <c r="V2135" i="12"/>
  <c r="V852" i="12"/>
  <c r="V1780" i="12"/>
  <c r="V2549" i="12"/>
  <c r="V3647" i="12"/>
  <c r="V1461" i="12"/>
  <c r="V1218" i="12"/>
  <c r="V653" i="12"/>
  <c r="V2331" i="12"/>
  <c r="V3038" i="12"/>
  <c r="V665" i="12"/>
  <c r="V3385" i="12"/>
  <c r="V1924" i="12"/>
  <c r="V2365" i="12"/>
  <c r="V542" i="12"/>
  <c r="V3155" i="12"/>
  <c r="V1039" i="12"/>
  <c r="V2319" i="12"/>
  <c r="V1001" i="12"/>
  <c r="V1837" i="12"/>
  <c r="V586" i="12"/>
  <c r="V3396" i="12"/>
  <c r="V2544" i="12"/>
  <c r="V837" i="12"/>
  <c r="V1260" i="12"/>
  <c r="V3354" i="12"/>
  <c r="V3532" i="12"/>
  <c r="V1838" i="12"/>
  <c r="V3305" i="12"/>
  <c r="V727" i="12"/>
  <c r="V247" i="12"/>
  <c r="V3662" i="12"/>
  <c r="V844" i="12"/>
  <c r="V120" i="12"/>
  <c r="V2345" i="12"/>
  <c r="V1404" i="12"/>
  <c r="V1506" i="12"/>
  <c r="V670" i="12"/>
  <c r="V1220" i="12"/>
  <c r="V697" i="12"/>
  <c r="V1592" i="12"/>
  <c r="V2372" i="12"/>
  <c r="V1196" i="12"/>
  <c r="V400" i="12"/>
  <c r="V3483" i="12"/>
  <c r="V629" i="12"/>
  <c r="V2947" i="12"/>
  <c r="V488" i="12"/>
  <c r="V2343" i="12"/>
  <c r="V1967" i="12"/>
  <c r="V2712" i="12"/>
  <c r="V2401" i="12"/>
  <c r="V2023" i="12"/>
  <c r="V3193" i="12"/>
  <c r="V1899" i="12"/>
  <c r="V2268" i="12"/>
  <c r="V3516" i="12"/>
  <c r="V2557" i="12"/>
  <c r="V1694" i="12"/>
  <c r="V2659" i="12"/>
  <c r="V1903" i="12"/>
  <c r="V2003" i="12"/>
  <c r="V1020" i="12"/>
  <c r="V2272" i="12"/>
  <c r="V1735" i="12"/>
  <c r="V2668" i="12"/>
  <c r="V2456" i="12"/>
  <c r="V3214" i="12"/>
  <c r="V747" i="12"/>
  <c r="V1141" i="12"/>
  <c r="V3398" i="12"/>
  <c r="V1277" i="12"/>
  <c r="V571" i="12"/>
  <c r="V870" i="12"/>
  <c r="V2558" i="12"/>
  <c r="V2896" i="12"/>
  <c r="V1833" i="12"/>
  <c r="V2930" i="12"/>
  <c r="V637" i="12"/>
  <c r="V2687" i="12"/>
  <c r="V2520" i="12"/>
  <c r="V3075" i="12"/>
  <c r="V2538" i="12"/>
  <c r="V3488" i="12"/>
  <c r="V1584" i="12"/>
  <c r="V1334" i="12"/>
  <c r="V2607" i="12"/>
  <c r="V1252" i="12"/>
  <c r="V2502" i="12"/>
  <c r="V64" i="12"/>
  <c r="V326" i="12"/>
  <c r="V2697" i="12"/>
  <c r="V479" i="12"/>
  <c r="V2514" i="12"/>
  <c r="V2509" i="12"/>
  <c r="V3334" i="12"/>
  <c r="V1305" i="12"/>
  <c r="V3612" i="12"/>
  <c r="V2637" i="12"/>
  <c r="V602" i="12"/>
  <c r="V2068" i="12"/>
  <c r="V2563" i="12"/>
  <c r="V2396" i="12"/>
  <c r="V278" i="12"/>
  <c r="V1557" i="12"/>
  <c r="V2172" i="12"/>
  <c r="V3326" i="12"/>
  <c r="V1445" i="12"/>
  <c r="V2416" i="12"/>
  <c r="V2471" i="12"/>
  <c r="V1438" i="12"/>
  <c r="V1324" i="12"/>
  <c r="V39" i="12"/>
  <c r="V3085" i="12"/>
  <c r="V508" i="12"/>
  <c r="V3642" i="12"/>
  <c r="V3127" i="12"/>
  <c r="V1904" i="12"/>
  <c r="V2470" i="12"/>
  <c r="V3160" i="12"/>
  <c r="V2379" i="12"/>
  <c r="V2402" i="12"/>
  <c r="V2359" i="12"/>
  <c r="V833" i="12"/>
  <c r="V2665" i="12"/>
  <c r="V1283" i="12"/>
  <c r="V937" i="12"/>
  <c r="V3558" i="12"/>
  <c r="V621" i="12"/>
  <c r="V474" i="12"/>
  <c r="V3169" i="12"/>
  <c r="V3422" i="12"/>
  <c r="V3635" i="12"/>
  <c r="V3636" i="12"/>
  <c r="V2605" i="12"/>
  <c r="V2654" i="12"/>
  <c r="V2587" i="12"/>
  <c r="V1667" i="12"/>
  <c r="V2585" i="12"/>
  <c r="V1963" i="12"/>
  <c r="V2572" i="12"/>
  <c r="V342" i="12"/>
  <c r="V2039" i="12"/>
  <c r="V248" i="12"/>
  <c r="V1294" i="12"/>
  <c r="V1246" i="12"/>
  <c r="V2378" i="12"/>
  <c r="V2317" i="12"/>
  <c r="V3235" i="12"/>
  <c r="V1079" i="12"/>
  <c r="V2892" i="12"/>
  <c r="V3003" i="12"/>
  <c r="V499" i="12"/>
  <c r="V1623" i="12"/>
  <c r="V1313" i="12"/>
  <c r="V457" i="12"/>
  <c r="V2503" i="12"/>
  <c r="V1888" i="12"/>
  <c r="V1081" i="12"/>
  <c r="V3340" i="12"/>
  <c r="V3188" i="12"/>
  <c r="V3088" i="12"/>
  <c r="V125" i="12"/>
  <c r="V3525" i="12"/>
  <c r="V3203" i="12"/>
  <c r="V1682" i="12"/>
  <c r="V1446" i="12"/>
  <c r="V2626" i="12"/>
  <c r="V3082" i="12"/>
  <c r="V1633" i="12"/>
  <c r="V1725" i="12"/>
  <c r="V3095" i="12"/>
  <c r="V205" i="12"/>
  <c r="V2178" i="12"/>
  <c r="V2639" i="12"/>
  <c r="V3507" i="12"/>
  <c r="V435" i="12"/>
  <c r="V911" i="12"/>
  <c r="V600" i="12"/>
  <c r="V2370" i="12"/>
  <c r="V3574" i="12"/>
  <c r="V729" i="12"/>
  <c r="V1861" i="12"/>
  <c r="V1332" i="12"/>
  <c r="V1931" i="12"/>
  <c r="V1661" i="12"/>
  <c r="V1431" i="12"/>
  <c r="V91" i="12"/>
  <c r="V3313" i="12"/>
  <c r="V3103" i="12"/>
  <c r="V3342" i="12"/>
  <c r="V1602" i="12"/>
  <c r="V2759" i="12"/>
  <c r="V1587" i="12"/>
  <c r="V3402" i="12"/>
  <c r="V2170" i="12"/>
  <c r="V2015" i="12"/>
  <c r="V2296" i="12"/>
  <c r="V3219" i="12"/>
  <c r="V1401" i="12"/>
  <c r="V2835" i="12"/>
  <c r="V187" i="12"/>
  <c r="V3654" i="12"/>
  <c r="V1812" i="12"/>
  <c r="V1363" i="12"/>
  <c r="V3089" i="12"/>
  <c r="V2335" i="12"/>
  <c r="V1973" i="12"/>
  <c r="V956" i="12"/>
  <c r="V2468" i="12"/>
  <c r="V773" i="12"/>
  <c r="V2364" i="12"/>
  <c r="V983" i="12"/>
  <c r="V2957" i="12"/>
  <c r="V2487" i="12"/>
  <c r="V256" i="12"/>
  <c r="V1176" i="12"/>
  <c r="V811" i="12"/>
  <c r="V1816" i="12"/>
  <c r="V334" i="12"/>
  <c r="V1244" i="12"/>
  <c r="V3132" i="12"/>
  <c r="V1489" i="12"/>
  <c r="V2715" i="12"/>
  <c r="V756" i="12"/>
  <c r="V462" i="12"/>
  <c r="V2283" i="12"/>
  <c r="V2171" i="12"/>
  <c r="V2150" i="12"/>
  <c r="V2399" i="12"/>
  <c r="V3509" i="12"/>
  <c r="V467" i="12"/>
  <c r="V2902" i="12"/>
  <c r="V1455" i="12"/>
  <c r="V1117" i="12"/>
  <c r="V470" i="12"/>
  <c r="V1371" i="12"/>
  <c r="V1233" i="12"/>
  <c r="V3181" i="12"/>
  <c r="V1366" i="12"/>
  <c r="V3142" i="12"/>
  <c r="V1850" i="12"/>
  <c r="V2602" i="12"/>
  <c r="V521" i="12"/>
  <c r="V1517" i="12"/>
  <c r="V3104" i="12"/>
  <c r="V2629" i="12"/>
  <c r="V2458" i="12"/>
  <c r="V2553" i="12"/>
  <c r="V531" i="12"/>
  <c r="V2636" i="12"/>
  <c r="V2407" i="12"/>
  <c r="V2447" i="12"/>
  <c r="V1370" i="12"/>
  <c r="V3678" i="12"/>
  <c r="V2304" i="12"/>
  <c r="V1887" i="12"/>
  <c r="V2295" i="12"/>
  <c r="V2919" i="12"/>
  <c r="V738" i="12"/>
  <c r="V2288" i="12"/>
  <c r="V1433" i="12"/>
  <c r="V1002" i="12"/>
  <c r="V137" i="12"/>
  <c r="V1505" i="12"/>
  <c r="V3036" i="12"/>
  <c r="V1166" i="12"/>
  <c r="V3406" i="12"/>
  <c r="V1188" i="12"/>
  <c r="V1665" i="12"/>
  <c r="V3062" i="12"/>
  <c r="V2927" i="12"/>
  <c r="V694" i="12"/>
  <c r="V3175" i="12"/>
  <c r="V557" i="12"/>
  <c r="V869" i="12"/>
  <c r="V1933" i="12"/>
  <c r="V2647" i="12"/>
  <c r="V1641" i="12"/>
  <c r="V2518" i="12"/>
  <c r="V2942" i="12"/>
  <c r="V2287" i="12"/>
  <c r="V1409" i="12"/>
  <c r="V230" i="12"/>
  <c r="V1634" i="12"/>
  <c r="V1500" i="12"/>
  <c r="V207" i="12"/>
  <c r="V994" i="12"/>
  <c r="V310" i="12"/>
  <c r="V564" i="12"/>
  <c r="V2065" i="12"/>
  <c r="V1779" i="12"/>
  <c r="V1991" i="12"/>
  <c r="V3538" i="12"/>
  <c r="V3231" i="12"/>
  <c r="V2209" i="12"/>
  <c r="V93" i="12"/>
  <c r="V2280" i="12"/>
  <c r="V2575" i="12"/>
  <c r="V1566" i="12"/>
  <c r="V3369" i="12"/>
  <c r="V538" i="12"/>
  <c r="V3270" i="12"/>
  <c r="V769" i="12"/>
  <c r="V1004" i="12"/>
  <c r="V2501" i="12"/>
  <c r="V392" i="12"/>
  <c r="V2239" i="12"/>
  <c r="V996" i="12"/>
  <c r="V1528" i="12"/>
  <c r="V1754" i="12"/>
  <c r="V270" i="12"/>
  <c r="V3632" i="12"/>
  <c r="V1453" i="12"/>
  <c r="V2007" i="12"/>
  <c r="V1795" i="12"/>
  <c r="V2860" i="12"/>
  <c r="V2630" i="12"/>
  <c r="V74" i="12"/>
  <c r="V1734" i="12"/>
  <c r="V3413" i="12"/>
  <c r="V2674" i="12"/>
  <c r="V1168" i="12"/>
  <c r="V1007" i="12"/>
  <c r="V2987" i="12"/>
  <c r="V2838" i="12"/>
  <c r="V2246" i="12"/>
  <c r="V3429" i="12"/>
  <c r="V3008" i="12"/>
  <c r="V1955" i="12"/>
  <c r="V1902" i="12"/>
  <c r="V642" i="12"/>
  <c r="V2085" i="12"/>
  <c r="V1609" i="12"/>
  <c r="V1036" i="12"/>
  <c r="V315" i="12"/>
  <c r="V3535" i="12"/>
  <c r="V1724" i="12"/>
  <c r="V2883" i="12"/>
  <c r="V1074" i="12"/>
  <c r="V260" i="12"/>
  <c r="V822" i="12"/>
  <c r="V37" i="12"/>
  <c r="V2606" i="12"/>
  <c r="V3241" i="12"/>
  <c r="V2146" i="12"/>
  <c r="V2650" i="12"/>
  <c r="V357" i="12"/>
  <c r="V1655" i="12"/>
  <c r="V676" i="12"/>
  <c r="V1746" i="12"/>
  <c r="V2580" i="12"/>
  <c r="V977" i="12"/>
  <c r="V2839" i="12"/>
  <c r="V381" i="12"/>
  <c r="V1381" i="12"/>
  <c r="V1585" i="12"/>
  <c r="V1553" i="12"/>
  <c r="V389" i="12"/>
  <c r="V2438" i="12"/>
  <c r="V3426" i="12"/>
  <c r="V2412" i="12"/>
  <c r="V2333" i="12"/>
  <c r="V2733" i="12"/>
  <c r="V1452" i="12"/>
  <c r="V2842" i="12"/>
  <c r="V927" i="12"/>
  <c r="V178" i="12"/>
  <c r="V1510" i="12"/>
  <c r="V533" i="12"/>
  <c r="V2274" i="12"/>
  <c r="V3224" i="12"/>
  <c r="V825" i="12"/>
  <c r="V2054" i="12"/>
  <c r="V3415" i="12"/>
  <c r="V2193" i="12"/>
  <c r="V2453" i="12"/>
  <c r="V1616" i="12"/>
  <c r="V984" i="12"/>
  <c r="V1221" i="12"/>
  <c r="V987" i="12"/>
  <c r="V583" i="12"/>
  <c r="V211" i="12"/>
  <c r="V1711" i="12"/>
  <c r="V1025" i="12"/>
  <c r="V3323" i="12"/>
  <c r="V2950" i="12"/>
  <c r="V3007" i="12"/>
  <c r="V2548" i="12"/>
  <c r="V1248" i="12"/>
  <c r="V1342" i="12"/>
  <c r="V3232" i="12"/>
  <c r="V3069" i="12"/>
  <c r="V2492" i="12"/>
  <c r="V1351" i="12"/>
  <c r="V2197" i="12"/>
  <c r="V461" i="12"/>
  <c r="V2005" i="12"/>
  <c r="V831" i="12"/>
  <c r="V3534" i="12"/>
  <c r="V2972" i="12"/>
  <c r="V2153" i="12"/>
  <c r="V3339" i="12"/>
  <c r="V3562" i="12"/>
  <c r="V200" i="12"/>
  <c r="V341" i="12"/>
  <c r="V2841" i="12"/>
  <c r="V2473" i="12"/>
  <c r="V3487" i="12"/>
  <c r="V3091" i="12"/>
  <c r="V1076" i="12"/>
  <c r="V2300" i="12"/>
  <c r="V358" i="12"/>
  <c r="V286" i="12"/>
  <c r="V297" i="12"/>
  <c r="V965" i="12"/>
  <c r="V1199" i="12"/>
  <c r="V1717" i="12"/>
  <c r="V2878" i="12"/>
  <c r="V3260" i="12"/>
  <c r="V3209" i="12"/>
  <c r="V3676" i="12"/>
  <c r="V1338" i="12"/>
  <c r="V3548" i="12"/>
  <c r="V2622" i="12"/>
  <c r="V2148" i="12"/>
  <c r="V2846" i="12"/>
  <c r="V507" i="12"/>
  <c r="V70" i="12"/>
  <c r="V1563" i="12"/>
  <c r="V2903" i="12"/>
  <c r="V1411" i="12"/>
  <c r="V1131" i="12"/>
  <c r="V1122" i="12"/>
  <c r="V1182" i="12"/>
  <c r="V1762" i="12"/>
  <c r="V1089" i="12"/>
  <c r="V1917" i="12"/>
  <c r="V692" i="12"/>
  <c r="V1713" i="12"/>
  <c r="V2449" i="12"/>
  <c r="V287" i="12"/>
  <c r="V2529" i="12"/>
  <c r="V3057" i="12"/>
  <c r="V1075" i="12"/>
  <c r="V1008" i="12"/>
  <c r="V229" i="12"/>
  <c r="V1464" i="12"/>
  <c r="V3123" i="12"/>
  <c r="V3504" i="12"/>
  <c r="V3432" i="12"/>
  <c r="V2417" i="12"/>
  <c r="A6" i="12"/>
  <c r="M5" i="12" l="1"/>
  <c r="L5" i="12"/>
  <c r="U5" i="12"/>
  <c r="AA5" i="12" s="1"/>
  <c r="V5" i="12" l="1"/>
  <c r="AA6" i="12"/>
  <c r="F6" i="12" s="1"/>
  <c r="D6" i="12" l="1"/>
  <c r="E6" i="12" s="1"/>
  <c r="D6" i="11"/>
  <c r="D5" i="11"/>
  <c r="D4" i="11"/>
  <c r="J6" i="12"/>
  <c r="V6" i="12"/>
  <c r="K6" i="12"/>
  <c r="J7" i="11"/>
  <c r="J6" i="11"/>
  <c r="J5" i="11"/>
  <c r="J4" i="11"/>
  <c r="H7" i="11"/>
  <c r="H6" i="11"/>
  <c r="H5" i="11"/>
  <c r="H4" i="11"/>
  <c r="F7" i="11"/>
  <c r="F6" i="11"/>
  <c r="F5" i="11"/>
  <c r="F4" i="11"/>
  <c r="C7" i="11"/>
  <c r="J5" i="12" s="1"/>
  <c r="C6" i="11"/>
  <c r="J4" i="12" s="1"/>
  <c r="C5" i="11"/>
  <c r="J3" i="12" s="1"/>
  <c r="C4" i="11"/>
  <c r="J2" i="12" s="1"/>
  <c r="I6" i="12"/>
  <c r="H6" i="12"/>
  <c r="C6" i="12"/>
  <c r="B6" i="12"/>
  <c r="D7" i="11"/>
  <c r="I5" i="11" l="1"/>
  <c r="E7" i="11"/>
  <c r="K6" i="11"/>
  <c r="I4" i="11"/>
  <c r="E5" i="11"/>
  <c r="I7" i="11"/>
  <c r="K4" i="11"/>
  <c r="K5" i="11"/>
  <c r="G6" i="11"/>
  <c r="G7" i="11"/>
  <c r="I6" i="11"/>
  <c r="E6" i="11"/>
  <c r="C16" i="14"/>
  <c r="D16" i="14"/>
  <c r="D17" i="14"/>
  <c r="C17" i="14"/>
  <c r="D15" i="14"/>
  <c r="D18" i="14"/>
  <c r="C18" i="14"/>
  <c r="C15" i="14"/>
  <c r="G5" i="11"/>
  <c r="E4" i="11"/>
  <c r="K7" i="11"/>
  <c r="G4" i="11"/>
  <c r="C20" i="14" l="1"/>
  <c r="D20" i="14"/>
  <c r="B31" i="14" s="1"/>
</calcChain>
</file>

<file path=xl/sharedStrings.xml><?xml version="1.0" encoding="utf-8"?>
<sst xmlns="http://schemas.openxmlformats.org/spreadsheetml/2006/main" count="20510" uniqueCount="6840">
  <si>
    <t>Curve Crash Range</t>
  </si>
  <si>
    <t>Map Color</t>
  </si>
  <si>
    <t>Curve Locations</t>
  </si>
  <si>
    <t>Length</t>
  </si>
  <si>
    <t>% of Total Curve Length</t>
  </si>
  <si>
    <t>Curve Crashes</t>
  </si>
  <si>
    <t>% of Total Curve Crashes</t>
  </si>
  <si>
    <t>Curve Fatals</t>
  </si>
  <si>
    <t>% of Total Curve Fatals</t>
  </si>
  <si>
    <t>Curve Serious Injuries</t>
  </si>
  <si>
    <t>% of Total Curve Serious Injuries</t>
  </si>
  <si>
    <t>2 to 5</t>
  </si>
  <si>
    <t>Green</t>
  </si>
  <si>
    <t>6 to 10</t>
  </si>
  <si>
    <t>Purple</t>
  </si>
  <si>
    <t>11 to 15</t>
  </si>
  <si>
    <t>Yellow</t>
  </si>
  <si>
    <t>Red</t>
  </si>
  <si>
    <t>Color Filter</t>
  </si>
  <si>
    <t>Section Begin Map</t>
  </si>
  <si>
    <t>Section End Map</t>
  </si>
  <si>
    <t>Entire Section Mapped</t>
  </si>
  <si>
    <t>Blog</t>
  </si>
  <si>
    <t>Elog</t>
  </si>
  <si>
    <t>County</t>
  </si>
  <si>
    <t>Serious Injuries</t>
  </si>
  <si>
    <t>Comments</t>
  </si>
  <si>
    <t>Existing Conditions /  Countermeasures</t>
  </si>
  <si>
    <t>Potential Countermeasures</t>
  </si>
  <si>
    <t>Limits</t>
  </si>
  <si>
    <t>ID</t>
  </si>
  <si>
    <t>Total Crashes</t>
  </si>
  <si>
    <t>Fatalities</t>
  </si>
  <si>
    <t>HIDE</t>
  </si>
  <si>
    <t>Blat</t>
  </si>
  <si>
    <t>Blong</t>
  </si>
  <si>
    <t>Elat</t>
  </si>
  <si>
    <t>Elong</t>
  </si>
  <si>
    <t>Curve Related Crashes Aggregated onto 0.25 Mile Segments  (Rural Curves - Outside Municipal Boundaries)</t>
  </si>
  <si>
    <t>Selected Curve For Improvement</t>
  </si>
  <si>
    <t>Route</t>
  </si>
  <si>
    <t>HSIP FUNDING APPLICATION</t>
  </si>
  <si>
    <t>Project Information:</t>
  </si>
  <si>
    <t>COUNTY</t>
  </si>
  <si>
    <t>Number of Locations</t>
  </si>
  <si>
    <t>Number of Crashes</t>
  </si>
  <si>
    <t>Total</t>
  </si>
  <si>
    <t>Funding:*</t>
  </si>
  <si>
    <t>Lorain County</t>
  </si>
  <si>
    <t>Lucas County</t>
  </si>
  <si>
    <t>Madison County</t>
  </si>
  <si>
    <t>Mahoning County</t>
  </si>
  <si>
    <t>Marion County</t>
  </si>
  <si>
    <t>Medina County</t>
  </si>
  <si>
    <t>Meigs County</t>
  </si>
  <si>
    <t>Mercer County</t>
  </si>
  <si>
    <t>NAME OF PERSON COMPLETING APPLICATION</t>
  </si>
  <si>
    <t>Wyandot County</t>
  </si>
  <si>
    <t>Project Summary:</t>
  </si>
  <si>
    <t>Project Analysis:</t>
  </si>
  <si>
    <t>Cost per crash</t>
  </si>
  <si>
    <t>Date:</t>
  </si>
  <si>
    <t>Adams County</t>
  </si>
  <si>
    <t>Allen County</t>
  </si>
  <si>
    <t>Ashland County</t>
  </si>
  <si>
    <t>Ashtabula County</t>
  </si>
  <si>
    <t>Athens County</t>
  </si>
  <si>
    <t>Auglaize County</t>
  </si>
  <si>
    <t>Belmont County</t>
  </si>
  <si>
    <t>Brown County</t>
  </si>
  <si>
    <t>Butler County</t>
  </si>
  <si>
    <t>Carroll County</t>
  </si>
  <si>
    <t>Champaign County</t>
  </si>
  <si>
    <t>Clark County</t>
  </si>
  <si>
    <t>Clermont County</t>
  </si>
  <si>
    <t>Clinton County</t>
  </si>
  <si>
    <t>Columbiana County</t>
  </si>
  <si>
    <t>Coshocton County</t>
  </si>
  <si>
    <t>Crawford County</t>
  </si>
  <si>
    <t>Cuyahoga County</t>
  </si>
  <si>
    <t>Darke County</t>
  </si>
  <si>
    <t>Defiance County</t>
  </si>
  <si>
    <t>Greene County</t>
  </si>
  <si>
    <t>Guernsey County</t>
  </si>
  <si>
    <t>Hamilton County</t>
  </si>
  <si>
    <t>Hancock County</t>
  </si>
  <si>
    <t>Hardin County</t>
  </si>
  <si>
    <t>Harrison County</t>
  </si>
  <si>
    <t>Henry County</t>
  </si>
  <si>
    <t>Highland County</t>
  </si>
  <si>
    <t>Hocking County</t>
  </si>
  <si>
    <t>Holmes County</t>
  </si>
  <si>
    <t>Huron County</t>
  </si>
  <si>
    <t>Jackson County</t>
  </si>
  <si>
    <t>Jefferson County</t>
  </si>
  <si>
    <t>Knox County</t>
  </si>
  <si>
    <t>Lake County</t>
  </si>
  <si>
    <t>Lawrence County</t>
  </si>
  <si>
    <t>Licking County</t>
  </si>
  <si>
    <t>Logan County</t>
  </si>
  <si>
    <t>Miami County</t>
  </si>
  <si>
    <t>Monroe County</t>
  </si>
  <si>
    <t>Montgomery County</t>
  </si>
  <si>
    <t>Morgan County</t>
  </si>
  <si>
    <t>Morrow County</t>
  </si>
  <si>
    <t>Muskingum County</t>
  </si>
  <si>
    <t>Noble County</t>
  </si>
  <si>
    <t>Ottawa County</t>
  </si>
  <si>
    <t>Paulding County</t>
  </si>
  <si>
    <t>Perry County</t>
  </si>
  <si>
    <t>Pickaway County</t>
  </si>
  <si>
    <t>Pike County</t>
  </si>
  <si>
    <t>Portage County</t>
  </si>
  <si>
    <t>Preble County</t>
  </si>
  <si>
    <t>Putnam County</t>
  </si>
  <si>
    <t>Richland County</t>
  </si>
  <si>
    <t>Ross County</t>
  </si>
  <si>
    <t>Sandusky County</t>
  </si>
  <si>
    <t>Scioto County</t>
  </si>
  <si>
    <t>Seneca County</t>
  </si>
  <si>
    <t>Shelby County</t>
  </si>
  <si>
    <t>Stark County</t>
  </si>
  <si>
    <t>Summit County</t>
  </si>
  <si>
    <t>Trumbull County</t>
  </si>
  <si>
    <t>Tuscarawas County</t>
  </si>
  <si>
    <t>Union County</t>
  </si>
  <si>
    <t>Van Wert County</t>
  </si>
  <si>
    <t>Vinton County</t>
  </si>
  <si>
    <t>Warren County</t>
  </si>
  <si>
    <t>Washington County</t>
  </si>
  <si>
    <t>Wayne County</t>
  </si>
  <si>
    <t>Williams County</t>
  </si>
  <si>
    <t>Wood County</t>
  </si>
  <si>
    <t>Delaware County</t>
  </si>
  <si>
    <t>Erie County</t>
  </si>
  <si>
    <t>Fairfield County</t>
  </si>
  <si>
    <t>Fayette County</t>
  </si>
  <si>
    <t>Franklin County</t>
  </si>
  <si>
    <t>Fulton County</t>
  </si>
  <si>
    <t>Gallia County</t>
  </si>
  <si>
    <t>Geauga County</t>
  </si>
  <si>
    <t>Dup Flagged Sites</t>
  </si>
  <si>
    <t>Map Tools</t>
  </si>
  <si>
    <t>Location Details</t>
  </si>
  <si>
    <t>NLF</t>
  </si>
  <si>
    <t>District</t>
  </si>
  <si>
    <t>CurveCrash</t>
  </si>
  <si>
    <t>Fatals</t>
  </si>
  <si>
    <t>Treatment</t>
  </si>
  <si>
    <t>W1-1 RIGHT
30" x 30"</t>
  </si>
  <si>
    <t>W1-1 LEFT
30" x 30"</t>
  </si>
  <si>
    <t>W1-2 RIGHT
30" x 30"</t>
  </si>
  <si>
    <t>W1-2 LEFT
30" x 30"</t>
  </si>
  <si>
    <t>W1-3 RIGHT
30" x 30"</t>
  </si>
  <si>
    <t>W1-3 LEFT
30" x 30"</t>
  </si>
  <si>
    <t>W1-4 RIGHT
30" x 30"</t>
  </si>
  <si>
    <t>W1-5 RIGHT
30" x 30"</t>
  </si>
  <si>
    <t>W1-5 LEFT
30" x 30"</t>
  </si>
  <si>
    <t>W1-10c RIGHT
30" x 30"</t>
  </si>
  <si>
    <t>W1-10c LEFT
30" x 30"</t>
  </si>
  <si>
    <t>W13-1
15 MPH
18" x 18"</t>
  </si>
  <si>
    <t>W13-1
20 MPH
18" x 18"</t>
  </si>
  <si>
    <t>W13-1
25 MPH
18" x 18"</t>
  </si>
  <si>
    <t>W13-1
30 MPH
18" x 18"</t>
  </si>
  <si>
    <t>W13-1
35 MPH
18" x 18"</t>
  </si>
  <si>
    <t>W13-1
40 MPH
18" x 18"</t>
  </si>
  <si>
    <t>W13-1
45 MPH
18" x 18"</t>
  </si>
  <si>
    <t>W1-6
48" x 24"</t>
  </si>
  <si>
    <t>W1-6
60" x 30"</t>
  </si>
  <si>
    <t>W1-8
18" x 24"</t>
  </si>
  <si>
    <t>Description</t>
  </si>
  <si>
    <t>W1-4 LEFT
30" x 30"</t>
  </si>
  <si>
    <t>W1-10 RIGHT
30" x 30"</t>
  </si>
  <si>
    <t>W1-10 LEFT
30" x 30"</t>
  </si>
  <si>
    <t>W1-10a RIGHT
30" x 30"</t>
  </si>
  <si>
    <t>W1-10a LEFT
30" x 30"</t>
  </si>
  <si>
    <t>W1-10b RIGHT
30" x 30"</t>
  </si>
  <si>
    <t>W1-10b LEFT
30" x 30"</t>
  </si>
  <si>
    <t>W1-10d RIGHT
30" x 30"</t>
  </si>
  <si>
    <t>W1-10d LEFT
30" x 30"</t>
  </si>
  <si>
    <t>W1-10e RIGHT
30" x 30"</t>
  </si>
  <si>
    <t>W1-10e LEFT
30" x 30"</t>
  </si>
  <si>
    <t>W1-11 RIGHT
30" x 30"</t>
  </si>
  <si>
    <t>W1-11 LEFT
30" x 30"</t>
  </si>
  <si>
    <t>W1-15 RIGHT
30" x 30"</t>
  </si>
  <si>
    <t>W1-15 LEFT
30" x 30"</t>
  </si>
  <si>
    <t>W13-1
10 MPH
18" x 18"</t>
  </si>
  <si>
    <t>W13-1
50 MPH
18" x 18"</t>
  </si>
  <si>
    <t>Post Reflector 3"xVar</t>
  </si>
  <si>
    <t>1. Submit cost estimates in current year dollars and include 10% CE</t>
  </si>
  <si>
    <t>2. Requested Year and Estimated Costs may differ from actual approval by the CSTP/LBR Committee.</t>
  </si>
  <si>
    <t>3. The Total Funding Request will be the maximum amount of funding allocated to the County's project.</t>
  </si>
  <si>
    <t>FISCAL YEAR REQUESTED:</t>
  </si>
  <si>
    <t>Total Injuries</t>
  </si>
  <si>
    <t>&gt; 15</t>
  </si>
  <si>
    <t>NLFID</t>
  </si>
  <si>
    <t>CHAMCR00619**C</t>
  </si>
  <si>
    <t>Length
(mi)</t>
  </si>
  <si>
    <t>CHAMCR00358**C</t>
  </si>
  <si>
    <t>CR-132</t>
  </si>
  <si>
    <t>CR-358</t>
  </si>
  <si>
    <t>TOTAL FUNDING REQUEST ($45,000 max):</t>
  </si>
  <si>
    <t>CWARCR00032**C</t>
  </si>
  <si>
    <t>CCLECR00075**C</t>
  </si>
  <si>
    <t>CHAMCR00142**C</t>
  </si>
  <si>
    <t>CFRACR00006**C</t>
  </si>
  <si>
    <t>CSTACR00098**C</t>
  </si>
  <si>
    <t>CCLECR00008**C</t>
  </si>
  <si>
    <t>CCLECR00033**C</t>
  </si>
  <si>
    <t>CSCICR00377**C</t>
  </si>
  <si>
    <t>CHAMCR00140**C</t>
  </si>
  <si>
    <t>CHAMCR00090**C</t>
  </si>
  <si>
    <t>CHAMCR00154**C</t>
  </si>
  <si>
    <t>CCLECR00101**C</t>
  </si>
  <si>
    <t>CCLECR00067**C</t>
  </si>
  <si>
    <t>CALLCR00011**C</t>
  </si>
  <si>
    <t>CCLECR00019**C</t>
  </si>
  <si>
    <t>CHAMCR00128**C</t>
  </si>
  <si>
    <t>CCLECR00171**C</t>
  </si>
  <si>
    <t>CSUMCR00135**C</t>
  </si>
  <si>
    <t>CHAMCR00195**C</t>
  </si>
  <si>
    <t>CHAMCR00460**C</t>
  </si>
  <si>
    <t>CHAMCR00457**C</t>
  </si>
  <si>
    <t>CHAMCR00228**C</t>
  </si>
  <si>
    <t>CLICCR00039**C</t>
  </si>
  <si>
    <t>CALLCR00093**C</t>
  </si>
  <si>
    <t>CHAMCR00071**C</t>
  </si>
  <si>
    <t>CHAMCR00382**C</t>
  </si>
  <si>
    <t>CHAMCR00205**C</t>
  </si>
  <si>
    <t>CFRACR00003**C</t>
  </si>
  <si>
    <t>CCOSCR00016**C</t>
  </si>
  <si>
    <t>CCLECR00380**C</t>
  </si>
  <si>
    <t>CGEACR00009**C</t>
  </si>
  <si>
    <t>CHAMCR00013**C</t>
  </si>
  <si>
    <t>CWARCR00313**C</t>
  </si>
  <si>
    <t>CHAMCR00217**C</t>
  </si>
  <si>
    <t>CHAMCR00096**C</t>
  </si>
  <si>
    <t>CPERCR00006**C</t>
  </si>
  <si>
    <t>CSCICR00028**C</t>
  </si>
  <si>
    <t>CCLECR00384**C</t>
  </si>
  <si>
    <t>CSENCR00026**C</t>
  </si>
  <si>
    <t>CDELCR00014**C</t>
  </si>
  <si>
    <t>CHAMCR00073**C</t>
  </si>
  <si>
    <t>CMUSCR00660**C</t>
  </si>
  <si>
    <t>CCLECR00123**C</t>
  </si>
  <si>
    <t>CPICCR00016**C</t>
  </si>
  <si>
    <t>CPORCR00148**C</t>
  </si>
  <si>
    <t>CGRECR00001**C</t>
  </si>
  <si>
    <t>CFRACR00063**C</t>
  </si>
  <si>
    <t>CMOTCR00166**C</t>
  </si>
  <si>
    <t>CFRACR00011**C</t>
  </si>
  <si>
    <t>CHAMCR00156**C</t>
  </si>
  <si>
    <t>CMUSCR00616**C</t>
  </si>
  <si>
    <t>CHAMCR00299**C</t>
  </si>
  <si>
    <t>CLAWCR00001**C</t>
  </si>
  <si>
    <t>CDELCR00609**C</t>
  </si>
  <si>
    <t>CLOGCR00010**C</t>
  </si>
  <si>
    <t>CMAHCR00062**C</t>
  </si>
  <si>
    <t>CCLECR00127**C</t>
  </si>
  <si>
    <t>CTUSCR00103**C</t>
  </si>
  <si>
    <t>CHAMCR00033**C</t>
  </si>
  <si>
    <t>CRICCR00300**C</t>
  </si>
  <si>
    <t>CCLECR00010**C</t>
  </si>
  <si>
    <t>CCLECR00106**C</t>
  </si>
  <si>
    <t>CHAMCR00151**C</t>
  </si>
  <si>
    <t>CHAMCR00141**C</t>
  </si>
  <si>
    <t>CGEACR00004**C</t>
  </si>
  <si>
    <t>CHAMCR00161**C</t>
  </si>
  <si>
    <t>CDELCR00124**C</t>
  </si>
  <si>
    <t>CGRECR00007**C</t>
  </si>
  <si>
    <t>CWARCR00035**C</t>
  </si>
  <si>
    <t>CFRACR00095**C</t>
  </si>
  <si>
    <t>CHAMCR00159**C</t>
  </si>
  <si>
    <t>CSTACR00214**C</t>
  </si>
  <si>
    <t>CCARCR00014**C</t>
  </si>
  <si>
    <t>CROSCR00166**C</t>
  </si>
  <si>
    <t>CMOTCR00228**C</t>
  </si>
  <si>
    <t>CRICCR00146**C</t>
  </si>
  <si>
    <t>CCLECR00107**C</t>
  </si>
  <si>
    <t>CMUSCR00034**C</t>
  </si>
  <si>
    <t>CGRECR00140**C</t>
  </si>
  <si>
    <t>CHAMCR00390**C</t>
  </si>
  <si>
    <t>CCLECR00095**C</t>
  </si>
  <si>
    <t>CSTACR00099**C</t>
  </si>
  <si>
    <t>CCLECR00093**C</t>
  </si>
  <si>
    <t>CMUSCR00048**C</t>
  </si>
  <si>
    <t>CCLACR00314**C</t>
  </si>
  <si>
    <t>CROSCR00608**C</t>
  </si>
  <si>
    <t>CJEFCR00034**C</t>
  </si>
  <si>
    <t>CHAMCR00146**C</t>
  </si>
  <si>
    <t>CKNOCR00009**C</t>
  </si>
  <si>
    <t>CMEDCR00049**C</t>
  </si>
  <si>
    <t>CBUTCR00018**C</t>
  </si>
  <si>
    <t>CGEACR00008**C</t>
  </si>
  <si>
    <t>CWARCR00007**C</t>
  </si>
  <si>
    <t>CFAICR00031**C</t>
  </si>
  <si>
    <t>CWAYCR00023**C</t>
  </si>
  <si>
    <t>CFULCR0000D**C</t>
  </si>
  <si>
    <t>CLUCCR00091**C</t>
  </si>
  <si>
    <t>CMUSCR00002**C</t>
  </si>
  <si>
    <t>CROSCR00175**C</t>
  </si>
  <si>
    <t>CHAMCR00300**C</t>
  </si>
  <si>
    <t>CTUSCR00021**C</t>
  </si>
  <si>
    <t>CTUSCR00102**C</t>
  </si>
  <si>
    <t>CROSCR00167**C</t>
  </si>
  <si>
    <t>CGRECR00097**C</t>
  </si>
  <si>
    <t>CBUTCR00027**C</t>
  </si>
  <si>
    <t>CLOGCR00130**C</t>
  </si>
  <si>
    <t>CMADCR00007**C</t>
  </si>
  <si>
    <t>CTUSCR00024**C</t>
  </si>
  <si>
    <t>COTTCR00008**C</t>
  </si>
  <si>
    <t>CLOGCR00005**C</t>
  </si>
  <si>
    <t>CMIACR00153**C</t>
  </si>
  <si>
    <t>CHIGCR00039**C</t>
  </si>
  <si>
    <t>CWARCR00080**C</t>
  </si>
  <si>
    <t>CMAHCR00018**C</t>
  </si>
  <si>
    <t>CMUSCR00125**C</t>
  </si>
  <si>
    <t>CJEFCR00026**C</t>
  </si>
  <si>
    <t>CLAWCR00031**C</t>
  </si>
  <si>
    <t>CJACCR00039**C</t>
  </si>
  <si>
    <t>CWAYCR00022**C</t>
  </si>
  <si>
    <t>CMUSCR00414**C</t>
  </si>
  <si>
    <t>CMAHCR00117**C</t>
  </si>
  <si>
    <t>CWAYCR00054**C</t>
  </si>
  <si>
    <t>CGRECR00084**C</t>
  </si>
  <si>
    <t>CKNOCR00004**C</t>
  </si>
  <si>
    <t>CATBCR00150**C</t>
  </si>
  <si>
    <t>CHAMCR00079**C</t>
  </si>
  <si>
    <t>CSTACR00192**C</t>
  </si>
  <si>
    <t>CRICCR00320**C</t>
  </si>
  <si>
    <t>CHAMCR00368**C</t>
  </si>
  <si>
    <t>CCLECR00057**C</t>
  </si>
  <si>
    <t>CALLCR00106**C</t>
  </si>
  <si>
    <t>CCLECR00076**C</t>
  </si>
  <si>
    <t>CGEACR00001**C</t>
  </si>
  <si>
    <t>CLAWCR00021**C</t>
  </si>
  <si>
    <t>CPIKCR00013**C</t>
  </si>
  <si>
    <t>CRICCR00048**C</t>
  </si>
  <si>
    <t>CHOLCR00201**C</t>
  </si>
  <si>
    <t>CHAMCR00150**C</t>
  </si>
  <si>
    <t>CTUSCR00095**C</t>
  </si>
  <si>
    <t>CMOTCR00165**C</t>
  </si>
  <si>
    <t>CROSCR00550**C</t>
  </si>
  <si>
    <t>CWAYCR00086**C</t>
  </si>
  <si>
    <t>CFRACR00118**C</t>
  </si>
  <si>
    <t>CFAICR00018**C</t>
  </si>
  <si>
    <t>CSCICR00253**C</t>
  </si>
  <si>
    <t>CKNOCR00014**C</t>
  </si>
  <si>
    <t>CRICCR00133**C</t>
  </si>
  <si>
    <t>CTUSCR00068**C</t>
  </si>
  <si>
    <t>CTUSCR00085**C</t>
  </si>
  <si>
    <t>CHAMCR00367**C</t>
  </si>
  <si>
    <t>CGALCR00010**C</t>
  </si>
  <si>
    <t>CHAMCR00074**C</t>
  </si>
  <si>
    <t>CBROCR00055**C</t>
  </si>
  <si>
    <t>CBUTCR00081**C</t>
  </si>
  <si>
    <t>CGUECR00071**C</t>
  </si>
  <si>
    <t>CTRUCR00058**C</t>
  </si>
  <si>
    <t>CERICR00014**C</t>
  </si>
  <si>
    <t>CFAICR00039**C</t>
  </si>
  <si>
    <t>CBELCR00026**C</t>
  </si>
  <si>
    <t>CASDCR00775**C</t>
  </si>
  <si>
    <t>CHAMCR00176**C</t>
  </si>
  <si>
    <t>CHAMCR00184**C</t>
  </si>
  <si>
    <t>CWAYCR00416**C</t>
  </si>
  <si>
    <t>CCLECR00072**C</t>
  </si>
  <si>
    <t>CBELCR00214**C</t>
  </si>
  <si>
    <t>CLAWCR00006**C</t>
  </si>
  <si>
    <t>CLAWCR00015**C</t>
  </si>
  <si>
    <t>CLAWCR00056**C</t>
  </si>
  <si>
    <t>CLICCR00206**C</t>
  </si>
  <si>
    <t>CLOGCR00029**C</t>
  </si>
  <si>
    <t>CLICCR00312**C</t>
  </si>
  <si>
    <t>CBUTCR00157**C</t>
  </si>
  <si>
    <t>CLICCR00315**C</t>
  </si>
  <si>
    <t>CPRECR00015**C</t>
  </si>
  <si>
    <t>CLORCR00027**C</t>
  </si>
  <si>
    <t>CLUCCR00073**C</t>
  </si>
  <si>
    <t>CWARCR00013**C</t>
  </si>
  <si>
    <t>CCLECR00115**C</t>
  </si>
  <si>
    <t>CWARCR00033**C</t>
  </si>
  <si>
    <t>CMIACR00007A*C</t>
  </si>
  <si>
    <t>CWASCR00340**C</t>
  </si>
  <si>
    <t>CBELCR00004**C</t>
  </si>
  <si>
    <t>CBROCR00004**C</t>
  </si>
  <si>
    <t>CBELCR00082**C</t>
  </si>
  <si>
    <t>CPICCR00009**C</t>
  </si>
  <si>
    <t>CBROCR00018**C</t>
  </si>
  <si>
    <t>CPIKCR00033**C</t>
  </si>
  <si>
    <t>CPIKCR00051**C</t>
  </si>
  <si>
    <t>CFULCR00023**C</t>
  </si>
  <si>
    <t>CPIKCR00066**C</t>
  </si>
  <si>
    <t>CPORCR00256**C</t>
  </si>
  <si>
    <t>CGEACR00039**C</t>
  </si>
  <si>
    <t>CPRECR00011**C</t>
  </si>
  <si>
    <t>CGRECR00094**C</t>
  </si>
  <si>
    <t>CPRECR00056**C</t>
  </si>
  <si>
    <t>CGRECR00044**C</t>
  </si>
  <si>
    <t>CSCICR00004**C</t>
  </si>
  <si>
    <t>CHOLCR00160**C</t>
  </si>
  <si>
    <t>CLAWCR00144**C</t>
  </si>
  <si>
    <t>CCOLCR00400**C</t>
  </si>
  <si>
    <t>CMUSCR00193**C</t>
  </si>
  <si>
    <t>CPIKCR00036**C</t>
  </si>
  <si>
    <t>CSTACR00162**C</t>
  </si>
  <si>
    <t>CPERCR00030**C</t>
  </si>
  <si>
    <t>CLAWCR00058**C</t>
  </si>
  <si>
    <t>CLICCR00311**C</t>
  </si>
  <si>
    <t>CLORCR00205**C</t>
  </si>
  <si>
    <t>CWARCR00012**C</t>
  </si>
  <si>
    <t>CLICCR00585**C</t>
  </si>
  <si>
    <t>CBUTCR00161**C</t>
  </si>
  <si>
    <t>CHASCR00004**C</t>
  </si>
  <si>
    <t>CMEDCR00021**C</t>
  </si>
  <si>
    <t>CATHCR00017**C</t>
  </si>
  <si>
    <t>CATHCR00022**C</t>
  </si>
  <si>
    <t>CRICCR00203**C</t>
  </si>
  <si>
    <t>CJEFCR00015**C</t>
  </si>
  <si>
    <t>CROSCR00184**C</t>
  </si>
  <si>
    <t>CROSCR00207**C</t>
  </si>
  <si>
    <t>CPRECR00024**C</t>
  </si>
  <si>
    <t>CPERCR00022**C</t>
  </si>
  <si>
    <t>CTUSCR00090**C</t>
  </si>
  <si>
    <t>CWARCR00038**C</t>
  </si>
  <si>
    <t>CWAYCR00029**C</t>
  </si>
  <si>
    <t>CRICCR00303**C</t>
  </si>
  <si>
    <t>CSCICR00031**C</t>
  </si>
  <si>
    <t>CRICCR00144**C</t>
  </si>
  <si>
    <t>CMOTCR00083**C</t>
  </si>
  <si>
    <t>CWASCR00004**C</t>
  </si>
  <si>
    <t>CHAMCR00014**C</t>
  </si>
  <si>
    <t>CVINCR00031**C</t>
  </si>
  <si>
    <t>CATHCR00033A*C</t>
  </si>
  <si>
    <t>CSUMCR00114**C</t>
  </si>
  <si>
    <t>CMUSCR00006**C</t>
  </si>
  <si>
    <t>CHAMCR00463**C</t>
  </si>
  <si>
    <t>CWARCR00135**C</t>
  </si>
  <si>
    <t>CJEFCR00001**C</t>
  </si>
  <si>
    <t>CJEFCR00022A*C</t>
  </si>
  <si>
    <t>CLOGCR00001**C</t>
  </si>
  <si>
    <t>CTUSCR00098**C</t>
  </si>
  <si>
    <t>CKNOCR00006**C</t>
  </si>
  <si>
    <t>CLAKCR00409**C</t>
  </si>
  <si>
    <t>CLAWCR00004**C</t>
  </si>
  <si>
    <t>CLAWCR00018**C</t>
  </si>
  <si>
    <t>CGRECR00076**C</t>
  </si>
  <si>
    <t>CLAWCR00022**C</t>
  </si>
  <si>
    <t>CLORCR00060**C</t>
  </si>
  <si>
    <t>CTUSCR00037**C</t>
  </si>
  <si>
    <t>CLAWCR00181**C</t>
  </si>
  <si>
    <t>CLICCR00010**C</t>
  </si>
  <si>
    <t>CCLACR00351**C</t>
  </si>
  <si>
    <t>CBELCR00010**C</t>
  </si>
  <si>
    <t>CCLACR00308**C</t>
  </si>
  <si>
    <t>CFRACR00016**C</t>
  </si>
  <si>
    <t>CFRACR00922**C</t>
  </si>
  <si>
    <t>CCOLCR00418**C</t>
  </si>
  <si>
    <t>CLUCCR00120**C</t>
  </si>
  <si>
    <t>CFRACR00035**C</t>
  </si>
  <si>
    <t>CGRECR00039**C</t>
  </si>
  <si>
    <t>CGUECR00035**C</t>
  </si>
  <si>
    <t>CMAHCR00103**C</t>
  </si>
  <si>
    <t>CMAHCR00135**C</t>
  </si>
  <si>
    <t>CCLECR00119**C</t>
  </si>
  <si>
    <t>CBUTCR00150**C</t>
  </si>
  <si>
    <t>CMAHCR00162**C</t>
  </si>
  <si>
    <t>CBELCR00005**C</t>
  </si>
  <si>
    <t>CMIACR00193**C</t>
  </si>
  <si>
    <t>CBUTCR00180**C</t>
  </si>
  <si>
    <t>CMIACR00199**C</t>
  </si>
  <si>
    <t>CHAMCR00173**C</t>
  </si>
  <si>
    <t>CHAMCR00153**C</t>
  </si>
  <si>
    <t>CMUSCR00072**C</t>
  </si>
  <si>
    <t>CWARCR00230**C</t>
  </si>
  <si>
    <t>CBELCR00048**C</t>
  </si>
  <si>
    <t>COTTCR00018**C</t>
  </si>
  <si>
    <t>CFAICR00050**C</t>
  </si>
  <si>
    <t>COTTCR00030**C</t>
  </si>
  <si>
    <t>COTTCR00135**C</t>
  </si>
  <si>
    <t>CADACR00010**C</t>
  </si>
  <si>
    <t>CPICCR00007**C</t>
  </si>
  <si>
    <t>CALLCR00270S*C</t>
  </si>
  <si>
    <t>CATHCR00001**C</t>
  </si>
  <si>
    <t>CALLCR00190**C</t>
  </si>
  <si>
    <t>CASDCR00620**C</t>
  </si>
  <si>
    <t>CCARCR00015**C</t>
  </si>
  <si>
    <t>CPIKCR00084**C</t>
  </si>
  <si>
    <t>CHAMCR00194**C</t>
  </si>
  <si>
    <t>CCLECR00014**C</t>
  </si>
  <si>
    <t>CFAICR00090**C</t>
  </si>
  <si>
    <t>CBUTCR00077**C</t>
  </si>
  <si>
    <t>CROSCR00205**C</t>
  </si>
  <si>
    <t>CGRECR00142**C</t>
  </si>
  <si>
    <t>CCLECR00017**C</t>
  </si>
  <si>
    <t>CSCICR00032**C</t>
  </si>
  <si>
    <t>CSHECR00025**C</t>
  </si>
  <si>
    <t>CSTACR00112**C</t>
  </si>
  <si>
    <t>CJEFCR00047**C</t>
  </si>
  <si>
    <t>CLAKCR00202**C</t>
  </si>
  <si>
    <t>CLAWCR00032**C</t>
  </si>
  <si>
    <t>CLOGCR00153**C</t>
  </si>
  <si>
    <t>CSTACR00252**C</t>
  </si>
  <si>
    <t>CMOTCR00079**C</t>
  </si>
  <si>
    <t>CDELCR00080**C</t>
  </si>
  <si>
    <t>CMUSCR00143**C</t>
  </si>
  <si>
    <t>CTUSCR00046**C</t>
  </si>
  <si>
    <t>CLORCR00030**C</t>
  </si>
  <si>
    <t>CPIKCR00047**C</t>
  </si>
  <si>
    <t>CHAMCR00004**C</t>
  </si>
  <si>
    <t>CADACR00002**C</t>
  </si>
  <si>
    <t>CBELCR00054**C</t>
  </si>
  <si>
    <t>CPICCR00026**C</t>
  </si>
  <si>
    <t>CWASCR00042**C</t>
  </si>
  <si>
    <t>CTRUCR00206**C</t>
  </si>
  <si>
    <t>CBUTCR00030**C</t>
  </si>
  <si>
    <t>CSTACR00067A*C</t>
  </si>
  <si>
    <t>CCLECR00116**C</t>
  </si>
  <si>
    <t>CPICCR00021**C</t>
  </si>
  <si>
    <t>CFAICR00024**C</t>
  </si>
  <si>
    <t>CFAICR00053**C</t>
  </si>
  <si>
    <t>CGALCR00057**C</t>
  </si>
  <si>
    <t>CGEACR00011**C</t>
  </si>
  <si>
    <t>CGEACR00607**C</t>
  </si>
  <si>
    <t>CHAMCR00036**C</t>
  </si>
  <si>
    <t>CSCICR00159**C</t>
  </si>
  <si>
    <t>CJEFCR00060**C</t>
  </si>
  <si>
    <t>CLICCR00204**C</t>
  </si>
  <si>
    <t>CLICCR00668**C</t>
  </si>
  <si>
    <t>CMADCR00070**C</t>
  </si>
  <si>
    <t>CMERCR00030B*C</t>
  </si>
  <si>
    <t>CGRECR00099**C</t>
  </si>
  <si>
    <t>CKNOCR00055**C</t>
  </si>
  <si>
    <t>CROSCR00009**C</t>
  </si>
  <si>
    <t>CTUSCR00080**C</t>
  </si>
  <si>
    <t>CTUSCR00082**C</t>
  </si>
  <si>
    <t>CSTACR00283**C</t>
  </si>
  <si>
    <t>CTUSCR00086**C</t>
  </si>
  <si>
    <t>CUNICR00104**C</t>
  </si>
  <si>
    <t>CROSCR00156**C</t>
  </si>
  <si>
    <t>CWASCR00002**C</t>
  </si>
  <si>
    <t>CWASCR00003**C</t>
  </si>
  <si>
    <t>CSANCR00197**C</t>
  </si>
  <si>
    <t>CFRACR00256**C</t>
  </si>
  <si>
    <t>CROSCR00222**C</t>
  </si>
  <si>
    <t>CROSCR00235**C</t>
  </si>
  <si>
    <t>CROSCR00241**C</t>
  </si>
  <si>
    <t>CLORCR00026**C</t>
  </si>
  <si>
    <t>CMOTCR00150**C</t>
  </si>
  <si>
    <t>CPORCR00018**C</t>
  </si>
  <si>
    <t>CTRUCR00028**C</t>
  </si>
  <si>
    <t>CSCICR00046**C</t>
  </si>
  <si>
    <t>CTRUCR01103**C</t>
  </si>
  <si>
    <t>CTUSCR00010**C</t>
  </si>
  <si>
    <t>CDELCR00072**C</t>
  </si>
  <si>
    <t>CGRECR00073**C</t>
  </si>
  <si>
    <t>CRICCR00301**C</t>
  </si>
  <si>
    <t>CRICCR00096**C</t>
  </si>
  <si>
    <t>CCOLCR00424**C</t>
  </si>
  <si>
    <t>CCLACR00327**C</t>
  </si>
  <si>
    <t>CERICR00013**C</t>
  </si>
  <si>
    <t>CMARCR00169**C</t>
  </si>
  <si>
    <t>CMIACR00111**C</t>
  </si>
  <si>
    <t>CLAWCR00029**C</t>
  </si>
  <si>
    <t>CHAMCR00067**C</t>
  </si>
  <si>
    <t>CTUSCR00052**C</t>
  </si>
  <si>
    <t>CTUSCR00055**C</t>
  </si>
  <si>
    <t>CSTACR00044**C</t>
  </si>
  <si>
    <t>CPORCR00177**C</t>
  </si>
  <si>
    <t>CGUECR00043**C</t>
  </si>
  <si>
    <t>CHOLCR00052**C</t>
  </si>
  <si>
    <t>CROSCR00127**C</t>
  </si>
  <si>
    <t>CATHCR00025**C</t>
  </si>
  <si>
    <t>CHOLCR00186**C</t>
  </si>
  <si>
    <t>CSANCR00185**C</t>
  </si>
  <si>
    <t>CMUSCR00064**C</t>
  </si>
  <si>
    <t>CBUTCR00029**C</t>
  </si>
  <si>
    <t>CCOLCR00425**C</t>
  </si>
  <si>
    <t>CJEFCR00002**C</t>
  </si>
  <si>
    <t>CJEFCR00030**C</t>
  </si>
  <si>
    <t>CCLICR00012**C</t>
  </si>
  <si>
    <t>CLICCR00596**C</t>
  </si>
  <si>
    <t>CSCICR00049**C</t>
  </si>
  <si>
    <t>CFAICR00055**C</t>
  </si>
  <si>
    <t>CCOLCR00402**C</t>
  </si>
  <si>
    <t>CGALCR00003**C</t>
  </si>
  <si>
    <t>CCOLCR00403**C</t>
  </si>
  <si>
    <t>CGEACR00006**C</t>
  </si>
  <si>
    <t>CSCICR00254**C</t>
  </si>
  <si>
    <t>CGRECR00034**C</t>
  </si>
  <si>
    <t>CHOCCR00017**C</t>
  </si>
  <si>
    <t>CLOGCR00011**C</t>
  </si>
  <si>
    <t>CCOLCR00435**C</t>
  </si>
  <si>
    <t>CLAWCR00012**C</t>
  </si>
  <si>
    <t>CLAWCR00070**C</t>
  </si>
  <si>
    <t>CCLACR00362**C</t>
  </si>
  <si>
    <t>CRICCR00191**C</t>
  </si>
  <si>
    <t>CCRACR00012**C</t>
  </si>
  <si>
    <t>CHAMCR00202**C</t>
  </si>
  <si>
    <t>CATBCR00019**C</t>
  </si>
  <si>
    <t>CDELCR00013**C</t>
  </si>
  <si>
    <t>CSTACR00190**C</t>
  </si>
  <si>
    <t>CHOCCR00082**C</t>
  </si>
  <si>
    <t>CGEACR00016**C</t>
  </si>
  <si>
    <t>CDEFCR00176**C</t>
  </si>
  <si>
    <t>CMUSCR00033**C</t>
  </si>
  <si>
    <t>CHAMCR00023**C</t>
  </si>
  <si>
    <t>CHAMCR00076**C</t>
  </si>
  <si>
    <t>CSUMCR00047**C</t>
  </si>
  <si>
    <t>CSUMCR00079**C</t>
  </si>
  <si>
    <t>CSUMCR00083**C</t>
  </si>
  <si>
    <t>CPORCR00299**C</t>
  </si>
  <si>
    <t>CLAKCR00203**C</t>
  </si>
  <si>
    <t>CJEFCR00056**C</t>
  </si>
  <si>
    <t>CATBCR00443**C</t>
  </si>
  <si>
    <t>CMEDCR00047**C</t>
  </si>
  <si>
    <t>CROSCR00102**C</t>
  </si>
  <si>
    <t>CMUSCR00073**C</t>
  </si>
  <si>
    <t>CPICCR00017**C</t>
  </si>
  <si>
    <t>CPIKCR00046**C</t>
  </si>
  <si>
    <t>CMADCR00038**C</t>
  </si>
  <si>
    <t>CCLECR00083**C</t>
  </si>
  <si>
    <t>CMADCR00071**C</t>
  </si>
  <si>
    <t>CCLECR00098**C</t>
  </si>
  <si>
    <t>CVANCR00006**C</t>
  </si>
  <si>
    <t>CCLECR00351**C</t>
  </si>
  <si>
    <t>CCLICR00008**C</t>
  </si>
  <si>
    <t>CCOLCR00427**C</t>
  </si>
  <si>
    <t>CDELCR00021**C</t>
  </si>
  <si>
    <t>CWARCR00026**C</t>
  </si>
  <si>
    <t>CBUTCR00053**C</t>
  </si>
  <si>
    <t>CWARCR00027**C</t>
  </si>
  <si>
    <t>CADACR00018**C</t>
  </si>
  <si>
    <t>CMUSCR00003**C</t>
  </si>
  <si>
    <t>CWARCR00043**C</t>
  </si>
  <si>
    <t>CGEACR00012**C</t>
  </si>
  <si>
    <t>CWARCR00045**C</t>
  </si>
  <si>
    <t>CCLECR00040**C</t>
  </si>
  <si>
    <t>CGUECR00042**C</t>
  </si>
  <si>
    <t>CHAMCR00011**C</t>
  </si>
  <si>
    <t>CWASCR00016**C</t>
  </si>
  <si>
    <t>CWAYCR00007**C</t>
  </si>
  <si>
    <t>CCLECR00157**C</t>
  </si>
  <si>
    <t>CPERCR00057**C</t>
  </si>
  <si>
    <t>CLAWCR00017**C</t>
  </si>
  <si>
    <t>CWAYCR00504**C</t>
  </si>
  <si>
    <t>CCLACR00318**C</t>
  </si>
  <si>
    <t>CLAWCR00030**C</t>
  </si>
  <si>
    <t>CHOLCR00168**C</t>
  </si>
  <si>
    <t>CPORCR00004**C</t>
  </si>
  <si>
    <t>CMARCR00107**C</t>
  </si>
  <si>
    <t>CJEFCR00010**C</t>
  </si>
  <si>
    <t>CPORCR00089**C</t>
  </si>
  <si>
    <t>CLAWCR00052**C</t>
  </si>
  <si>
    <t>CGUECR00015**C</t>
  </si>
  <si>
    <t>CLAWCR00120**C</t>
  </si>
  <si>
    <t>CBELCR00030**C</t>
  </si>
  <si>
    <t>CLICCR00041**C</t>
  </si>
  <si>
    <t>CLICCR00260**C</t>
  </si>
  <si>
    <t>CLAWCR00059**C</t>
  </si>
  <si>
    <t>CCHPCR00002**C</t>
  </si>
  <si>
    <t>CBUTCR00022**C</t>
  </si>
  <si>
    <t>CROSCR00165**C</t>
  </si>
  <si>
    <t>CPORCR00145**C</t>
  </si>
  <si>
    <t>CCARCR00020**C</t>
  </si>
  <si>
    <t>CTUSCR00078**C</t>
  </si>
  <si>
    <t>CPERCR00011**C</t>
  </si>
  <si>
    <t>CHAMCR00354**C</t>
  </si>
  <si>
    <t>CPIKCR00043**C</t>
  </si>
  <si>
    <t>CPORCR00164**C</t>
  </si>
  <si>
    <t>CMOECR00004**C</t>
  </si>
  <si>
    <t>CSTACR00341**C</t>
  </si>
  <si>
    <t>CROSCR00060**C</t>
  </si>
  <si>
    <t>CSUMCR00198**C</t>
  </si>
  <si>
    <t>CTRUCR00067**C</t>
  </si>
  <si>
    <t>CMADCR00004**C</t>
  </si>
  <si>
    <t>CWASCR00008**C</t>
  </si>
  <si>
    <t>CLICCR00244**C</t>
  </si>
  <si>
    <t>CMAHCR00163**C</t>
  </si>
  <si>
    <t>CMARCR00132**C</t>
  </si>
  <si>
    <t>CROSCR00057**C</t>
  </si>
  <si>
    <t>CFAICR00040**C</t>
  </si>
  <si>
    <t>CBROCR00035**C</t>
  </si>
  <si>
    <t>CTUSCR00022**C</t>
  </si>
  <si>
    <t>CATHCR00048**C</t>
  </si>
  <si>
    <t>CFAYCR00034**C</t>
  </si>
  <si>
    <t>CHANCR00086**C</t>
  </si>
  <si>
    <t>CHOLCR00600**C</t>
  </si>
  <si>
    <t>CSCICR00018**C</t>
  </si>
  <si>
    <t>CJACCR00025**C</t>
  </si>
  <si>
    <t>CHOCCR00011**C</t>
  </si>
  <si>
    <t>CWARCR00048**C</t>
  </si>
  <si>
    <t>CADACR00013**C</t>
  </si>
  <si>
    <t>CHAMCR00369**C</t>
  </si>
  <si>
    <t>CBROCR00049**C</t>
  </si>
  <si>
    <t>CCLACR00315**C</t>
  </si>
  <si>
    <t>CCOLCR00428**C</t>
  </si>
  <si>
    <t>CMUSCR00097**C</t>
  </si>
  <si>
    <t>CFAYCR00028**C</t>
  </si>
  <si>
    <t>CHOCCR00003**C</t>
  </si>
  <si>
    <t>CGRECR00069**C</t>
  </si>
  <si>
    <t>CGRECR00075**C</t>
  </si>
  <si>
    <t>CSCICR00045**C</t>
  </si>
  <si>
    <t>CHAMCR00048**C</t>
  </si>
  <si>
    <t>CWARCR00021**C</t>
  </si>
  <si>
    <t>CHARCR00155**C</t>
  </si>
  <si>
    <t>CHASCR00012**C</t>
  </si>
  <si>
    <t>CHOCCR00013**C</t>
  </si>
  <si>
    <t>CHOCCR00024**C</t>
  </si>
  <si>
    <t>CHOCCR00032**C</t>
  </si>
  <si>
    <t>CHURCR00060**C</t>
  </si>
  <si>
    <t>CJACCR00013**C</t>
  </si>
  <si>
    <t>CLAKCR00100**C</t>
  </si>
  <si>
    <t>CLAWCR00002**C</t>
  </si>
  <si>
    <t>CLICCR00209**C</t>
  </si>
  <si>
    <t>CLUCCR03028**C</t>
  </si>
  <si>
    <t>CCLECR00013**C</t>
  </si>
  <si>
    <t>CMUSCR00032**C</t>
  </si>
  <si>
    <t>CFAICR00051**C</t>
  </si>
  <si>
    <t>CFAYCR00005**C</t>
  </si>
  <si>
    <t>CFAYCR00058**C</t>
  </si>
  <si>
    <t>CPIKCR00003**C</t>
  </si>
  <si>
    <t>CPIKCR00006**C</t>
  </si>
  <si>
    <t>CGEACR00002**C</t>
  </si>
  <si>
    <t>CPIKCR00077**C</t>
  </si>
  <si>
    <t>CROSCR00028**C</t>
  </si>
  <si>
    <t>CHIGCR00074**C</t>
  </si>
  <si>
    <t>CHOCCR00004**C</t>
  </si>
  <si>
    <t>CJACCR00009**C</t>
  </si>
  <si>
    <t>CROSCR00526**C</t>
  </si>
  <si>
    <t>CSCICR00002**C</t>
  </si>
  <si>
    <t>CWASCR00344**C</t>
  </si>
  <si>
    <t>CWARCR00022**C</t>
  </si>
  <si>
    <t>CJEFCR00043**C</t>
  </si>
  <si>
    <t>CJEFCR00028**C</t>
  </si>
  <si>
    <t>CPORCR00081**C</t>
  </si>
  <si>
    <t>CBUTCR00093**C</t>
  </si>
  <si>
    <t>CWASCR00011**C</t>
  </si>
  <si>
    <t>CWASCR00025**C</t>
  </si>
  <si>
    <t>CCRACR00003**C</t>
  </si>
  <si>
    <t>CMUSCR00005**C</t>
  </si>
  <si>
    <t>CLICCR00304**C</t>
  </si>
  <si>
    <t>CSCICR00250**C</t>
  </si>
  <si>
    <t>CDARCR00189**C</t>
  </si>
  <si>
    <t>CATHCR00020**C</t>
  </si>
  <si>
    <t>CBELCR00016**C</t>
  </si>
  <si>
    <t>CHOCCR00014**C</t>
  </si>
  <si>
    <t>CHIGCR00016**C</t>
  </si>
  <si>
    <t>CGALCR00170**C</t>
  </si>
  <si>
    <t>CJEFCR00007**C</t>
  </si>
  <si>
    <t>CCOLCR00432**C</t>
  </si>
  <si>
    <t>CHAMCR00295**C</t>
  </si>
  <si>
    <t>CFAICR00060**C</t>
  </si>
  <si>
    <t>CLAWCR00124**C</t>
  </si>
  <si>
    <t>CHAMCR00134**C</t>
  </si>
  <si>
    <t>CADACR00027**C</t>
  </si>
  <si>
    <t>CMADCR00010**C</t>
  </si>
  <si>
    <t>CATHCR00019**C</t>
  </si>
  <si>
    <t>CMOTCR00031**C</t>
  </si>
  <si>
    <t>CHOLCR00068**C</t>
  </si>
  <si>
    <t>CMUSCR00042**C</t>
  </si>
  <si>
    <t>CLORCR00001**C</t>
  </si>
  <si>
    <t>CMUSCR00035**C</t>
  </si>
  <si>
    <t>CMUSCR00071**C</t>
  </si>
  <si>
    <t>CGALCR00019**C</t>
  </si>
  <si>
    <t>CPIKCR00042**C</t>
  </si>
  <si>
    <t>CPORCR00088**C</t>
  </si>
  <si>
    <t>CDELCR00024**C</t>
  </si>
  <si>
    <t>CPRECR00097**C</t>
  </si>
  <si>
    <t>CROSCR00010**C</t>
  </si>
  <si>
    <t>CROSCR00087**C</t>
  </si>
  <si>
    <t>CASDCR00030A*C</t>
  </si>
  <si>
    <t>CROSCR00161**C</t>
  </si>
  <si>
    <t>CCARCR00068**C</t>
  </si>
  <si>
    <t>CCLECR00027**C</t>
  </si>
  <si>
    <t>CBUTCR00047**C</t>
  </si>
  <si>
    <t>CFAICR00063**C</t>
  </si>
  <si>
    <t>CHAMCR00203**C</t>
  </si>
  <si>
    <t>CHAMCR00220**C</t>
  </si>
  <si>
    <t>CHOCCR00036**C</t>
  </si>
  <si>
    <t>CSTACR00225**C</t>
  </si>
  <si>
    <t>CSUMCR00510**C</t>
  </si>
  <si>
    <t>CTRUCR00329**C</t>
  </si>
  <si>
    <t>CMIACR00037**C</t>
  </si>
  <si>
    <t>CTUSCR00088**C</t>
  </si>
  <si>
    <t>CGALCR00001**C</t>
  </si>
  <si>
    <t>CGALCR00002**C</t>
  </si>
  <si>
    <t>CVINCR00018**C</t>
  </si>
  <si>
    <t>CR-32</t>
  </si>
  <si>
    <t>CR-224</t>
  </si>
  <si>
    <t>CR-75</t>
  </si>
  <si>
    <t>CR-142</t>
  </si>
  <si>
    <t>CR-150</t>
  </si>
  <si>
    <t>CR-6</t>
  </si>
  <si>
    <t>CR-148</t>
  </si>
  <si>
    <t>CR-383</t>
  </si>
  <si>
    <t>CR-98</t>
  </si>
  <si>
    <t>CR-8</t>
  </si>
  <si>
    <t>CR-355</t>
  </si>
  <si>
    <t>CR-145</t>
  </si>
  <si>
    <t>CR-33</t>
  </si>
  <si>
    <t>CR-377</t>
  </si>
  <si>
    <t>CR-140</t>
  </si>
  <si>
    <t>CR-15</t>
  </si>
  <si>
    <t>CR-12</t>
  </si>
  <si>
    <t>CR-331</t>
  </si>
  <si>
    <t>CR-90</t>
  </si>
  <si>
    <t>CR-144</t>
  </si>
  <si>
    <t>CR-154</t>
  </si>
  <si>
    <t>CR-4</t>
  </si>
  <si>
    <t>CR-196</t>
  </si>
  <si>
    <t>CR-71</t>
  </si>
  <si>
    <t>CR-101</t>
  </si>
  <si>
    <t>CR-62</t>
  </si>
  <si>
    <t>CR-67</t>
  </si>
  <si>
    <t>CR-11</t>
  </si>
  <si>
    <t>CR-23</t>
  </si>
  <si>
    <t>CR-19</t>
  </si>
  <si>
    <t>CR-21</t>
  </si>
  <si>
    <t>CR-128</t>
  </si>
  <si>
    <t>CR-171</t>
  </si>
  <si>
    <t>CR-206</t>
  </si>
  <si>
    <t>CR-135</t>
  </si>
  <si>
    <t>CR-280</t>
  </si>
  <si>
    <t>CR-539</t>
  </si>
  <si>
    <t>CR-405</t>
  </si>
  <si>
    <t>CR-74</t>
  </si>
  <si>
    <t>CR-87</t>
  </si>
  <si>
    <t>CR-195</t>
  </si>
  <si>
    <t>CR-332</t>
  </si>
  <si>
    <t>CR-460</t>
  </si>
  <si>
    <t>CR-266</t>
  </si>
  <si>
    <t>CR-457</t>
  </si>
  <si>
    <t>CR-371</t>
  </si>
  <si>
    <t>CR-17</t>
  </si>
  <si>
    <t>CR-228</t>
  </si>
  <si>
    <t>CR-39</t>
  </si>
  <si>
    <t>CR-386</t>
  </si>
  <si>
    <t>CR-93</t>
  </si>
  <si>
    <t>CR-53</t>
  </si>
  <si>
    <t>CR-382</t>
  </si>
  <si>
    <t>CR-205</t>
  </si>
  <si>
    <t>CR-3</t>
  </si>
  <si>
    <t>CR-16</t>
  </si>
  <si>
    <t>CR-380</t>
  </si>
  <si>
    <t>CR-9</t>
  </si>
  <si>
    <t>CR-13</t>
  </si>
  <si>
    <t>CR-313</t>
  </si>
  <si>
    <t>CR-217</t>
  </si>
  <si>
    <t>CR-18</t>
  </si>
  <si>
    <t>CR-96</t>
  </si>
  <si>
    <t>CR-28</t>
  </si>
  <si>
    <t>CR-384</t>
  </si>
  <si>
    <t>CR-26</t>
  </si>
  <si>
    <t>CR-416</t>
  </si>
  <si>
    <t>CR-14</t>
  </si>
  <si>
    <t>CR-73</t>
  </si>
  <si>
    <t>CR-660</t>
  </si>
  <si>
    <t>CR-76</t>
  </si>
  <si>
    <t>CR-91</t>
  </si>
  <si>
    <t>CR-165</t>
  </si>
  <si>
    <t>CR-123</t>
  </si>
  <si>
    <t>CR-35</t>
  </si>
  <si>
    <t>CR-86</t>
  </si>
  <si>
    <t>CR-335</t>
  </si>
  <si>
    <t>CR-1</t>
  </si>
  <si>
    <t>CR-227</t>
  </si>
  <si>
    <t>CR-163</t>
  </si>
  <si>
    <t>CR-63</t>
  </si>
  <si>
    <t>CR-166</t>
  </si>
  <si>
    <t>CR-46</t>
  </si>
  <si>
    <t>CR-239</t>
  </si>
  <si>
    <t>CR-156</t>
  </si>
  <si>
    <t>CR-616</t>
  </si>
  <si>
    <t>CR-299</t>
  </si>
  <si>
    <t>CR-99</t>
  </si>
  <si>
    <t>CR-609</t>
  </si>
  <si>
    <t>CR-10</t>
  </si>
  <si>
    <t>CR-22</t>
  </si>
  <si>
    <t>CR-151</t>
  </si>
  <si>
    <t>CR-127</t>
  </si>
  <si>
    <t>CR-282</t>
  </si>
  <si>
    <t>CR-103</t>
  </si>
  <si>
    <t>CR-218</t>
  </si>
  <si>
    <t>CR-109</t>
  </si>
  <si>
    <t>CR-694</t>
  </si>
  <si>
    <t>CR-300</t>
  </si>
  <si>
    <t>CR-106</t>
  </si>
  <si>
    <t>CR-141</t>
  </si>
  <si>
    <t>CR-223</t>
  </si>
  <si>
    <t>CR-161</t>
  </si>
  <si>
    <t>CR-124</t>
  </si>
  <si>
    <t>CR-181</t>
  </si>
  <si>
    <t>CR-7</t>
  </si>
  <si>
    <t>CR-24</t>
  </si>
  <si>
    <t>CR-95</t>
  </si>
  <si>
    <t>CR-341</t>
  </si>
  <si>
    <t>CR-113</t>
  </si>
  <si>
    <t>CR-159</t>
  </si>
  <si>
    <t>CR-214</t>
  </si>
  <si>
    <t>CR-102</t>
  </si>
  <si>
    <t>CR-70</t>
  </si>
  <si>
    <t>CR-174</t>
  </si>
  <si>
    <t>CR-77</t>
  </si>
  <si>
    <t>CR-136</t>
  </si>
  <si>
    <t>CR-146</t>
  </si>
  <si>
    <t>CR-133</t>
  </si>
  <si>
    <t>CR-107</t>
  </si>
  <si>
    <t>CR-114</t>
  </si>
  <si>
    <t>CR-34</t>
  </si>
  <si>
    <t>CR-390</t>
  </si>
  <si>
    <t>CR-60</t>
  </si>
  <si>
    <t>CR-48</t>
  </si>
  <si>
    <t>CR-29</t>
  </si>
  <si>
    <t>CR-314</t>
  </si>
  <si>
    <t>CR-511</t>
  </si>
  <si>
    <t>CR-608</t>
  </si>
  <si>
    <t>CR-801</t>
  </si>
  <si>
    <t>CR-50</t>
  </si>
  <si>
    <t>CR-78</t>
  </si>
  <si>
    <t>CR-330</t>
  </si>
  <si>
    <t>CR-49</t>
  </si>
  <si>
    <t>CR-31</t>
  </si>
  <si>
    <t>CR-134</t>
  </si>
  <si>
    <t>CR-20</t>
  </si>
  <si>
    <t>CR-411</t>
  </si>
  <si>
    <t>CR-25</t>
  </si>
  <si>
    <t>CR-615</t>
  </si>
  <si>
    <t>CR-198</t>
  </si>
  <si>
    <t>CR-45</t>
  </si>
  <si>
    <t>CR-40</t>
  </si>
  <si>
    <t>CR-2</t>
  </si>
  <si>
    <t>CR-121</t>
  </si>
  <si>
    <t>CR-307</t>
  </si>
  <si>
    <t>CR-175</t>
  </si>
  <si>
    <t>CR-66</t>
  </si>
  <si>
    <t>CR-504</t>
  </si>
  <si>
    <t>CR-64</t>
  </si>
  <si>
    <t>CR-27</t>
  </si>
  <si>
    <t>CR-360</t>
  </si>
  <si>
    <t>CR-44</t>
  </si>
  <si>
    <t>CR-59</t>
  </si>
  <si>
    <t>CR-538</t>
  </si>
  <si>
    <t>CR-110</t>
  </si>
  <si>
    <t>CR-167</t>
  </si>
  <si>
    <t>CR-362</t>
  </si>
  <si>
    <t>CR-119</t>
  </si>
  <si>
    <t>CR-97</t>
  </si>
  <si>
    <t>CR-153</t>
  </si>
  <si>
    <t>CR-72</t>
  </si>
  <si>
    <t>CR-130</t>
  </si>
  <si>
    <t>CR-322</t>
  </si>
  <si>
    <t>CR-120</t>
  </si>
  <si>
    <t>CR-5</t>
  </si>
  <si>
    <t>CR-527</t>
  </si>
  <si>
    <t>CR-80</t>
  </si>
  <si>
    <t>CR-125</t>
  </si>
  <si>
    <t>CR-414</t>
  </si>
  <si>
    <t>CR-117</t>
  </si>
  <si>
    <t>CR-54</t>
  </si>
  <si>
    <t>CR-84</t>
  </si>
  <si>
    <t>CR-177</t>
  </si>
  <si>
    <t>CR-79</t>
  </si>
  <si>
    <t>CR-162</t>
  </si>
  <si>
    <t>CR-192</t>
  </si>
  <si>
    <t>CR-353</t>
  </si>
  <si>
    <t>CR-320</t>
  </si>
  <si>
    <t>CR-368</t>
  </si>
  <si>
    <t>CR-57</t>
  </si>
  <si>
    <t>CR-220</t>
  </si>
  <si>
    <t>CR-201</t>
  </si>
  <si>
    <t>CR-273</t>
  </si>
  <si>
    <t>CR-550</t>
  </si>
  <si>
    <t>CR-41</t>
  </si>
  <si>
    <t>CR-118</t>
  </si>
  <si>
    <t>CR-235</t>
  </si>
  <si>
    <t>CR-424</t>
  </si>
  <si>
    <t>CR-275</t>
  </si>
  <si>
    <t>CR-352</t>
  </si>
  <si>
    <t>CR-253</t>
  </si>
  <si>
    <t>CR-68</t>
  </si>
  <si>
    <t>CR-85</t>
  </si>
  <si>
    <t>CR-328</t>
  </si>
  <si>
    <t>CR-219</t>
  </si>
  <si>
    <t>CR-367</t>
  </si>
  <si>
    <t>CR-55</t>
  </si>
  <si>
    <t>CR-81</t>
  </si>
  <si>
    <t>CR-131</t>
  </si>
  <si>
    <t>CR-58</t>
  </si>
  <si>
    <t>CR-775</t>
  </si>
  <si>
    <t>CR-182</t>
  </si>
  <si>
    <t>CR-176</t>
  </si>
  <si>
    <t>CR-184</t>
  </si>
  <si>
    <t>CR-365</t>
  </si>
  <si>
    <t>CR-374</t>
  </si>
  <si>
    <t>CR-318</t>
  </si>
  <si>
    <t>CR-56</t>
  </si>
  <si>
    <t>CR-278</t>
  </si>
  <si>
    <t>CR-312</t>
  </si>
  <si>
    <t>CR-157</t>
  </si>
  <si>
    <t>CR-315</t>
  </si>
  <si>
    <t>CR-89</t>
  </si>
  <si>
    <t>CR-115</t>
  </si>
  <si>
    <t>CR-326</t>
  </si>
  <si>
    <t>CR-7A</t>
  </si>
  <si>
    <t>CR-340</t>
  </si>
  <si>
    <t>CR-501</t>
  </si>
  <si>
    <t>CR-82</t>
  </si>
  <si>
    <t>CR-51</t>
  </si>
  <si>
    <t>CR-379</t>
  </si>
  <si>
    <t>CR-256</t>
  </si>
  <si>
    <t>CR-94</t>
  </si>
  <si>
    <t>CR-160</t>
  </si>
  <si>
    <t>CR-52</t>
  </si>
  <si>
    <t>CR-400</t>
  </si>
  <si>
    <t>CR-193</t>
  </si>
  <si>
    <t>CR-36</t>
  </si>
  <si>
    <t>CR-30</t>
  </si>
  <si>
    <t>CR-311</t>
  </si>
  <si>
    <t>CR-585</t>
  </si>
  <si>
    <t>CR-69</t>
  </si>
  <si>
    <t>CR-203</t>
  </si>
  <si>
    <t>CR-207</t>
  </si>
  <si>
    <t>CR-116</t>
  </si>
  <si>
    <t>CR-38</t>
  </si>
  <si>
    <t>CR-303</t>
  </si>
  <si>
    <t>CR-92</t>
  </si>
  <si>
    <t>CR-83</t>
  </si>
  <si>
    <t>CR-164</t>
  </si>
  <si>
    <t>CR-249</t>
  </si>
  <si>
    <t>CR-33A</t>
  </si>
  <si>
    <t>CR-406</t>
  </si>
  <si>
    <t>CR-381</t>
  </si>
  <si>
    <t>CR-463</t>
  </si>
  <si>
    <t>CR-212</t>
  </si>
  <si>
    <t>CR-28B</t>
  </si>
  <si>
    <t>CR-409</t>
  </si>
  <si>
    <t>CR-43</t>
  </si>
  <si>
    <t>CR-37</t>
  </si>
  <si>
    <t>CR-1095</t>
  </si>
  <si>
    <t>CR-351</t>
  </si>
  <si>
    <t>CR-308</t>
  </si>
  <si>
    <t>CR-922</t>
  </si>
  <si>
    <t>CR-418</t>
  </si>
  <si>
    <t>CR-100</t>
  </si>
  <si>
    <t>CR-190</t>
  </si>
  <si>
    <t>CR-180</t>
  </si>
  <si>
    <t>CR-199</t>
  </si>
  <si>
    <t>CR-173</t>
  </si>
  <si>
    <t>CR-155</t>
  </si>
  <si>
    <t>CR-230</t>
  </si>
  <si>
    <t>CR-620</t>
  </si>
  <si>
    <t>CR-194</t>
  </si>
  <si>
    <t>CR-61</t>
  </si>
  <si>
    <t>CR-293</t>
  </si>
  <si>
    <t>CR-291</t>
  </si>
  <si>
    <t>CR-137</t>
  </si>
  <si>
    <t>CR-209</t>
  </si>
  <si>
    <t>CR-226</t>
  </si>
  <si>
    <t>CR-112</t>
  </si>
  <si>
    <t>CR-47</t>
  </si>
  <si>
    <t>CR-202</t>
  </si>
  <si>
    <t>CR-65</t>
  </si>
  <si>
    <t>CR-252</t>
  </si>
  <si>
    <t>CR-348</t>
  </si>
  <si>
    <t>CR-143</t>
  </si>
  <si>
    <t>CR-187</t>
  </si>
  <si>
    <t>CR-126</t>
  </si>
  <si>
    <t>CR-272</t>
  </si>
  <si>
    <t>CR-723</t>
  </si>
  <si>
    <t>CR-242</t>
  </si>
  <si>
    <t>CR-169</t>
  </si>
  <si>
    <t>CR-197</t>
  </si>
  <si>
    <t>CR-42</t>
  </si>
  <si>
    <t>CR-277</t>
  </si>
  <si>
    <t>CR-139</t>
  </si>
  <si>
    <t>CR-607</t>
  </si>
  <si>
    <t>CR-229</t>
  </si>
  <si>
    <t>CR-378</t>
  </si>
  <si>
    <t>CR-385</t>
  </si>
  <si>
    <t>CR-1A</t>
  </si>
  <si>
    <t>CR-204</t>
  </si>
  <si>
    <t>CR-668</t>
  </si>
  <si>
    <t>CR-261</t>
  </si>
  <si>
    <t>CR-283</t>
  </si>
  <si>
    <t>CR-104</t>
  </si>
  <si>
    <t>CR-319</t>
  </si>
  <si>
    <t>CR-222</t>
  </si>
  <si>
    <t>CR-241</t>
  </si>
  <si>
    <t>CR-316</t>
  </si>
  <si>
    <t>CR-1103</t>
  </si>
  <si>
    <t>CR-168</t>
  </si>
  <si>
    <t>CR-111</t>
  </si>
  <si>
    <t>CR-208</t>
  </si>
  <si>
    <t>CR-301</t>
  </si>
  <si>
    <t>CR-327</t>
  </si>
  <si>
    <t>CR-185</t>
  </si>
  <si>
    <t>CR-339</t>
  </si>
  <si>
    <t>CR-149</t>
  </si>
  <si>
    <t>CR-108</t>
  </si>
  <si>
    <t>CR-186</t>
  </si>
  <si>
    <t>CR-425</t>
  </si>
  <si>
    <t>CR-596</t>
  </si>
  <si>
    <t>CR-88</t>
  </si>
  <si>
    <t>CR-402</t>
  </si>
  <si>
    <t>CR-403</t>
  </si>
  <si>
    <t>CR-254</t>
  </si>
  <si>
    <t>CR-435</t>
  </si>
  <si>
    <t>CR-447</t>
  </si>
  <si>
    <t>CR-191</t>
  </si>
  <si>
    <t>CR-216</t>
  </si>
  <si>
    <t>CR-453</t>
  </si>
  <si>
    <t>CR-1572</t>
  </si>
  <si>
    <t>CR-443</t>
  </si>
  <si>
    <t>CR-158</t>
  </si>
  <si>
    <t>CR-427</t>
  </si>
  <si>
    <t>CR-611</t>
  </si>
  <si>
    <t>CR-310</t>
  </si>
  <si>
    <t>CR-329</t>
  </si>
  <si>
    <t>CR-221</t>
  </si>
  <si>
    <t>CR-260</t>
  </si>
  <si>
    <t>CR-370</t>
  </si>
  <si>
    <t>CR-189</t>
  </si>
  <si>
    <t>CR-298</t>
  </si>
  <si>
    <t>CR-232</t>
  </si>
  <si>
    <t>CR-354</t>
  </si>
  <si>
    <t>CR-238</t>
  </si>
  <si>
    <t>CR-257</t>
  </si>
  <si>
    <t>CR-244</t>
  </si>
  <si>
    <t>CR-600</t>
  </si>
  <si>
    <t>CR-369</t>
  </si>
  <si>
    <t>CR-333</t>
  </si>
  <si>
    <t>CR-243</t>
  </si>
  <si>
    <t>CR-105</t>
  </si>
  <si>
    <t>CR-393</t>
  </si>
  <si>
    <t>CR-428</t>
  </si>
  <si>
    <t>CR-172</t>
  </si>
  <si>
    <t>CR-364</t>
  </si>
  <si>
    <t>CR-138</t>
  </si>
  <si>
    <t>CR-3028</t>
  </si>
  <si>
    <t>CR-3006</t>
  </si>
  <si>
    <t>CR-526</t>
  </si>
  <si>
    <t>CR-388</t>
  </si>
  <si>
    <t>CR-344</t>
  </si>
  <si>
    <t>CR-215</t>
  </si>
  <si>
    <t>CR-295</t>
  </si>
  <si>
    <t>CR-294</t>
  </si>
  <si>
    <t>CR-246</t>
  </si>
  <si>
    <t>CR-304</t>
  </si>
  <si>
    <t>CR-250</t>
  </si>
  <si>
    <t>CR-264</t>
  </si>
  <si>
    <t>CR-170</t>
  </si>
  <si>
    <t>CR-432</t>
  </si>
  <si>
    <t>CR-500</t>
  </si>
  <si>
    <t>CR-606</t>
  </si>
  <si>
    <t>CR-225</t>
  </si>
  <si>
    <t>CR-265</t>
  </si>
  <si>
    <t>CR-30A</t>
  </si>
  <si>
    <t>CR-281</t>
  </si>
  <si>
    <t>CR-510</t>
  </si>
  <si>
    <t>CASDCR01302**C</t>
  </si>
  <si>
    <t>CLORCR00095**C</t>
  </si>
  <si>
    <t>CTRUCR00069**C</t>
  </si>
  <si>
    <t>CLICCR00202**C</t>
  </si>
  <si>
    <t>CALLCR00128A*C</t>
  </si>
  <si>
    <t>CTRUCR00079**C</t>
  </si>
  <si>
    <t>CHAMCR00365**C</t>
  </si>
  <si>
    <t>CHOLCR00320**C</t>
  </si>
  <si>
    <t>CCOSCR00010**C</t>
  </si>
  <si>
    <t>CCOLCR00430**C</t>
  </si>
  <si>
    <t>CBROCR00016**C</t>
  </si>
  <si>
    <t>CCLECR00094**C</t>
  </si>
  <si>
    <t>CPERCR00055**C</t>
  </si>
  <si>
    <t>CPIKCR00057**C</t>
  </si>
  <si>
    <t>CTUSCR00001**C</t>
  </si>
  <si>
    <t>CROSCR00020**C</t>
  </si>
  <si>
    <t>CWILCR00065**C</t>
  </si>
  <si>
    <t>CFAICR00012**C</t>
  </si>
  <si>
    <t>CGEACR00034**C</t>
  </si>
  <si>
    <t>CHENCR00424**C</t>
  </si>
  <si>
    <t>CSCICR00038**C</t>
  </si>
  <si>
    <t>CALLCR00094**C</t>
  </si>
  <si>
    <t>CFAYCR00038A*C</t>
  </si>
  <si>
    <t>CTUSCR00064**C</t>
  </si>
  <si>
    <t>CCOSCR00024**C</t>
  </si>
  <si>
    <t>CGUECR00074**C</t>
  </si>
  <si>
    <t>CHAMCR00158**C</t>
  </si>
  <si>
    <t>CGALCR00114**C</t>
  </si>
  <si>
    <t>CHOLCR00100**C</t>
  </si>
  <si>
    <t>CJACCR00059**C</t>
  </si>
  <si>
    <t>CR-2821</t>
  </si>
  <si>
    <t>CR-422</t>
  </si>
  <si>
    <t>CR-430</t>
  </si>
  <si>
    <t>CR-396</t>
  </si>
  <si>
    <t>CR-2822</t>
  </si>
  <si>
    <t>CR-286</t>
  </si>
  <si>
    <t>CR-1302</t>
  </si>
  <si>
    <t>CR-128A</t>
  </si>
  <si>
    <t>CBUTCR02821**C</t>
  </si>
  <si>
    <t>CWARCR00150**C</t>
  </si>
  <si>
    <t>CSTACR00224**C</t>
  </si>
  <si>
    <t>CCLECR00004**C</t>
  </si>
  <si>
    <t>CCLECR00132**C</t>
  </si>
  <si>
    <t>CHAMCR00383**C</t>
  </si>
  <si>
    <t>CMOTCR00012**C</t>
  </si>
  <si>
    <t>CHAMCR00145**C</t>
  </si>
  <si>
    <t>CHAMCR00355**C</t>
  </si>
  <si>
    <t>CHAMCR00148A*C</t>
  </si>
  <si>
    <t>CHAMCR00148**C</t>
  </si>
  <si>
    <t>CPORCR00074**C</t>
  </si>
  <si>
    <t>CHAMCR00331**C</t>
  </si>
  <si>
    <t>CHAMCR00015**C</t>
  </si>
  <si>
    <t>CCLECR00071**C</t>
  </si>
  <si>
    <t>CCLECR00021**C</t>
  </si>
  <si>
    <t>CHAMCR00280**C</t>
  </si>
  <si>
    <t>CMUSCR00144**C</t>
  </si>
  <si>
    <t>CHAMCR00206**C</t>
  </si>
  <si>
    <t>CMOTCR00539**C</t>
  </si>
  <si>
    <t>CHAMCR00196**C</t>
  </si>
  <si>
    <t>CCLECR00087**C</t>
  </si>
  <si>
    <t>CSCICR00053**C</t>
  </si>
  <si>
    <t>CWARCR00405**C</t>
  </si>
  <si>
    <t>CSTACR00062**C</t>
  </si>
  <si>
    <t>CHAMCR00101**C</t>
  </si>
  <si>
    <t>CGEACR00027**C</t>
  </si>
  <si>
    <t>CFRACR00018**C</t>
  </si>
  <si>
    <t>CHAMCR00332**C</t>
  </si>
  <si>
    <t>CHAMCR00239**C</t>
  </si>
  <si>
    <t>CCLECR00035**C</t>
  </si>
  <si>
    <t>CWARCR00023**C</t>
  </si>
  <si>
    <t>CFRACR00017**C</t>
  </si>
  <si>
    <t>CJEFCR00077**C</t>
  </si>
  <si>
    <t>CHAMCR00273**C</t>
  </si>
  <si>
    <t>CFRACR00371**C</t>
  </si>
  <si>
    <t>CGRECR00086**C</t>
  </si>
  <si>
    <t>CBUTCR00019**C</t>
  </si>
  <si>
    <t>CMOTCR00218**C</t>
  </si>
  <si>
    <t>CWILCR00011**C</t>
  </si>
  <si>
    <t>CMOTCR00217**C</t>
  </si>
  <si>
    <t>CCLACR00360**C</t>
  </si>
  <si>
    <t>CMEDCR00076**C</t>
  </si>
  <si>
    <t>CCLECR00099**C</t>
  </si>
  <si>
    <t>CHAMCR00266**C</t>
  </si>
  <si>
    <t>CFRACR00025**C</t>
  </si>
  <si>
    <t>CUNICR00165**C</t>
  </si>
  <si>
    <t>CSCICR00163**C</t>
  </si>
  <si>
    <t>CCLECR00024**C</t>
  </si>
  <si>
    <t>CWARCR00110**C</t>
  </si>
  <si>
    <t>CHAMCR00091**C</t>
  </si>
  <si>
    <t>CCLACR00335**C</t>
  </si>
  <si>
    <t>CGRECR00046**C</t>
  </si>
  <si>
    <t>CHAMCR00209**C</t>
  </si>
  <si>
    <t>CSTACR00227**C</t>
  </si>
  <si>
    <t>CCLECR00382**C</t>
  </si>
  <si>
    <t>CCUYCR00316**C</t>
  </si>
  <si>
    <t>CMIACR00048**C</t>
  </si>
  <si>
    <t>CTRUCR00056**C</t>
  </si>
  <si>
    <t>CMAHCR00136**C</t>
  </si>
  <si>
    <t>CMAHCR00102**C</t>
  </si>
  <si>
    <t>CWARCR00066**C</t>
  </si>
  <si>
    <t>CSUMCR00050**C</t>
  </si>
  <si>
    <t>CMEDCR00019**C</t>
  </si>
  <si>
    <t>CSHECR00040**C</t>
  </si>
  <si>
    <t>CMAHCR00078**C</t>
  </si>
  <si>
    <t>CHAMCR00163**C</t>
  </si>
  <si>
    <t>CCLECR00341**C</t>
  </si>
  <si>
    <t>CHAMCR00298**C</t>
  </si>
  <si>
    <t>CCLECR00003**C</t>
  </si>
  <si>
    <t>CBROCR00022**C</t>
  </si>
  <si>
    <t>CHAMCR00133**C</t>
  </si>
  <si>
    <t>CSUMCR00266**C</t>
  </si>
  <si>
    <t>CDEFCR00157**C</t>
  </si>
  <si>
    <t>CHAMCR00219**C</t>
  </si>
  <si>
    <t>CLAKCR00314**C</t>
  </si>
  <si>
    <t>CGRECR00141**C</t>
  </si>
  <si>
    <t>CLORCR00025**C</t>
  </si>
  <si>
    <t>CMOTCR00078**C</t>
  </si>
  <si>
    <t>CPORCR00162**C</t>
  </si>
  <si>
    <t>CBROCR00029**C</t>
  </si>
  <si>
    <t>CHAMCR00127**C</t>
  </si>
  <si>
    <t>CASDCR01095**C</t>
  </si>
  <si>
    <t>CMOTCR00159**C</t>
  </si>
  <si>
    <t>CSUMCR00075**C</t>
  </si>
  <si>
    <t>CSUMCR00123**C</t>
  </si>
  <si>
    <t>CHAMCR00307**C</t>
  </si>
  <si>
    <t>CHAMCR00381**C</t>
  </si>
  <si>
    <t>CTRUCR00181**C</t>
  </si>
  <si>
    <t>CLICCR00121**C</t>
  </si>
  <si>
    <t>CMAHCR00119**C</t>
  </si>
  <si>
    <t>CJEFCR00029**C</t>
  </si>
  <si>
    <t>CWARCR00059**C</t>
  </si>
  <si>
    <t>CPORCR00159**C</t>
  </si>
  <si>
    <t>CALLCR00123**C</t>
  </si>
  <si>
    <t>CHAMCR00374**C</t>
  </si>
  <si>
    <t>CWARCR00153**C</t>
  </si>
  <si>
    <t>CSUMCR00017**C</t>
  </si>
  <si>
    <t>CHAMCR00386**C</t>
  </si>
  <si>
    <t>CSUMCR00033**C</t>
  </si>
  <si>
    <t>CSUMCR00048**C</t>
  </si>
  <si>
    <t>CHAMCR00120**C</t>
  </si>
  <si>
    <t>CWARCR00282**C</t>
  </si>
  <si>
    <t>CBUTCR00134**C</t>
  </si>
  <si>
    <t>CBUTCR00123**C</t>
  </si>
  <si>
    <t>CHAMCR00121**C</t>
  </si>
  <si>
    <t>CFRACR00249**C</t>
  </si>
  <si>
    <t>CHAMCR00504**C</t>
  </si>
  <si>
    <t>CMUSCR00007**C</t>
  </si>
  <si>
    <t>CFRACR00083**C</t>
  </si>
  <si>
    <t>CCLECR00055**C</t>
  </si>
  <si>
    <t>CSTACR00511**C</t>
  </si>
  <si>
    <t>CSUMCR00538**C</t>
  </si>
  <si>
    <t>CHAMCR00371**C</t>
  </si>
  <si>
    <t>CCLECR00154**C</t>
  </si>
  <si>
    <t>CSCICR00015**C</t>
  </si>
  <si>
    <t>CTRUCR00322**C</t>
  </si>
  <si>
    <t>CMAHCR00109**C</t>
  </si>
  <si>
    <t>CMUSCR00146**C</t>
  </si>
  <si>
    <t>CSHECR00177**C</t>
  </si>
  <si>
    <t>CRICCR00424**C</t>
  </si>
  <si>
    <t>CSTACR00150**C</t>
  </si>
  <si>
    <t>CASDCR00801**C</t>
  </si>
  <si>
    <t>CGRECR00054**C</t>
  </si>
  <si>
    <t>CATBCR00014**C</t>
  </si>
  <si>
    <t>CFAICR00017**C</t>
  </si>
  <si>
    <t>CTUSCR00062**C</t>
  </si>
  <si>
    <t>CMOTCR00527**C</t>
  </si>
  <si>
    <t>CLAKCR00416**C</t>
  </si>
  <si>
    <t>CWOOCR00615**C</t>
  </si>
  <si>
    <t>CHAMCR00155**C</t>
  </si>
  <si>
    <t>CSUMCR00044**C</t>
  </si>
  <si>
    <t>CLAWCR00411**C</t>
  </si>
  <si>
    <t>CSTACR00223**C</t>
  </si>
  <si>
    <t>CBUTCR00116**C</t>
  </si>
  <si>
    <t>CHAMCR00242**C</t>
  </si>
  <si>
    <t>CHAMCR00068**C</t>
  </si>
  <si>
    <t>CMARCR00094**C</t>
  </si>
  <si>
    <t>CLUCCR00069**C</t>
  </si>
  <si>
    <t>CTRUCR00083**C</t>
  </si>
  <si>
    <t>CCUYCR00264**C</t>
  </si>
  <si>
    <t>CHAMCR00380**C</t>
  </si>
  <si>
    <t>CHAMCR00353**C</t>
  </si>
  <si>
    <t>CCLACR00303**C</t>
  </si>
  <si>
    <t>CSTACR00226**C</t>
  </si>
  <si>
    <t>CCARCR00032**C</t>
  </si>
  <si>
    <t>CDELCR00065**C</t>
  </si>
  <si>
    <t>CHAMCR00084**C</t>
  </si>
  <si>
    <t>CBUTCR00153**C</t>
  </si>
  <si>
    <t>CLAKCR00414**C</t>
  </si>
  <si>
    <t>CTRUCR00064**C</t>
  </si>
  <si>
    <t>CHURCR00048**C</t>
  </si>
  <si>
    <t>CMUSCR00694**C</t>
  </si>
  <si>
    <t>CCOLCR00447**C</t>
  </si>
  <si>
    <t>CCHPCR00223**C</t>
  </si>
  <si>
    <t>CHAMCR00182**C</t>
  </si>
  <si>
    <t>CWARCR00020**C</t>
  </si>
  <si>
    <t>CCLECR00133**C</t>
  </si>
  <si>
    <t>CCOLCR00411**C</t>
  </si>
  <si>
    <t>CPORCR00254**C</t>
  </si>
  <si>
    <t>CROSCR00114**C</t>
  </si>
  <si>
    <t>CLORCR00053**C</t>
  </si>
  <si>
    <t>CROSCR00273**C</t>
  </si>
  <si>
    <t>CLORCR00035**C</t>
  </si>
  <si>
    <t>CMUSCR00422**C</t>
  </si>
  <si>
    <t>CMUSCR00126**C</t>
  </si>
  <si>
    <t>CJEFCR00046**C</t>
  </si>
  <si>
    <t>CVINCR00017**C</t>
  </si>
  <si>
    <t>CCOLCR00406**C</t>
  </si>
  <si>
    <t>CHAMCR00339**C</t>
  </si>
  <si>
    <t>CUNICR00001**C</t>
  </si>
  <si>
    <t>CDELCR00017**C</t>
  </si>
  <si>
    <t>CLUCCR00024**C</t>
  </si>
  <si>
    <t>CSUMCR00116**C</t>
  </si>
  <si>
    <t>CMOTCR00084**C</t>
  </si>
  <si>
    <t>CFRACR00010**C</t>
  </si>
  <si>
    <t>CCLECR00061**C</t>
  </si>
  <si>
    <t>CBELCR00020**C</t>
  </si>
  <si>
    <t>CGRECR00101**C</t>
  </si>
  <si>
    <t>CCLECR00139**C</t>
  </si>
  <si>
    <t>CFRACR00008**C</t>
  </si>
  <si>
    <t>CMIACR00029**C</t>
  </si>
  <si>
    <t>CFAYCR00032**C</t>
  </si>
  <si>
    <t>CTUSCR00069**C</t>
  </si>
  <si>
    <t>CHAMCR00131**C</t>
  </si>
  <si>
    <t>CHAMCR00362**C</t>
  </si>
  <si>
    <t>CHAMCR00379**C</t>
  </si>
  <si>
    <t>CCLECR00073**C</t>
  </si>
  <si>
    <t>CGRECR00036**C</t>
  </si>
  <si>
    <t>CSCICR00029**C</t>
  </si>
  <si>
    <t>CERICR00123**C</t>
  </si>
  <si>
    <t>CCLECR00041**C</t>
  </si>
  <si>
    <t>CSTACR00017**C</t>
  </si>
  <si>
    <t>CWAYCR00072**C</t>
  </si>
  <si>
    <t>CWILCR00307**C</t>
  </si>
  <si>
    <t>CBROCR00089**C</t>
  </si>
  <si>
    <t>CBELCR00028B*C</t>
  </si>
  <si>
    <t>CMAHCR00326**C</t>
  </si>
  <si>
    <t>CSTACR00246**C</t>
  </si>
  <si>
    <t>CMARCR00175**C</t>
  </si>
  <si>
    <t>CSTACR00348**C</t>
  </si>
  <si>
    <t>CMEGCR00124**C</t>
  </si>
  <si>
    <t>CMIACR00149**C</t>
  </si>
  <si>
    <t>CSUMCR00187**C</t>
  </si>
  <si>
    <t>CDELCR00106**C</t>
  </si>
  <si>
    <t>CMARCR00162**C</t>
  </si>
  <si>
    <t>CMUSCR00723**C</t>
  </si>
  <si>
    <t>CGEACR00021**C</t>
  </si>
  <si>
    <t>CBUTCR00118**C</t>
  </si>
  <si>
    <t>CBUTCR00115**C</t>
  </si>
  <si>
    <t>CHAMCR00453**C</t>
  </si>
  <si>
    <t>CSCICR00026**C</t>
  </si>
  <si>
    <t>CFRACR00340**C</t>
  </si>
  <si>
    <t>CHAMCR00061**C</t>
  </si>
  <si>
    <t>CHAMCR00352**C</t>
  </si>
  <si>
    <t>CHOLCR00120**C</t>
  </si>
  <si>
    <t>CBELCR00028A*C</t>
  </si>
  <si>
    <t>CCLECR00181**C</t>
  </si>
  <si>
    <t>CLUCCR00005**C</t>
  </si>
  <si>
    <t>CLUCCR00071**C</t>
  </si>
  <si>
    <t>CMAHCR00100**C</t>
  </si>
  <si>
    <t>CMAHCR00146**C</t>
  </si>
  <si>
    <t>CSENCR00035**C</t>
  </si>
  <si>
    <t>CSTACR00272**C</t>
  </si>
  <si>
    <t>CAUGCR00133A*C</t>
  </si>
  <si>
    <t>CFRACR00069**C</t>
  </si>
  <si>
    <t>CGEACR00023**C</t>
  </si>
  <si>
    <t>CTUSCR00077**C</t>
  </si>
  <si>
    <t>CROSCR00238**C</t>
  </si>
  <si>
    <t>CSUMCR00027**C</t>
  </si>
  <si>
    <t>CJEFCR00020**C</t>
  </si>
  <si>
    <t>CWAYCR00169**C</t>
  </si>
  <si>
    <t>CLICCR00003**C</t>
  </si>
  <si>
    <t>CCLECR00396**C</t>
  </si>
  <si>
    <t>CCOSCR00001A*C</t>
  </si>
  <si>
    <t>CMEDCR00024**C</t>
  </si>
  <si>
    <t>CHOLCR00001**C</t>
  </si>
  <si>
    <t>CSCICR00169**C</t>
  </si>
  <si>
    <t>CHAMCR00010**C</t>
  </si>
  <si>
    <t>CHAMCR00370**C</t>
  </si>
  <si>
    <t>CRICCR00293**C</t>
  </si>
  <si>
    <t>CWARCR00010**C</t>
  </si>
  <si>
    <t>CDELCR00172**C</t>
  </si>
  <si>
    <t>CTUSCR00097**C</t>
  </si>
  <si>
    <t>CGEACR00003**C</t>
  </si>
  <si>
    <t>CHAMCR00208**C</t>
  </si>
  <si>
    <t>CCLACR00319**C</t>
  </si>
  <si>
    <t>CMEDCR00023**C</t>
  </si>
  <si>
    <t>CCLECR00354**C</t>
  </si>
  <si>
    <t>CPORCR00069**C</t>
  </si>
  <si>
    <t>CSUMCR00098**C</t>
  </si>
  <si>
    <t>CWARCR00163**C</t>
  </si>
  <si>
    <t>CPORCR00265**C</t>
  </si>
  <si>
    <t>CJACCR00028**C</t>
  </si>
  <si>
    <t>CMIACR00154**C</t>
  </si>
  <si>
    <t>CLAWCR00027**C</t>
  </si>
  <si>
    <t>CTRUCR00149**C</t>
  </si>
  <si>
    <t>CHAMCR00100**C</t>
  </si>
  <si>
    <t>CHANCR00212**C</t>
  </si>
  <si>
    <t>CUNICR00038**C</t>
  </si>
  <si>
    <t>CSENCR00015**C</t>
  </si>
  <si>
    <t>CSHECR00008**C</t>
  </si>
  <si>
    <t>CWARCR00278**C</t>
  </si>
  <si>
    <t>CHURCR00114**C</t>
  </si>
  <si>
    <t>CLUCCR01572**C</t>
  </si>
  <si>
    <t>CPIKCR00049**C</t>
  </si>
  <si>
    <t>CWAYCR00032**C</t>
  </si>
  <si>
    <t>CSUMCR00005**C</t>
  </si>
  <si>
    <t>CPORCR00155**C</t>
  </si>
  <si>
    <t>CSTACR00086**C</t>
  </si>
  <si>
    <t>CPRECR00034**C</t>
  </si>
  <si>
    <t>CMADCR00011**C</t>
  </si>
  <si>
    <t>CADACR00198**C</t>
  </si>
  <si>
    <t>CRICCR00134**C</t>
  </si>
  <si>
    <t>CRICCR00139**C</t>
  </si>
  <si>
    <t>CSTACR00212A*C</t>
  </si>
  <si>
    <t>CCLECR00012**C</t>
  </si>
  <si>
    <t>CSTACR00230**C</t>
  </si>
  <si>
    <t>CSUMCR00032**C</t>
  </si>
  <si>
    <t>CSUMCR00174**C</t>
  </si>
  <si>
    <t>CCLECR00388**C</t>
  </si>
  <si>
    <t>CCLECR00020**C</t>
  </si>
  <si>
    <t>CMOTCR00204**C</t>
  </si>
  <si>
    <t>CCUYCR00027**C</t>
  </si>
  <si>
    <t>CASDCR03006**C</t>
  </si>
  <si>
    <t>CMIACR00137**C</t>
  </si>
  <si>
    <t>CFAICR00079**C</t>
  </si>
  <si>
    <t>CCLECR00031**C</t>
  </si>
  <si>
    <t>CWARCR00217**C</t>
  </si>
  <si>
    <t>CBUTCR02822**C</t>
  </si>
  <si>
    <t>CMUSCR00142**C</t>
  </si>
  <si>
    <t>CBUTCR00205**C</t>
  </si>
  <si>
    <t>CALLCR00125**C</t>
  </si>
  <si>
    <t>CWASCR00014**C</t>
  </si>
  <si>
    <t>CDEFCR00150**C</t>
  </si>
  <si>
    <t>CTRUCR00330**C</t>
  </si>
  <si>
    <t>CFRACR00140**C</t>
  </si>
  <si>
    <t>CLORCR00209**C</t>
  </si>
  <si>
    <t>CJEFCR00075**C</t>
  </si>
  <si>
    <t>CKNOCR00082**C</t>
  </si>
  <si>
    <t>CLAKCR00026**C</t>
  </si>
  <si>
    <t>CLAWCR00042**C</t>
  </si>
  <si>
    <t>CBUTCR00035**C</t>
  </si>
  <si>
    <t>CCUYCR00076**C</t>
  </si>
  <si>
    <t>CHOCCR00052**C</t>
  </si>
  <si>
    <t>CDELCR00243**C</t>
  </si>
  <si>
    <t>CCLECR00060**C</t>
  </si>
  <si>
    <t>CMOTCR00175**C</t>
  </si>
  <si>
    <t>CMRGCR00017**C</t>
  </si>
  <si>
    <t>CMADCR00014**C</t>
  </si>
  <si>
    <t>CADACR00400**C</t>
  </si>
  <si>
    <t>CPUTCR00065**C</t>
  </si>
  <si>
    <t>CSCICR00056**C</t>
  </si>
  <si>
    <t>CSCICR00184**C</t>
  </si>
  <si>
    <t>CTRUCR00099**C</t>
  </si>
  <si>
    <t>CTRUCR00158**C</t>
  </si>
  <si>
    <t>CCHPCR00130**C</t>
  </si>
  <si>
    <t>CCHPCR00182**C</t>
  </si>
  <si>
    <t>CWARCR00104**C</t>
  </si>
  <si>
    <t>CWARCR00611**C</t>
  </si>
  <si>
    <t>CLAWCR00023**C</t>
  </si>
  <si>
    <t>CKNOCR00011**C</t>
  </si>
  <si>
    <t>CCLECR00050**C</t>
  </si>
  <si>
    <t>CUNICR00133**C</t>
  </si>
  <si>
    <t>CTUSCR00063**C</t>
  </si>
  <si>
    <t>CDELCR00089**C</t>
  </si>
  <si>
    <t>CHAMCR00351**C</t>
  </si>
  <si>
    <t>CSCICR00064**C</t>
  </si>
  <si>
    <t>CBROCR00027**C</t>
  </si>
  <si>
    <t>CHANCR00007**C</t>
  </si>
  <si>
    <t>CMOTCR00125**C</t>
  </si>
  <si>
    <t>CGEACR00025**C</t>
  </si>
  <si>
    <t>CUNICR00301**C</t>
  </si>
  <si>
    <t>CHIGCR00001**C</t>
  </si>
  <si>
    <t>CMIACR00012**C</t>
  </si>
  <si>
    <t>CADACR00020**C</t>
  </si>
  <si>
    <t>CATHCR00013**C</t>
  </si>
  <si>
    <t>CWASCR00051**C</t>
  </si>
  <si>
    <t>CHASCR00055**C</t>
  </si>
  <si>
    <t>CFRACR00121**C</t>
  </si>
  <si>
    <t>CSHECR00018**C</t>
  </si>
  <si>
    <t>CPERCR00098**C</t>
  </si>
  <si>
    <t>CCHPCR00085**C</t>
  </si>
  <si>
    <t>CGALCR00006**C</t>
  </si>
  <si>
    <t>CHAMCR00017**C</t>
  </si>
  <si>
    <t>CPERCR00003**C</t>
  </si>
  <si>
    <t>CPIKCR00022**C</t>
  </si>
  <si>
    <t>CSENCR00021**C</t>
  </si>
  <si>
    <t>CSHECR00176**C</t>
  </si>
  <si>
    <t>CMIACR00041**C</t>
  </si>
  <si>
    <t>CMIACR00043**C</t>
  </si>
  <si>
    <t>CERICR00132**C</t>
  </si>
  <si>
    <t>CHAMCR00304**C</t>
  </si>
  <si>
    <t>CPORCR00138**C</t>
  </si>
  <si>
    <t>CCLACR00374**C</t>
  </si>
  <si>
    <t>CBELCR00018**C</t>
  </si>
  <si>
    <t>CGEACR00606**C</t>
  </si>
  <si>
    <t>CMEDCR00128**C</t>
  </si>
  <si>
    <t>CLAKCR00212**C</t>
  </si>
  <si>
    <t>CLAKCR00106**C</t>
  </si>
  <si>
    <t>CSUMCR00066**C</t>
  </si>
  <si>
    <t>CTRUCR00175**C</t>
  </si>
  <si>
    <t>CHAMCR00046**C</t>
  </si>
  <si>
    <t>CMAHCR00091**C</t>
  </si>
  <si>
    <t>CMEDCR00042**C</t>
  </si>
  <si>
    <t>CMERCR00144**C</t>
  </si>
  <si>
    <t>CSANCR00109**C</t>
  </si>
  <si>
    <t>CTUSCR00108**C</t>
  </si>
  <si>
    <t>CSCICR00007**C</t>
  </si>
  <si>
    <t>CSCICR00011**C</t>
  </si>
  <si>
    <t>CSCICR00034**C</t>
  </si>
  <si>
    <t>CPORCR00151**C</t>
  </si>
  <si>
    <t>CSCICR00057**C</t>
  </si>
  <si>
    <t>CSCICR00177**C</t>
  </si>
  <si>
    <t>CRICCR00379**C</t>
  </si>
  <si>
    <t>CROSCR00035**C</t>
  </si>
  <si>
    <t>CMADCR00102**C</t>
  </si>
  <si>
    <t>CSCICR00160**C</t>
  </si>
  <si>
    <t>CSTACR00164**C</t>
  </si>
  <si>
    <t>CSTACR00196**C</t>
  </si>
  <si>
    <t>CFAICR00021**C</t>
  </si>
  <si>
    <t>CSTACR00307**C</t>
  </si>
  <si>
    <t>CSUMCR00226**C</t>
  </si>
  <si>
    <t>CGUECR00052**C</t>
  </si>
  <si>
    <t>CKNOCR00051**C</t>
  </si>
  <si>
    <t>CR-148A</t>
  </si>
  <si>
    <t>CR-25A</t>
  </si>
  <si>
    <t>CR-67A</t>
  </si>
  <si>
    <t>CR-270S</t>
  </si>
  <si>
    <t>CR-28A</t>
  </si>
  <si>
    <t>CR-133A</t>
  </si>
  <si>
    <t>CR-30B</t>
  </si>
  <si>
    <t>CR-22A</t>
  </si>
  <si>
    <t>CR-212A</t>
  </si>
  <si>
    <t>CR-38A</t>
  </si>
  <si>
    <t>CSUMCR00184**C</t>
  </si>
  <si>
    <t>CALLCR00073**C</t>
  </si>
  <si>
    <t>CBELCR00066**C</t>
  </si>
  <si>
    <t>CMUSCR00500**C</t>
  </si>
  <si>
    <t>CWILCR00017**C</t>
  </si>
  <si>
    <t>CSUMCR00012**C</t>
  </si>
  <si>
    <t>CHAMCR00393**C</t>
  </si>
  <si>
    <t>CSANCR00192**C</t>
  </si>
  <si>
    <t>CSENCR00005**C</t>
  </si>
  <si>
    <t>CWOOCR00616**C</t>
  </si>
  <si>
    <t>CCLICR00017**C</t>
  </si>
  <si>
    <t>CWAYCR00047A*C</t>
  </si>
  <si>
    <t>CMEDCR00037**C</t>
  </si>
  <si>
    <t>CSTACR00041**C</t>
  </si>
  <si>
    <t>CHAMCR00118**C</t>
  </si>
  <si>
    <t>CHURCR00082**C</t>
  </si>
  <si>
    <t>CWILCR00013**C</t>
  </si>
  <si>
    <t>CUNICR00002**C</t>
  </si>
  <si>
    <t>CGUECR00690**C</t>
  </si>
  <si>
    <t>CWAYCR00016**C</t>
  </si>
  <si>
    <t>CHOLCR00150**C</t>
  </si>
  <si>
    <t>CBUTCR00021**C</t>
  </si>
  <si>
    <t>CHOLCR00051**C</t>
  </si>
  <si>
    <t>CGUECR00343**C</t>
  </si>
  <si>
    <t>CJEFCR00025**C</t>
  </si>
  <si>
    <t>CPRECR00025**C</t>
  </si>
  <si>
    <t>CSCICR00025**C</t>
  </si>
  <si>
    <t>CGALCR00149**C</t>
  </si>
  <si>
    <t>CPICCR00500**C</t>
  </si>
  <si>
    <t>CTRUCR00015**C</t>
  </si>
  <si>
    <t>CMOECR00027**C</t>
  </si>
  <si>
    <t>CUNICR00009**C</t>
  </si>
  <si>
    <t>CMIACR00186**C</t>
  </si>
  <si>
    <t>CJEFCR00006**C</t>
  </si>
  <si>
    <t>CFAICR00061**C</t>
  </si>
  <si>
    <t>CFAICR00086**C</t>
  </si>
  <si>
    <t>CMRGCR00032**C</t>
  </si>
  <si>
    <t>CROSCR00232**C</t>
  </si>
  <si>
    <t>CGALCR00042**C</t>
  </si>
  <si>
    <t>CTUSCR00084**C</t>
  </si>
  <si>
    <t>CCLICR00007**C</t>
  </si>
  <si>
    <t>CADACR00014**C</t>
  </si>
  <si>
    <t>CLICCR00489**C</t>
  </si>
  <si>
    <t>CDARCR00013**C</t>
  </si>
  <si>
    <t>CSENCR00036**C</t>
  </si>
  <si>
    <t>CVINCR00042**C</t>
  </si>
  <si>
    <t>CROSCR00127A*C</t>
  </si>
  <si>
    <t>CLAWCR00037**C</t>
  </si>
  <si>
    <t>CMADCR00045**C</t>
  </si>
  <si>
    <t>CGEACR00014**C</t>
  </si>
  <si>
    <t>CMUSCR00296**C</t>
  </si>
  <si>
    <t>CGRECR00020**C</t>
  </si>
  <si>
    <t>CTUSCR00066**C</t>
  </si>
  <si>
    <t>CHAMCR00005**C</t>
  </si>
  <si>
    <t>CPERCR00059**C</t>
  </si>
  <si>
    <t>CPICCR00511**C</t>
  </si>
  <si>
    <t>CPORCR00219**C</t>
  </si>
  <si>
    <t>CROSCR00040**C</t>
  </si>
  <si>
    <t>CCHPCR00115**C</t>
  </si>
  <si>
    <t>CRICCR00243**C</t>
  </si>
  <si>
    <t>CKNOCR00035**C</t>
  </si>
  <si>
    <t>CMUSCR00449**C</t>
  </si>
  <si>
    <t>CHOLCR00207**C</t>
  </si>
  <si>
    <t>CERICR00010**C</t>
  </si>
  <si>
    <t>CTRUCR01088**C</t>
  </si>
  <si>
    <t>CGUECR00098**C</t>
  </si>
  <si>
    <t>CBROCR00001**C</t>
  </si>
  <si>
    <t>CLICCR00210**C</t>
  </si>
  <si>
    <t>CHIGCR00015**C</t>
  </si>
  <si>
    <t>CMRWCR00015**C</t>
  </si>
  <si>
    <t>CFAICR00026**C</t>
  </si>
  <si>
    <t>CJEFCR00008**C</t>
  </si>
  <si>
    <t>CWASCR00174**C</t>
  </si>
  <si>
    <t>CMRWCR00022**C</t>
  </si>
  <si>
    <t>CRICCR00310**C</t>
  </si>
  <si>
    <t>CCHPCR00011**C</t>
  </si>
  <si>
    <t>CMEGCR00016**C</t>
  </si>
  <si>
    <t>WAR</t>
  </si>
  <si>
    <t>HAM</t>
  </si>
  <si>
    <t>STA</t>
  </si>
  <si>
    <t>POR</t>
  </si>
  <si>
    <t>CLE</t>
  </si>
  <si>
    <t>MOT</t>
  </si>
  <si>
    <t>SCI</t>
  </si>
  <si>
    <t>MUS</t>
  </si>
  <si>
    <t>GEA</t>
  </si>
  <si>
    <t>SUM</t>
  </si>
  <si>
    <t>LOG</t>
  </si>
  <si>
    <t>LUC</t>
  </si>
  <si>
    <t>CLA</t>
  </si>
  <si>
    <t>JEF</t>
  </si>
  <si>
    <t>ALL</t>
  </si>
  <si>
    <t>FAI</t>
  </si>
  <si>
    <t>FRA</t>
  </si>
  <si>
    <t>UNI</t>
  </si>
  <si>
    <t>BRO</t>
  </si>
  <si>
    <t>SEN</t>
  </si>
  <si>
    <t>PIC</t>
  </si>
  <si>
    <t>DEL</t>
  </si>
  <si>
    <t>GRE</t>
  </si>
  <si>
    <t>TUS</t>
  </si>
  <si>
    <t>MAH</t>
  </si>
  <si>
    <t>FUL</t>
  </si>
  <si>
    <t>HOL</t>
  </si>
  <si>
    <t>WIL</t>
  </si>
  <si>
    <t>SHE</t>
  </si>
  <si>
    <t>BUT</t>
  </si>
  <si>
    <t>LIC</t>
  </si>
  <si>
    <t>WAY</t>
  </si>
  <si>
    <t>KNO</t>
  </si>
  <si>
    <t>COL</t>
  </si>
  <si>
    <t>JAC</t>
  </si>
  <si>
    <t>CAR</t>
  </si>
  <si>
    <t>PER</t>
  </si>
  <si>
    <t>MED</t>
  </si>
  <si>
    <t>ASD</t>
  </si>
  <si>
    <t>RIC</t>
  </si>
  <si>
    <t>HIG</t>
  </si>
  <si>
    <t>CUY</t>
  </si>
  <si>
    <t>LOR</t>
  </si>
  <si>
    <t>OTT</t>
  </si>
  <si>
    <t>PIK</t>
  </si>
  <si>
    <t>FAY</t>
  </si>
  <si>
    <t>BEL</t>
  </si>
  <si>
    <t>COS</t>
  </si>
  <si>
    <t>ERI</t>
  </si>
  <si>
    <t>WOO</t>
  </si>
  <si>
    <t>DEF</t>
  </si>
  <si>
    <t>LAW</t>
  </si>
  <si>
    <t>HUR</t>
  </si>
  <si>
    <t>MAR</t>
  </si>
  <si>
    <t>PRE</t>
  </si>
  <si>
    <t>LAK</t>
  </si>
  <si>
    <t>TRU</t>
  </si>
  <si>
    <t>ROS</t>
  </si>
  <si>
    <t>CLI</t>
  </si>
  <si>
    <t>HAS</t>
  </si>
  <si>
    <t>ATH</t>
  </si>
  <si>
    <t>HAN</t>
  </si>
  <si>
    <t>ATB</t>
  </si>
  <si>
    <t>MIA</t>
  </si>
  <si>
    <t>GUE</t>
  </si>
  <si>
    <t>MAD</t>
  </si>
  <si>
    <t>GAL</t>
  </si>
  <si>
    <t>AUG</t>
  </si>
  <si>
    <t>WAS</t>
  </si>
  <si>
    <t>CRA</t>
  </si>
  <si>
    <t>CHP</t>
  </si>
  <si>
    <t>MER</t>
  </si>
  <si>
    <t>MEG</t>
  </si>
  <si>
    <t>VIN</t>
  </si>
  <si>
    <t>ADA</t>
  </si>
  <si>
    <t>SAN</t>
  </si>
  <si>
    <t>HOC</t>
  </si>
  <si>
    <t>VAN</t>
  </si>
  <si>
    <t>PUT</t>
  </si>
  <si>
    <t>MOE</t>
  </si>
  <si>
    <t>NOB</t>
  </si>
  <si>
    <t>HEN</t>
  </si>
  <si>
    <t>HAR</t>
  </si>
  <si>
    <t>MRW</t>
  </si>
  <si>
    <t>MRG</t>
  </si>
  <si>
    <t>DAR</t>
  </si>
  <si>
    <t>WYA</t>
  </si>
  <si>
    <t>PAU</t>
  </si>
  <si>
    <t>CR-47A</t>
  </si>
  <si>
    <t>CR-690</t>
  </si>
  <si>
    <t>CR-343</t>
  </si>
  <si>
    <t>CR-489</t>
  </si>
  <si>
    <t>CR-127A</t>
  </si>
  <si>
    <t>CR-296</t>
  </si>
  <si>
    <t>CR-449</t>
  </si>
  <si>
    <t>CR-1088</t>
  </si>
  <si>
    <t>CR-210</t>
  </si>
  <si>
    <t>CR-276</t>
  </si>
  <si>
    <t>CALLCR00152**C</t>
  </si>
  <si>
    <t>CMOTCR00074**C</t>
  </si>
  <si>
    <t>CLORCR00231**C</t>
  </si>
  <si>
    <t>CLUCCR00004**C</t>
  </si>
  <si>
    <t>CMAHCR00151**C</t>
  </si>
  <si>
    <t>CGEACR00013**C</t>
  </si>
  <si>
    <t>CMIACR00025A*C</t>
  </si>
  <si>
    <t>CSTACR00228**C</t>
  </si>
  <si>
    <t>CWAYCR00501**C</t>
  </si>
  <si>
    <t>CLAWCR00107**C</t>
  </si>
  <si>
    <t>CCRACR00330**C</t>
  </si>
  <si>
    <t>CSTACR00240**C</t>
  </si>
  <si>
    <t>CLOGCR00028**C</t>
  </si>
  <si>
    <t>CADACR00001**C</t>
  </si>
  <si>
    <t>CHAMCR00470**C</t>
  </si>
  <si>
    <t>CBELCR00056**C</t>
  </si>
  <si>
    <t>CMEDCR00004**C</t>
  </si>
  <si>
    <t>CSUMCR00010**C</t>
  </si>
  <si>
    <t>CMEGCR00028**C</t>
  </si>
  <si>
    <t>CMOTCR00249**C</t>
  </si>
  <si>
    <t>CSUMCR00046**C</t>
  </si>
  <si>
    <t>CWARCR00134**C</t>
  </si>
  <si>
    <t>CWOOCR00007**C</t>
  </si>
  <si>
    <t>CBUTCR00042**C</t>
  </si>
  <si>
    <t>CCOLCR00443**C</t>
  </si>
  <si>
    <t>CLOGCR00018**C</t>
  </si>
  <si>
    <t>CDELCR00031**C</t>
  </si>
  <si>
    <t>CSANCR00053**C</t>
  </si>
  <si>
    <t>CCOSCR00009**C</t>
  </si>
  <si>
    <t>CPAUCR00171**C</t>
  </si>
  <si>
    <t>CSANCR00268**C</t>
  </si>
  <si>
    <t>CHAMCR00198**C</t>
  </si>
  <si>
    <t>CBUTCR00020**C</t>
  </si>
  <si>
    <t>CMARCR00195**C</t>
  </si>
  <si>
    <t>CPORCR00031**C</t>
  </si>
  <si>
    <t>CLICCR00028**C</t>
  </si>
  <si>
    <t>CSUMCR00009**C</t>
  </si>
  <si>
    <t>CCOSCR00006**C</t>
  </si>
  <si>
    <t>CKNOCR00005**C</t>
  </si>
  <si>
    <t>CSTACR00066**C</t>
  </si>
  <si>
    <t>CMIACR00038**C</t>
  </si>
  <si>
    <t>CADACR00011**C</t>
  </si>
  <si>
    <t>CWAYCR00094A*C</t>
  </si>
  <si>
    <t>CCHPCR00017**C</t>
  </si>
  <si>
    <t>CBROCR00024**C</t>
  </si>
  <si>
    <t>CERICR00035**C</t>
  </si>
  <si>
    <t>CLICCR00004**C</t>
  </si>
  <si>
    <t>CSUMCR00080**C</t>
  </si>
  <si>
    <t>CFAYCR00035A*C</t>
  </si>
  <si>
    <t>CCLECR00063**C</t>
  </si>
  <si>
    <t>CMRWCR00156**C</t>
  </si>
  <si>
    <t>CSHECR00016**C</t>
  </si>
  <si>
    <t>CJEFCR00054**C</t>
  </si>
  <si>
    <t>CMIACR00180**C</t>
  </si>
  <si>
    <t>CCARCR00066**C</t>
  </si>
  <si>
    <t>CHAMCR00201**C</t>
  </si>
  <si>
    <t>CFRACR00065**C</t>
  </si>
  <si>
    <t>CMRWCR00040**C</t>
  </si>
  <si>
    <t>CHANCR00018**C</t>
  </si>
  <si>
    <t>CMAHCR00284**C</t>
  </si>
  <si>
    <t>CMAHCR00139**C</t>
  </si>
  <si>
    <t>CCHPCR00216**C</t>
  </si>
  <si>
    <t>CHOCCR00184**C</t>
  </si>
  <si>
    <t>CBROCR00008**C</t>
  </si>
  <si>
    <t>CMEGCR00003**C</t>
  </si>
  <si>
    <t>CMIACR00039A*C</t>
  </si>
  <si>
    <t>CMIACR00177**C</t>
  </si>
  <si>
    <t>CJACCR00002**C</t>
  </si>
  <si>
    <t>CROSCR00001**C</t>
  </si>
  <si>
    <t>CPIKCR00037**C</t>
  </si>
  <si>
    <t>CSTACR00257**C</t>
  </si>
  <si>
    <t>CGEACR00044**C</t>
  </si>
  <si>
    <t>CROSCR00101**C</t>
  </si>
  <si>
    <t>CCLECR00389**C</t>
  </si>
  <si>
    <t>CBROCR00066**C</t>
  </si>
  <si>
    <t>CFAICR00065**C</t>
  </si>
  <si>
    <t>CTUSCR00099**C</t>
  </si>
  <si>
    <t>CTRUCR00054**C</t>
  </si>
  <si>
    <t>CLOGCR00043**C</t>
  </si>
  <si>
    <t>CSUMCR00025**C</t>
  </si>
  <si>
    <t>CTUSCR00096**C</t>
  </si>
  <si>
    <t>CWASCR00006**C</t>
  </si>
  <si>
    <t>CLICCR00016**C</t>
  </si>
  <si>
    <t>CTRUCR00331**C</t>
  </si>
  <si>
    <t>CTUSCR00015**C</t>
  </si>
  <si>
    <t>CSHECR00024**C</t>
  </si>
  <si>
    <t>CTUSCR00034**C</t>
  </si>
  <si>
    <t>CHOLCR00058**C</t>
  </si>
  <si>
    <t>CWAYCR00048**C</t>
  </si>
  <si>
    <t>CATBCR00291**C</t>
  </si>
  <si>
    <t>CCHPCR00018**C</t>
  </si>
  <si>
    <t>CCHPCR00193**C</t>
  </si>
  <si>
    <t>CSENCR00591**C</t>
  </si>
  <si>
    <t>CATBCR00009**C</t>
  </si>
  <si>
    <t>CCLECR00082**C</t>
  </si>
  <si>
    <t>CPIKCR00009**C</t>
  </si>
  <si>
    <t>CMADCR00005**C</t>
  </si>
  <si>
    <t>CHASCR00013**C</t>
  </si>
  <si>
    <t>CHIGCR00012**C</t>
  </si>
  <si>
    <t>CCLECR00124**C</t>
  </si>
  <si>
    <t>CMADCR00027**C</t>
  </si>
  <si>
    <t>CLICCR00314**C</t>
  </si>
  <si>
    <t>CHOCCR00272**C</t>
  </si>
  <si>
    <t>CHASCR00005**C</t>
  </si>
  <si>
    <t>CTRUCR00351**C</t>
  </si>
  <si>
    <t>CUNICR00194**C</t>
  </si>
  <si>
    <t>CMUSCR00309**C</t>
  </si>
  <si>
    <t>CUNICR00101**C</t>
  </si>
  <si>
    <t>CJACCR00050**C</t>
  </si>
  <si>
    <t>CMUSCR00067**C</t>
  </si>
  <si>
    <t>CASDCR00917**C</t>
  </si>
  <si>
    <t>CCHPCR00092**C</t>
  </si>
  <si>
    <t>CCLICR00006**C</t>
  </si>
  <si>
    <t>CMAHCR00152**C</t>
  </si>
  <si>
    <t>CCLECR00340**C</t>
  </si>
  <si>
    <t>CCLACR00331**C</t>
  </si>
  <si>
    <t>CGALCR00005**C</t>
  </si>
  <si>
    <t>CLORCR00032**C</t>
  </si>
  <si>
    <t>CPERCR00014**C</t>
  </si>
  <si>
    <t>CGRECR00058**C</t>
  </si>
  <si>
    <t>CDELCR00009**C</t>
  </si>
  <si>
    <t>CDEFCR00188**C</t>
  </si>
  <si>
    <t>CAUGCR00228**C</t>
  </si>
  <si>
    <t>CCLACR00323**C</t>
  </si>
  <si>
    <t>CCOSCR00271**C</t>
  </si>
  <si>
    <t>CCLICR00028**C</t>
  </si>
  <si>
    <t>CWAYCR00186**C</t>
  </si>
  <si>
    <t>CLAKCR00417**C</t>
  </si>
  <si>
    <t>CNOBCR00025**C</t>
  </si>
  <si>
    <t>CTUSCR00054**C</t>
  </si>
  <si>
    <t>CLAKCR00022**C</t>
  </si>
  <si>
    <t>CVINCR00012**C</t>
  </si>
  <si>
    <t>CATHCR00026**C</t>
  </si>
  <si>
    <t>CAUGCR00025A*C</t>
  </si>
  <si>
    <t>CPIKCR00007**C</t>
  </si>
  <si>
    <t>CWARCR00047**C</t>
  </si>
  <si>
    <t>CLORCR00204**C</t>
  </si>
  <si>
    <t>CATHCR00024**C</t>
  </si>
  <si>
    <t>CLUCCR00118**C</t>
  </si>
  <si>
    <t>CWARCR00024**C</t>
  </si>
  <si>
    <t>CROSCR00223**C</t>
  </si>
  <si>
    <t>CKNOCR00021**C</t>
  </si>
  <si>
    <t>CWASCR00020**C</t>
  </si>
  <si>
    <t>CLICCR00232**C</t>
  </si>
  <si>
    <t>CHOCCR00002**C</t>
  </si>
  <si>
    <t>CPICCR00512**C</t>
  </si>
  <si>
    <t>CCLECR00089**C</t>
  </si>
  <si>
    <t>CPICCR00003**C</t>
  </si>
  <si>
    <t>CJEFCR00017**C</t>
  </si>
  <si>
    <t>CATBCR00008**C</t>
  </si>
  <si>
    <t>CKNOCR00027**C</t>
  </si>
  <si>
    <t>CSCICR00008**C</t>
  </si>
  <si>
    <t>CWAYCR00070**C</t>
  </si>
  <si>
    <t>CASDCR00281**C</t>
  </si>
  <si>
    <t>CERICR00005**C</t>
  </si>
  <si>
    <t>CHIGCR00046**C</t>
  </si>
  <si>
    <t>CBROCR00025**C</t>
  </si>
  <si>
    <t>CTRUCR01487**C</t>
  </si>
  <si>
    <t>CWAYCR00003A*C</t>
  </si>
  <si>
    <t>CTUSCR00106**C</t>
  </si>
  <si>
    <t>CGEACR00030**C</t>
  </si>
  <si>
    <t>CPICCR00008**C</t>
  </si>
  <si>
    <t>CGALCR00007**C</t>
  </si>
  <si>
    <t>CADACR00051**C</t>
  </si>
  <si>
    <t>CUNICR00252**C</t>
  </si>
  <si>
    <t>CWARCR00058**C</t>
  </si>
  <si>
    <t>CWOOCR00028**C</t>
  </si>
  <si>
    <t>CLAKCR00322**C</t>
  </si>
  <si>
    <t>CWAYCR00051**C</t>
  </si>
  <si>
    <t>CHOCCR00023**C</t>
  </si>
  <si>
    <t>CCRACR00035**C</t>
  </si>
  <si>
    <t>CPRECR00005**C</t>
  </si>
  <si>
    <t>CWOOCR00103**C</t>
  </si>
  <si>
    <t>CHURCR00040**C</t>
  </si>
  <si>
    <t>CDELCR00091**C</t>
  </si>
  <si>
    <t>CFAICR00037**C</t>
  </si>
  <si>
    <t>CHAMCR00009**C</t>
  </si>
  <si>
    <t>CATBCR00021**C</t>
  </si>
  <si>
    <t>CCLECR00121**C</t>
  </si>
  <si>
    <t>CATBCR00025**C</t>
  </si>
  <si>
    <t>CCARCR00008**C</t>
  </si>
  <si>
    <t>CFRACR00137**C</t>
  </si>
  <si>
    <t>CTUSCR00023**C</t>
  </si>
  <si>
    <t>CSCICR00482**C</t>
  </si>
  <si>
    <t>CPERCR00007**C</t>
  </si>
  <si>
    <t>CHOCCR00026**C</t>
  </si>
  <si>
    <t>CKNOCR00066**C</t>
  </si>
  <si>
    <t>CFRACR00075**C</t>
  </si>
  <si>
    <t>CMOECR00002**C</t>
  </si>
  <si>
    <t>CHAMCR00215**C</t>
  </si>
  <si>
    <t>CSCICR00012**C</t>
  </si>
  <si>
    <t>CMOECR00077**C</t>
  </si>
  <si>
    <t>CWASCR00027**C</t>
  </si>
  <si>
    <t>CHASCR00043**C</t>
  </si>
  <si>
    <t>CBROCR00099**C</t>
  </si>
  <si>
    <t>CGRECR00135**C</t>
  </si>
  <si>
    <t>CHURCR00186**C</t>
  </si>
  <si>
    <t>CPERCR00064**C</t>
  </si>
  <si>
    <t>CHASCR00027**C</t>
  </si>
  <si>
    <t>CPUTCR0000Z**C</t>
  </si>
  <si>
    <t>CMAHCR00032**C</t>
  </si>
  <si>
    <t>CPICCR00385**C</t>
  </si>
  <si>
    <t>CMEDCR00127**C</t>
  </si>
  <si>
    <t>CFAICR00016**C</t>
  </si>
  <si>
    <t>CMOECR00039**C</t>
  </si>
  <si>
    <t>CATHCR00065**C</t>
  </si>
  <si>
    <t>CHOCCR00042**C</t>
  </si>
  <si>
    <t>CCLACR00350**C</t>
  </si>
  <si>
    <t>CMUSCR00055**C</t>
  </si>
  <si>
    <t>CJACCR00043**C</t>
  </si>
  <si>
    <t>CWASCR00079**C</t>
  </si>
  <si>
    <t>CFRACR00032**C</t>
  </si>
  <si>
    <t>CLAWCR00016**C</t>
  </si>
  <si>
    <t>CGUECR00638**C</t>
  </si>
  <si>
    <t>CROSCR00233**C</t>
  </si>
  <si>
    <t>CUNICR00057**C</t>
  </si>
  <si>
    <t>CATBCR00012**C</t>
  </si>
  <si>
    <t>CLICCR00277**C</t>
  </si>
  <si>
    <t>CTRUCR00081**C</t>
  </si>
  <si>
    <t>CADACR00022**C</t>
  </si>
  <si>
    <t>CTRUCR00169**C</t>
  </si>
  <si>
    <t>CWILCR00043**C</t>
  </si>
  <si>
    <t>CHOCCR00138**C</t>
  </si>
  <si>
    <t>CSTACR00254**C</t>
  </si>
  <si>
    <t>CGRECR00008**C</t>
  </si>
  <si>
    <t>CWAYCR00027**C</t>
  </si>
  <si>
    <t>CALLCR00196**C</t>
  </si>
  <si>
    <t>CLICCR00301**C</t>
  </si>
  <si>
    <t>CCOSCR00124**C</t>
  </si>
  <si>
    <t>CGRECR00015**C</t>
  </si>
  <si>
    <t>CDELCR00005**C</t>
  </si>
  <si>
    <t>CATBCR00166**C</t>
  </si>
  <si>
    <t>CATHCR00010**C</t>
  </si>
  <si>
    <t>CTUSCR00081**C</t>
  </si>
  <si>
    <t>CATHCR00110**C</t>
  </si>
  <si>
    <t>CTRUCR00038**C</t>
  </si>
  <si>
    <t>CPORCR00224**C</t>
  </si>
  <si>
    <t>CLORCR00070**C</t>
  </si>
  <si>
    <t>CMRGCR00002**C</t>
  </si>
  <si>
    <t>CPIKCR00045**C</t>
  </si>
  <si>
    <t>CJEFCR00023**C</t>
  </si>
  <si>
    <t>CMADCR00030**C</t>
  </si>
  <si>
    <t>CBUTCR00294**C</t>
  </si>
  <si>
    <t>CMEDCR00045**C</t>
  </si>
  <si>
    <t>CBROCR00005**C</t>
  </si>
  <si>
    <t>CPIKCR00026**C</t>
  </si>
  <si>
    <t>CATBCR00295**C</t>
  </si>
  <si>
    <t>CGALCR00059**C</t>
  </si>
  <si>
    <t>CLORCR00039**C</t>
  </si>
  <si>
    <t>CR-152</t>
  </si>
  <si>
    <t>CR-231</t>
  </si>
  <si>
    <t>CR-240</t>
  </si>
  <si>
    <t>CR-470</t>
  </si>
  <si>
    <t>CR-268</t>
  </si>
  <si>
    <t>CR-94A</t>
  </si>
  <si>
    <t>CR-35A</t>
  </si>
  <si>
    <t>CR-284</t>
  </si>
  <si>
    <t>CR-39A</t>
  </si>
  <si>
    <t>CR-389</t>
  </si>
  <si>
    <t>CR-591</t>
  </si>
  <si>
    <t>CR-309</t>
  </si>
  <si>
    <t>CR-917</t>
  </si>
  <si>
    <t>CR-188</t>
  </si>
  <si>
    <t>CR-323</t>
  </si>
  <si>
    <t>CR-271</t>
  </si>
  <si>
    <t>CR-417</t>
  </si>
  <si>
    <t>CR-512</t>
  </si>
  <si>
    <t>CR-1487</t>
  </si>
  <si>
    <t>CR-3A</t>
  </si>
  <si>
    <t>CR-200</t>
  </si>
  <si>
    <t>CR-482</t>
  </si>
  <si>
    <t>CR-350</t>
  </si>
  <si>
    <t>CR-638</t>
  </si>
  <si>
    <t>CR-233</t>
  </si>
  <si>
    <t>CMEDCR00017**C</t>
  </si>
  <si>
    <t>CLAWCR00065**C</t>
  </si>
  <si>
    <t>CTRUCR00105**C</t>
  </si>
  <si>
    <t>CBUTCR00124**C</t>
  </si>
  <si>
    <t>CROSCR00289**C</t>
  </si>
  <si>
    <t>CLOGCR00038**C</t>
  </si>
  <si>
    <t>CTRUCR00848**C</t>
  </si>
  <si>
    <t>CPIKCR00017**C</t>
  </si>
  <si>
    <t>CADACR00059**C</t>
  </si>
  <si>
    <t>CPIKCR00001**C</t>
  </si>
  <si>
    <t>CMEGCR00001**C</t>
  </si>
  <si>
    <t>CAUGCR00066A*C</t>
  </si>
  <si>
    <t>CFAYCR00138**C</t>
  </si>
  <si>
    <t>CSCICR00033**C</t>
  </si>
  <si>
    <t>CCHPCR00033**C</t>
  </si>
  <si>
    <t>CWASCR00102**C</t>
  </si>
  <si>
    <t>CDELCR00058**C</t>
  </si>
  <si>
    <t>CMEGCR00045**C</t>
  </si>
  <si>
    <t>CMADCR00109**C</t>
  </si>
  <si>
    <t>CATHCR00003**C</t>
  </si>
  <si>
    <t>CWILCR00025**C</t>
  </si>
  <si>
    <t>CLORCR00042**C</t>
  </si>
  <si>
    <t>CKNOCR00013**C</t>
  </si>
  <si>
    <t>CSCICR00440**C</t>
  </si>
  <si>
    <t>CVANCR00005**C</t>
  </si>
  <si>
    <t>CWASCR00111**C</t>
  </si>
  <si>
    <t>CLICCR00015**C</t>
  </si>
  <si>
    <t>CGALCR00056**C</t>
  </si>
  <si>
    <t>CASDCR01356**C</t>
  </si>
  <si>
    <t>CGEACR00005N*C</t>
  </si>
  <si>
    <t>CLORCR00012**C</t>
  </si>
  <si>
    <t>CBUTCR00117**C</t>
  </si>
  <si>
    <t>CSUMCR00109**C</t>
  </si>
  <si>
    <t>CJACCR00041**C</t>
  </si>
  <si>
    <t>CMEDCR00034**C</t>
  </si>
  <si>
    <t>CBROCR00021**C</t>
  </si>
  <si>
    <t>CFRACR00258**C</t>
  </si>
  <si>
    <t>CBUTCR00023**C</t>
  </si>
  <si>
    <t>CWYACR00005**C</t>
  </si>
  <si>
    <t>CHENCR0016C**C</t>
  </si>
  <si>
    <t>CHAMCR00179**C</t>
  </si>
  <si>
    <t>CJACCR00049**C</t>
  </si>
  <si>
    <t>CSTACR00229**C</t>
  </si>
  <si>
    <t>CGUECR00073**C</t>
  </si>
  <si>
    <t>CTUSCR00007**C</t>
  </si>
  <si>
    <t>CLAKCR00400**C</t>
  </si>
  <si>
    <t>CPUTCR0000M**C</t>
  </si>
  <si>
    <t>CHURCR00049**C</t>
  </si>
  <si>
    <t>CJEFCR00053**C</t>
  </si>
  <si>
    <t>CHOLCR00292**C</t>
  </si>
  <si>
    <t>CGALCR00151**C</t>
  </si>
  <si>
    <t>CPICCR00033**C</t>
  </si>
  <si>
    <t>CBROCR00006**C</t>
  </si>
  <si>
    <t>CWOOCR00019**C</t>
  </si>
  <si>
    <t>CHAMCR00144**C</t>
  </si>
  <si>
    <t>CFRACR00125**C</t>
  </si>
  <si>
    <t>CWARCR00028**C</t>
  </si>
  <si>
    <t>CLORCR00063**C</t>
  </si>
  <si>
    <t>CHAMCR00186**C</t>
  </si>
  <si>
    <t>CFAICR00035**C</t>
  </si>
  <si>
    <t>CHOCCR00025**C</t>
  </si>
  <si>
    <t>CWILCR00018**C</t>
  </si>
  <si>
    <t>CSTACR00320**C</t>
  </si>
  <si>
    <t>CHANCR00226**C</t>
  </si>
  <si>
    <t>CCLACR00380**C</t>
  </si>
  <si>
    <t>CLOGCR00044**C</t>
  </si>
  <si>
    <t>CTRUCR00226**C</t>
  </si>
  <si>
    <t>CWILCR00019**C</t>
  </si>
  <si>
    <t>CMAHCR00028**C</t>
  </si>
  <si>
    <t>CCLICR00011**C</t>
  </si>
  <si>
    <t>CLAWCR00123**C</t>
  </si>
  <si>
    <t>CFAICR00033A*C</t>
  </si>
  <si>
    <t>CHOLCR00023**C</t>
  </si>
  <si>
    <t>CMUSCR00116**C</t>
  </si>
  <si>
    <t>CHIGCR00003**C</t>
  </si>
  <si>
    <t>CCLICR00002**C</t>
  </si>
  <si>
    <t>CMUSCR00030**C</t>
  </si>
  <si>
    <t>CAUGCR00226**C</t>
  </si>
  <si>
    <t>CGEACR00005S*C</t>
  </si>
  <si>
    <t>CCOSCR00190**C</t>
  </si>
  <si>
    <t>CMEGCR00035**C</t>
  </si>
  <si>
    <t>CCLICR00005**C</t>
  </si>
  <si>
    <t>CMIACR00089**C</t>
  </si>
  <si>
    <t>CLORCR00061**C</t>
  </si>
  <si>
    <t>CWASCR00446**C</t>
  </si>
  <si>
    <t>CCRACR00047**C</t>
  </si>
  <si>
    <t>CMOTCR00230**C</t>
  </si>
  <si>
    <t>CDELCR00034**C</t>
  </si>
  <si>
    <t>CGUECR00057**C</t>
  </si>
  <si>
    <t>CMARCR00105**C</t>
  </si>
  <si>
    <t>CHIGCR00098**C</t>
  </si>
  <si>
    <t>CBROCR00003**C</t>
  </si>
  <si>
    <t>CJEFCR00042**C</t>
  </si>
  <si>
    <t>CHARCR00060**C</t>
  </si>
  <si>
    <t>CCOLCR00414A*C</t>
  </si>
  <si>
    <t>CMAHCR00031**C</t>
  </si>
  <si>
    <t>CHAMCR00111**C</t>
  </si>
  <si>
    <t>CFAYCR00026**C</t>
  </si>
  <si>
    <t>CPICCR00040**C</t>
  </si>
  <si>
    <t>CGUECR00430**C</t>
  </si>
  <si>
    <t>CLAWCR00068**C</t>
  </si>
  <si>
    <t>CBROCR00041**C</t>
  </si>
  <si>
    <t>CLAKCR00303**C</t>
  </si>
  <si>
    <t>CAUGCR00114A*C</t>
  </si>
  <si>
    <t>CMEGCR00005**C</t>
  </si>
  <si>
    <t>CMIACR00009**C</t>
  </si>
  <si>
    <t>CBROCR00073**C</t>
  </si>
  <si>
    <t>CCRACR00074**C</t>
  </si>
  <si>
    <t>CJACCR00022**C</t>
  </si>
  <si>
    <t>CLAKCR00403**C</t>
  </si>
  <si>
    <t>CMIACR00192**C</t>
  </si>
  <si>
    <t>CATHCR00053**C</t>
  </si>
  <si>
    <t>CCARCR00026**C</t>
  </si>
  <si>
    <t>CBROCR00092**C</t>
  </si>
  <si>
    <t>CMOTCR00044**C</t>
  </si>
  <si>
    <t>CWASCR00010**C</t>
  </si>
  <si>
    <t>CDEFCR00058**C</t>
  </si>
  <si>
    <t>CRICCR00215**C</t>
  </si>
  <si>
    <t>CROSCR00221**C</t>
  </si>
  <si>
    <t>CMEDCR00233**C</t>
  </si>
  <si>
    <t>CFAICR00058**C</t>
  </si>
  <si>
    <t>CSTACR00170**C</t>
  </si>
  <si>
    <t>CCLACR00339**C</t>
  </si>
  <si>
    <t>CGRECR00051**C</t>
  </si>
  <si>
    <t>CATBCR00070**C</t>
  </si>
  <si>
    <t>CHOCCR00005**C</t>
  </si>
  <si>
    <t>CLAWCR00026**C</t>
  </si>
  <si>
    <t>CLOGCR00009**C</t>
  </si>
  <si>
    <t>CGALCR00079**C</t>
  </si>
  <si>
    <t>CTUSCR00029**C</t>
  </si>
  <si>
    <t>CCOLCR00405**C</t>
  </si>
  <si>
    <t>CADACR00101**C</t>
  </si>
  <si>
    <t>CMRWCR00097**C</t>
  </si>
  <si>
    <t>CLUCCR00032**C</t>
  </si>
  <si>
    <t>CTRUCR00328**C</t>
  </si>
  <si>
    <t>CLAWCR00105**C</t>
  </si>
  <si>
    <t>CPRECR00058**C</t>
  </si>
  <si>
    <t>CBROCR00056**C</t>
  </si>
  <si>
    <t>CHENCR0000X**C</t>
  </si>
  <si>
    <t>CROSCR00159**C</t>
  </si>
  <si>
    <t>CCUYCR00143**C</t>
  </si>
  <si>
    <t>CUNICR00024**C</t>
  </si>
  <si>
    <t>CBUTCR00038**C</t>
  </si>
  <si>
    <t>CCLECR00066**C</t>
  </si>
  <si>
    <t>CSCICR00241**C</t>
  </si>
  <si>
    <t>CMUSCR00052**C</t>
  </si>
  <si>
    <t>CLOGCR00286**C</t>
  </si>
  <si>
    <t>CSUMCR00233**C</t>
  </si>
  <si>
    <t>CSUMCR00002**C</t>
  </si>
  <si>
    <t>CADACR00016D*C</t>
  </si>
  <si>
    <t>CCLECR00334**C</t>
  </si>
  <si>
    <t>CHURCR00185**C</t>
  </si>
  <si>
    <t>CLAKCR00030**C</t>
  </si>
  <si>
    <t>CSTACR00365**C</t>
  </si>
  <si>
    <t>CKNOCR00019**C</t>
  </si>
  <si>
    <t>CGALCR00018**C</t>
  </si>
  <si>
    <t>CGRECR00089**C</t>
  </si>
  <si>
    <t>CMAHCR00003**C</t>
  </si>
  <si>
    <t>COTTCR00034**C</t>
  </si>
  <si>
    <t>CLAWCR00007**C</t>
  </si>
  <si>
    <t>CLUCCR00010**C</t>
  </si>
  <si>
    <t>CMOTCR00061**C</t>
  </si>
  <si>
    <t>CROSCR00020**C_00.250 to 00.490</t>
  </si>
  <si>
    <t>CBROCR00025**C_05.000 to 05.240</t>
  </si>
  <si>
    <t>CMEDCR00017**C_01.250 to 01.490</t>
  </si>
  <si>
    <t>CSTACR00164**C_04.250 to 04.490</t>
  </si>
  <si>
    <t>CROSCR00001**C_08.750 to 08.990</t>
  </si>
  <si>
    <t>CLAWCR00065**C_01.000 to 01.240</t>
  </si>
  <si>
    <t>CWASCR00011**C_04.000 to 04.240</t>
  </si>
  <si>
    <t>CPERCR00011**C_00.500 to 00.740</t>
  </si>
  <si>
    <t>CJACCR00028**C_01.000 to 01.240</t>
  </si>
  <si>
    <t>CHAMCR00380**C_00.000 to 00.240</t>
  </si>
  <si>
    <t>CBUTCR00153**C_00.750 to 00.990</t>
  </si>
  <si>
    <t>CMUSCR00449**C_01.500 to 01.740</t>
  </si>
  <si>
    <t>CLORCR00205**C_00.000 to 00.240</t>
  </si>
  <si>
    <t>CTRUCR00105**C_01.000 to 01.240</t>
  </si>
  <si>
    <t>CWAYCR00070**C_20.000 to 20.240</t>
  </si>
  <si>
    <t>CCLECR00021**C_00.250 to 00.490</t>
  </si>
  <si>
    <t>CLAWCR00032**C_02.250 to 02.490</t>
  </si>
  <si>
    <t>CGRECR00075**C_10.000 to 10.240</t>
  </si>
  <si>
    <t>CROSCR00087**C_01.750 to 01.990</t>
  </si>
  <si>
    <t>CROSCR00289**C_01.000 to 01.240</t>
  </si>
  <si>
    <t>CLOGCR00043**C_00.250 to 00.490</t>
  </si>
  <si>
    <t>CCOLCR00425**C_02.250 to 02.490</t>
  </si>
  <si>
    <t>CCLACR00314**C_08.000 to 08.240</t>
  </si>
  <si>
    <t>CLOGCR00038**C_00.000 to 00.240</t>
  </si>
  <si>
    <t>CTRUCR00848**C_03.250 to 03.490</t>
  </si>
  <si>
    <t>CFAYCR00058**C_04.750 to 04.990</t>
  </si>
  <si>
    <t>CMUSCR00048**C_01.750 to 01.990</t>
  </si>
  <si>
    <t>CBELCR00048**C_07.000 to 07.240</t>
  </si>
  <si>
    <t>CWASCR00011**C_06.500 to 06.740</t>
  </si>
  <si>
    <t>CADACR00059**C_05.750 to 05.990</t>
  </si>
  <si>
    <t>CLICCR00209**C_03.000 to 03.240</t>
  </si>
  <si>
    <t>CSCICR00038**C_00.000 to 00.240</t>
  </si>
  <si>
    <t>CPIKCR00001**C_07.750 to 07.990</t>
  </si>
  <si>
    <t>CMEGCR00001**C_10.250 to 10.490</t>
  </si>
  <si>
    <t>CCLECR00124**C_01.250 to 01.490</t>
  </si>
  <si>
    <t>CAUGCR00066A*C_00.500 to 00.740</t>
  </si>
  <si>
    <t>CHAMCR00009**C_01.500 to 01.740</t>
  </si>
  <si>
    <t>CFAYCR00138**C_01.250 to 01.490</t>
  </si>
  <si>
    <t>CJEFCR00007**C_01.250 to 01.490</t>
  </si>
  <si>
    <t>CTUSCR00046**C_00.250 to 00.490</t>
  </si>
  <si>
    <t>CPORCR00162**C_03.000 to 03.240</t>
  </si>
  <si>
    <t>CCLECR00075**C_02.750 to 02.990</t>
  </si>
  <si>
    <t>CLUCCR00024**C_06.250 to 06.490</t>
  </si>
  <si>
    <t>CCLICR00028**C_01.000 to 01.240</t>
  </si>
  <si>
    <t>CHASCR00055**C_00.750 to 00.990</t>
  </si>
  <si>
    <t>CDELCR00243**C_00.500 to 00.740</t>
  </si>
  <si>
    <t>CCHPCR00033**C_03.000 to 03.240</t>
  </si>
  <si>
    <t>CHAMCR00369**C_01.500 to 01.740</t>
  </si>
  <si>
    <t>CLAWCR00012**C_04.500 to 04.740</t>
  </si>
  <si>
    <t>CWASCR00102**C_04.750 to 04.990</t>
  </si>
  <si>
    <t>CCLECR00014**C_01.750 to 01.990</t>
  </si>
  <si>
    <t>CJEFCR00056**C_04.000 to 04.240</t>
  </si>
  <si>
    <t>CTUSCR00103**C_02.250 to 02.490</t>
  </si>
  <si>
    <t>CBELCR00214**C_02.750 to 02.990</t>
  </si>
  <si>
    <t>CROSCR00127A*C_00.000 to 00.240</t>
  </si>
  <si>
    <t>CJEFCR00017**C_05.750 to 05.990</t>
  </si>
  <si>
    <t>CWARCR00022**C_03.750 to 03.990</t>
  </si>
  <si>
    <t>CDELCR00058**C_00.000 to 00.240</t>
  </si>
  <si>
    <t>CHOLCR00160**C_05.750 to 05.990</t>
  </si>
  <si>
    <t>CFAICR00024**C_04.500 to 04.740</t>
  </si>
  <si>
    <t>CMUSCR00660**C_00.750 to 00.990</t>
  </si>
  <si>
    <t>CROSCR00233**C_07.750 to 07.990</t>
  </si>
  <si>
    <t>CGEACR00006**C_04.000 to 04.240</t>
  </si>
  <si>
    <t>CLORCR00032**C_01.500 to 01.740</t>
  </si>
  <si>
    <t>CTRUCR00329**C_13.750 to 13.990</t>
  </si>
  <si>
    <t>CLAWCR00120**C_01.000 to 01.240</t>
  </si>
  <si>
    <t>CMADCR00014**C_00.750 to 00.990</t>
  </si>
  <si>
    <t>CCLACR00327**C_01.250 to 01.490</t>
  </si>
  <si>
    <t>CROSCR00167**C_04.250 to 04.490</t>
  </si>
  <si>
    <t>CMEGCR00045**C_01.750 to 01.990</t>
  </si>
  <si>
    <t>CHAMCR00374**C_00.500 to 00.740</t>
  </si>
  <si>
    <t>CMADCR00109**C_00.000 to 00.240</t>
  </si>
  <si>
    <t>CHAMCR00176**C_15.250 to 15.490</t>
  </si>
  <si>
    <t>CPRECR00011**C_08.500 to 08.740</t>
  </si>
  <si>
    <t>CRICCR00379**C_01.250 to 01.490</t>
  </si>
  <si>
    <t>CJEFCR00075**C_01.250 to 01.490</t>
  </si>
  <si>
    <t>CPERCR00011**C_07.000 to 07.240</t>
  </si>
  <si>
    <t>CBELCR00056**C_32.500 to 32.740</t>
  </si>
  <si>
    <t>CUNICR00194**C_01.000 to 01.240</t>
  </si>
  <si>
    <t>CWASCR00020**C_01.250 to 01.490</t>
  </si>
  <si>
    <t>CBROCR00016**C_02.250 to 02.490</t>
  </si>
  <si>
    <t>CVINCR00012**C_02.750 to 02.990</t>
  </si>
  <si>
    <t>CCOLCR00428**C_03.500 to 03.740</t>
  </si>
  <si>
    <t>CATHCR00003**C_03.750 to 03.990</t>
  </si>
  <si>
    <t>CJACCR00050**C_01.000 to 01.240</t>
  </si>
  <si>
    <t>CBUTCR00018**C_05.250 to 05.490</t>
  </si>
  <si>
    <t>CLAWCR00059**C_00.750 to 00.990</t>
  </si>
  <si>
    <t>CLICCR00016**C_09.000 to 09.240</t>
  </si>
  <si>
    <t>CCOLCR00430**C_00.250 to 00.490</t>
  </si>
  <si>
    <t>CHOLCR00052**C_02.750 to 02.990</t>
  </si>
  <si>
    <t>CWILCR00025**C_00.250 to 00.490</t>
  </si>
  <si>
    <t>CLORCR00042**C_01.000 to 01.240</t>
  </si>
  <si>
    <t>CLAWCR00124**C_03.000 to 03.240</t>
  </si>
  <si>
    <t>CDELCR00009**C_04.000 to 04.240</t>
  </si>
  <si>
    <t>CCOSCR00010**C_08.750 to 08.990</t>
  </si>
  <si>
    <t>CADACR00400**C_04.750 to 04.990</t>
  </si>
  <si>
    <t>CKNOCR00013**C_02.750 to 02.990</t>
  </si>
  <si>
    <t>CSCICR00440**C_00.000 to 00.240</t>
  </si>
  <si>
    <t>CCLECR00133**C_04.500 to 04.740</t>
  </si>
  <si>
    <t>CVANCR00005**C_05.500 to 05.740</t>
  </si>
  <si>
    <t>CBELCR00010**C_10.500 to 10.740</t>
  </si>
  <si>
    <t>CWASCR00111**C_04.500 to 04.740</t>
  </si>
  <si>
    <t>CADACR00027**C_02.750 to 02.990</t>
  </si>
  <si>
    <t>CGRECR00094**C_01.250 to 01.490</t>
  </si>
  <si>
    <t>CGALCR00019**C_00.250 to 00.490</t>
  </si>
  <si>
    <t>CLICCR00015**C_08.500 to 08.740</t>
  </si>
  <si>
    <t>CBELCR00004**C_23.500 to 23.740</t>
  </si>
  <si>
    <t>CGALCR00170**C_00.500 to 00.740</t>
  </si>
  <si>
    <t>CHAMCR00159**C_00.250 to 00.490</t>
  </si>
  <si>
    <t>CHOCCR00017**C_04.250 to 04.490</t>
  </si>
  <si>
    <t>CHOLCR00058**C_05.000 to 05.240</t>
  </si>
  <si>
    <t>CGALCR00002**C_02.750 to 02.990</t>
  </si>
  <si>
    <t>CUNICR00101**C_00.000 to 00.240</t>
  </si>
  <si>
    <t>CGALCR00056**C_01.500 to 01.740</t>
  </si>
  <si>
    <t>CSUMCR00184**C_02.750 to 02.990</t>
  </si>
  <si>
    <t>CLICCR00668**C_02.500 to 02.740</t>
  </si>
  <si>
    <t>CASDCR01356**C_03.000 to 03.240</t>
  </si>
  <si>
    <t>CADACR00002**C_13.750 to 13.990</t>
  </si>
  <si>
    <t>CHOLCR00150**C_04.000 to 04.240</t>
  </si>
  <si>
    <t>CWOOCR00028**C_12.750 to 12.990</t>
  </si>
  <si>
    <t>CWOOCR00103**C_05.000 to 05.240</t>
  </si>
  <si>
    <t>CSUMCR00226**C_02.250 to 02.490</t>
  </si>
  <si>
    <t>CCLECR00067**C_03.000 to 03.240</t>
  </si>
  <si>
    <t>CBELCR00048**C_01.000 to 01.240</t>
  </si>
  <si>
    <t>CSCICR00250**C_01.500 to 01.740</t>
  </si>
  <si>
    <t>CMUSCR00035**C_03.250 to 03.490</t>
  </si>
  <si>
    <t>CJEFCR00025**C_00.000 to 00.240</t>
  </si>
  <si>
    <t>CSCICR00025**C_02.000 to 02.240</t>
  </si>
  <si>
    <t>CFRACR00075**C_01.500 to 01.740</t>
  </si>
  <si>
    <t>CCHPCR00092**C_06.000 to 06.240</t>
  </si>
  <si>
    <t>CBUTCR00117**C_00.750 to 00.990</t>
  </si>
  <si>
    <t>CLOGCR00028**C_06.250 to 06.490</t>
  </si>
  <si>
    <t>CCLECR00033**C_00.250 to 00.490</t>
  </si>
  <si>
    <t>CMUSCR00035**C_04.750 to 04.990</t>
  </si>
  <si>
    <t>CGUECR00035**C_08.250 to 08.490</t>
  </si>
  <si>
    <t>CFAICR00063**C_02.750 to 02.990</t>
  </si>
  <si>
    <t>CMAHCR00152**C_00.500 to 00.740</t>
  </si>
  <si>
    <t>CNOBCR00025**C_01.000 to 01.240</t>
  </si>
  <si>
    <t>CAUGCR00228**C_01.250 to 01.490</t>
  </si>
  <si>
    <t>CMAHCR00109**C_05.000 to 05.240</t>
  </si>
  <si>
    <t>CJACCR00025**C_08.500 to 08.740</t>
  </si>
  <si>
    <t>CROSCR00223**C_06.750 to 06.990</t>
  </si>
  <si>
    <t>CMIACR00149**C_04.250 to 04.490</t>
  </si>
  <si>
    <t>CHAMCR00071**C_00.000 to 00.240</t>
  </si>
  <si>
    <t>CLAWCR00015**C_00.750 to 00.990</t>
  </si>
  <si>
    <t>CGEACR00014**C_01.750 to 01.990</t>
  </si>
  <si>
    <t>CATBCR00019**C_01.500 to 01.740</t>
  </si>
  <si>
    <t>CPIKCR00003**C_03.000 to 03.240</t>
  </si>
  <si>
    <t>CHOLCR00168**C_01.500 to 01.740</t>
  </si>
  <si>
    <t>CMUSCR00097**C_01.250 to 01.490</t>
  </si>
  <si>
    <t>CPICCR00007**C_09.000 to 09.240</t>
  </si>
  <si>
    <t>CCUYCR00076**C_00.750 to 00.990</t>
  </si>
  <si>
    <t>CPICCR00512**C_00.000 to 00.240</t>
  </si>
  <si>
    <t>CMEGCR00016**C_00.500 to 00.740</t>
  </si>
  <si>
    <t>CBELCR00004**C_05.000 to 05.240</t>
  </si>
  <si>
    <t>CLOGCR00010**C_04.000 to 04.240</t>
  </si>
  <si>
    <t>CSTACR00214**C_02.250 to 02.490</t>
  </si>
  <si>
    <t>CLOGCR00010**C_01.500 to 01.740</t>
  </si>
  <si>
    <t>CMOECR00027**C_02.000 to 02.240</t>
  </si>
  <si>
    <t>CLICCR00668**C_06.000 to 06.240</t>
  </si>
  <si>
    <t>CWASCR00020**C_00.750 to 00.990</t>
  </si>
  <si>
    <t>CHOLCR00058**C_04.500 to 04.740</t>
  </si>
  <si>
    <t>CASDCR01302**C_01.500 to 01.740</t>
  </si>
  <si>
    <t>CDELCR00091**C_04.250 to 04.490</t>
  </si>
  <si>
    <t>CPIKCR00006**C_01.750 to 01.990</t>
  </si>
  <si>
    <t>CMRGCR00032**C_01.750 to 01.990</t>
  </si>
  <si>
    <t>CFAICR00037**C_00.500 to 00.740</t>
  </si>
  <si>
    <t>CGUECR00098**C_06.000 to 06.240</t>
  </si>
  <si>
    <t>CTRUCR00064**C_01.750 to 01.990</t>
  </si>
  <si>
    <t>CMEDCR00034**C_01.500 to 01.740</t>
  </si>
  <si>
    <t>CMUSCR00296**C_01.000 to 01.240</t>
  </si>
  <si>
    <t>CBUTCR00021**C_01.000 to 01.240</t>
  </si>
  <si>
    <t>CBROCR00021**C_02.500 to 02.740</t>
  </si>
  <si>
    <t>CBUTCR00020**C_10.250 to 10.490</t>
  </si>
  <si>
    <t>CROSCR00550**C_16.750 to 16.990</t>
  </si>
  <si>
    <t>CCLECR00127**C_03.000 to 03.240</t>
  </si>
  <si>
    <t>CWARCR00058**C_01.750 to 01.990</t>
  </si>
  <si>
    <t>CERICR00010**C_05.000 to 05.240</t>
  </si>
  <si>
    <t>CVINCR00042**C_01.750 to 01.990</t>
  </si>
  <si>
    <t>CBUTCR00153**C_01.500 to 01.740</t>
  </si>
  <si>
    <t>CJEFCR00046**C_00.250 to 00.490</t>
  </si>
  <si>
    <t>CWASCR00002**C_03.250 to 03.490</t>
  </si>
  <si>
    <t>CBUTCR00023**C_04.250 to 04.490</t>
  </si>
  <si>
    <t>CHOLCR00051**C_04.000 to 04.240</t>
  </si>
  <si>
    <t>CCOLCR00435**C_01.000 to 01.240</t>
  </si>
  <si>
    <t>CWARCR00024**C_09.000 to 09.240</t>
  </si>
  <si>
    <t>CWASCR00008**C_05.000 to 05.240</t>
  </si>
  <si>
    <t>CTRUCR01088**C_00.500 to 00.740</t>
  </si>
  <si>
    <t>CCLECR00019**C_01.750 to 01.990</t>
  </si>
  <si>
    <t>CHAMCR00239**C_05.750 to 05.990</t>
  </si>
  <si>
    <t>CCLECR00119**C_03.250 to 03.490</t>
  </si>
  <si>
    <t>CGALCR00007**C_00.000 to 00.240</t>
  </si>
  <si>
    <t>CJEFCR00028**C_00.500 to 00.740</t>
  </si>
  <si>
    <t>CCOLCR00406**C_00.250 to 00.490</t>
  </si>
  <si>
    <t>CPORCR00162**C_04.000 to 04.240</t>
  </si>
  <si>
    <t>CMEGCR00028**C_15.000 to 15.240</t>
  </si>
  <si>
    <t>CLOGCR00018**C_02.250 to 02.490</t>
  </si>
  <si>
    <t>CSUMCR00046**C_04.250 to 04.490</t>
  </si>
  <si>
    <t>CWYACR00005**C_00.750 to 00.990</t>
  </si>
  <si>
    <t>CWASCR00004**C_13.500 to 13.740</t>
  </si>
  <si>
    <t>CDELCR00024**C_09.000 to 09.240</t>
  </si>
  <si>
    <t>CHENCR0016C**C_02.250 to 02.490</t>
  </si>
  <si>
    <t>CMUSCR00449**C_02.250 to 02.490</t>
  </si>
  <si>
    <t>CATHCR00022**C_01.750 to 01.990</t>
  </si>
  <si>
    <t>CPIKCR00057**C_03.000 to 03.240</t>
  </si>
  <si>
    <t>CGRECR00036**C_05.000 to 05.240</t>
  </si>
  <si>
    <t>CGEACR00044**C_01.000 to 01.240</t>
  </si>
  <si>
    <t>CVINCR00017**C_04.500 to 04.740</t>
  </si>
  <si>
    <t>CDELCR00009**C_00.250 to 00.490</t>
  </si>
  <si>
    <t>CGALCR00002**C_02.000 to 02.240</t>
  </si>
  <si>
    <t>CCHPCR00002**C_05.500 to 05.740</t>
  </si>
  <si>
    <t>CJACCR00013**C_04.000 to 04.240</t>
  </si>
  <si>
    <t>CTRUCR00015**C_00.500 to 00.740</t>
  </si>
  <si>
    <t>CLAWCR00012**C_03.750 to 03.990</t>
  </si>
  <si>
    <t>CCLICR00008**C_02.250 to 02.490</t>
  </si>
  <si>
    <t>CCOLCR00428**C_10.000 to 10.240</t>
  </si>
  <si>
    <t>CSCICR00012**C_00.250 to 00.490</t>
  </si>
  <si>
    <t>CPICCR00385**C_00.500 to 00.740</t>
  </si>
  <si>
    <t>CCOSCR00016**C_02.000 to 02.240</t>
  </si>
  <si>
    <t>CFAICR00053**C_00.500 to 00.740</t>
  </si>
  <si>
    <t>CFRACR00006**C_06.250 to 06.490</t>
  </si>
  <si>
    <t>CFAICR00051**C_05.500 to 05.740</t>
  </si>
  <si>
    <t>CGRECR00097**C_03.000 to 03.240</t>
  </si>
  <si>
    <t>CLICCR00301**C_00.000 to 00.240</t>
  </si>
  <si>
    <t>CHAMCR00120**C_00.000 to 00.240</t>
  </si>
  <si>
    <t>CHAMCR00128**C_03.000 to 03.240</t>
  </si>
  <si>
    <t>CHOLCR00207**C_01.750 to 01.990</t>
  </si>
  <si>
    <t>CMUSCR00422**C_01.250 to 01.490</t>
  </si>
  <si>
    <t>CLAWCR00002**C_11.250 to 11.490</t>
  </si>
  <si>
    <t>CLAWCR00018**C_02.750 to 02.990</t>
  </si>
  <si>
    <t>CFULCR0000D**C_06.750 to 06.990</t>
  </si>
  <si>
    <t>CLICCR00209**C_00.500 to 00.740</t>
  </si>
  <si>
    <t>CMUSCR00035**C_02.250 to 02.490</t>
  </si>
  <si>
    <t>CPICCR00021**C_07.000 to 07.240</t>
  </si>
  <si>
    <t>CHAMCR00300**C_00.750 to 00.990</t>
  </si>
  <si>
    <t>CSENCR00026**C_01.500 to 01.740</t>
  </si>
  <si>
    <t>CSTACR00229**C_00.000 to 00.240</t>
  </si>
  <si>
    <t>CBUTCR00018**C_06.500 to 06.740</t>
  </si>
  <si>
    <t>CTRUCR00206**C_08.750 to 08.990</t>
  </si>
  <si>
    <t>CCLACR00362**C_01.000 to 01.240</t>
  </si>
  <si>
    <t>CTUSCR00007**C_04.250 to 04.490</t>
  </si>
  <si>
    <t>CSTACR00150**C_04.000 to 04.240</t>
  </si>
  <si>
    <t>CWASCR00003**C_14.000 to 14.240</t>
  </si>
  <si>
    <t>CWASCR00340**C_00.750 to 00.990</t>
  </si>
  <si>
    <t>CALLCR00094**C_01.250 to 01.490</t>
  </si>
  <si>
    <t>CTRUCR00169**C_01.250 to 01.490</t>
  </si>
  <si>
    <t>CCLECR00055**C_00.000 to 00.240</t>
  </si>
  <si>
    <t>CCOSCR00124**C_01.000 to 01.240</t>
  </si>
  <si>
    <t>CPUTCR0000M**C_12.250 to 12.490</t>
  </si>
  <si>
    <t>CCLECR00076**C_03.250 to 03.490</t>
  </si>
  <si>
    <t>CHAMCR00176**C_09.500 to 09.740</t>
  </si>
  <si>
    <t>CMOTCR00166**C_03.500 to 03.740</t>
  </si>
  <si>
    <t>CBUTCR00019**C_04.250 to 04.490</t>
  </si>
  <si>
    <t>CCLICR00012**C_03.250 to 03.490</t>
  </si>
  <si>
    <t>CHURCR00049**C_02.000 to 02.240</t>
  </si>
  <si>
    <t>CJEFCR00002**C_01.500 to 01.740</t>
  </si>
  <si>
    <t>CKNOCR00082**C_02.000 to 02.240</t>
  </si>
  <si>
    <t>CLAKCR00409**C_01.000 to 01.240</t>
  </si>
  <si>
    <t>CLOGCR00005**C_13.500 to 13.740</t>
  </si>
  <si>
    <t>CLORCR00231**C_05.500 to 05.740</t>
  </si>
  <si>
    <t>CMAHCR00078**C_00.500 to 00.740</t>
  </si>
  <si>
    <t>CMIACR00012**C_01.500 to 01.740</t>
  </si>
  <si>
    <t>CMOTCR00175**C_03.250 to 03.490</t>
  </si>
  <si>
    <t>CFRACR00249**C_00.250 to 00.490</t>
  </si>
  <si>
    <t>CPRECR00024**C_09.250 to 09.490</t>
  </si>
  <si>
    <t>CROSCR00101**C_06.750 to 06.990</t>
  </si>
  <si>
    <t>CUNICR00038**C_01.500 to 01.740</t>
  </si>
  <si>
    <t>CSCICR00028**C_02.750 to 02.990</t>
  </si>
  <si>
    <t>CSHECR00040**C_04.500 to 04.740</t>
  </si>
  <si>
    <t>CWARCR00020**C_03.750 to 03.990</t>
  </si>
  <si>
    <t>CWARCR00032**C_01.000 to 01.240</t>
  </si>
  <si>
    <t>CWARCR00048**C_00.750 to 00.990</t>
  </si>
  <si>
    <t>CWASCR00003**C_17.000 to 17.240</t>
  </si>
  <si>
    <t>CWASCR00079**C_00.000 to 00.240</t>
  </si>
  <si>
    <t>CHAMCR00182**C_00.750 to 00.990</t>
  </si>
  <si>
    <t>CBELCR00005**C_26.750 to 26.990</t>
  </si>
  <si>
    <t>CPERCR00006**C_01.750 to 01.990</t>
  </si>
  <si>
    <t>CHOLCR00292**C_03.500 to 03.740</t>
  </si>
  <si>
    <t>CBELCR00214**C_02.000 to 02.240</t>
  </si>
  <si>
    <t>CGRECR00020**C_03.250 to 03.490</t>
  </si>
  <si>
    <t>CMADCR00007**C_02.250 to 02.490</t>
  </si>
  <si>
    <t>CSCICR00057**C_01.750 to 01.990</t>
  </si>
  <si>
    <t>CMADCR00007**C_03.250 to 03.490</t>
  </si>
  <si>
    <t>CCLACR00360**C_00.500 to 00.740</t>
  </si>
  <si>
    <t>CPICCR00033**C_05.250 to 05.490</t>
  </si>
  <si>
    <t>CBROCR00006**C_04.750 to 04.990</t>
  </si>
  <si>
    <t>CATHCR00033A*C_08.250 to 08.490</t>
  </si>
  <si>
    <t>CWOOCR00019**C_02.000 to 02.240</t>
  </si>
  <si>
    <t>CBUTCR00019**C_02.500 to 02.740</t>
  </si>
  <si>
    <t>CFAICR00016**C_02.500 to 02.740</t>
  </si>
  <si>
    <t>CALLCR00106**C_01.000 to 01.240</t>
  </si>
  <si>
    <t>CCLECR00072**C_00.000 to 00.240</t>
  </si>
  <si>
    <t>CALLCR00190**C_01.750 to 01.990</t>
  </si>
  <si>
    <t>CFAICR00079**C_00.000 to 00.240</t>
  </si>
  <si>
    <t>CBUTCR00294**C_01.000 to 01.240</t>
  </si>
  <si>
    <t>CBELCR00004**C_06.250 to 06.490</t>
  </si>
  <si>
    <t>CHAMCR00144**C_00.500 to 00.740</t>
  </si>
  <si>
    <t>CMEDCR00045**C_07.250 to 07.490</t>
  </si>
  <si>
    <t>CBELCR00010**C_06.250 to 06.490</t>
  </si>
  <si>
    <t>CBELCR00016**C_00.000 to 00.240</t>
  </si>
  <si>
    <t>CHAMCR00153**C_01.750 to 01.990</t>
  </si>
  <si>
    <t>CDEFCR00157**C_03.000 to 03.240</t>
  </si>
  <si>
    <t>CTUSCR00085**C_01.500 to 01.740</t>
  </si>
  <si>
    <t>CBELCR00214**C_00.000 to 00.240</t>
  </si>
  <si>
    <t>CBELCR00214**C_00.750 to 00.990</t>
  </si>
  <si>
    <t>CFRACR00125**C_08.500 to 08.740</t>
  </si>
  <si>
    <t>CCLACR00308**C_00.750 to 00.990</t>
  </si>
  <si>
    <t>CHAMCR00161**C_00.000 to 00.240</t>
  </si>
  <si>
    <t>CMIACR00037**C_04.250 to 04.490</t>
  </si>
  <si>
    <t>CCLECR00008**C_03.250 to 03.490</t>
  </si>
  <si>
    <t>CSCICR00046**C_02.500 to 02.740</t>
  </si>
  <si>
    <t>CMIACR00149**C_06.500 to 06.740</t>
  </si>
  <si>
    <t>CTRUCR00322**C_00.500 to 00.740</t>
  </si>
  <si>
    <t>CTUSCR00024**C_10.750 to 10.990</t>
  </si>
  <si>
    <t>CWARCR00028**C_00.000 to 00.240</t>
  </si>
  <si>
    <t>CLORCR00039**C_03.750 to 03.990</t>
  </si>
  <si>
    <t>CHAMCR00184**C_00.500 to 00.740</t>
  </si>
  <si>
    <t>CFRACR00095**C_04.750 to 04.990</t>
  </si>
  <si>
    <t>CMOTCR00083**C_01.250 to 01.490</t>
  </si>
  <si>
    <t>CCLECR00099**C_02.750 to 02.990</t>
  </si>
  <si>
    <t>CLORCR00063**C_01.500 to 01.740</t>
  </si>
  <si>
    <t>CMOTCR00175**C_03.000 to 03.240</t>
  </si>
  <si>
    <t>CHAMCR00186**C_00.250 to 00.490</t>
  </si>
  <si>
    <t>CCLECR00351**C_00.500 to 00.740</t>
  </si>
  <si>
    <t>CSHECR00024**C_05.000 to 05.240</t>
  </si>
  <si>
    <t>CCOLCR00402**C_01.250 to 01.490</t>
  </si>
  <si>
    <t>CPICCR00026**C_05.250 to 05.490</t>
  </si>
  <si>
    <t>CPIKCR00045**C_00.750 to 00.990</t>
  </si>
  <si>
    <t>CKNOCR00051**C_00.750 to 00.990</t>
  </si>
  <si>
    <t>CALLCR00190**C_01.500 to 01.740</t>
  </si>
  <si>
    <t>CROSCR00040**C_00.500 to 00.740</t>
  </si>
  <si>
    <t>CMUSCR00125**C_01.750 to 01.990</t>
  </si>
  <si>
    <t>CCLICR00017**C_01.750 to 01.990</t>
  </si>
  <si>
    <t>CDELCR00021**C_01.750 to 01.990</t>
  </si>
  <si>
    <t>CMUSCR00144**C_00.250 to 00.490</t>
  </si>
  <si>
    <t>CDELCR00065**C_00.000 to 00.240</t>
  </si>
  <si>
    <t>CDELCR00172**C_00.250 to 00.490</t>
  </si>
  <si>
    <t>CCLECR00033**C_03.250 to 03.490</t>
  </si>
  <si>
    <t>CHAMCR00208**C_00.250 to 00.490</t>
  </si>
  <si>
    <t>CSTACR00254**C_06.250 to 06.490</t>
  </si>
  <si>
    <t>CFAICR00035**C_01.000 to 01.240</t>
  </si>
  <si>
    <t>CSUMCR00135**C_03.500 to 03.740</t>
  </si>
  <si>
    <t>CPERCR00003**C_01.750 to 01.990</t>
  </si>
  <si>
    <t>CWASCR00004**C_13.750 to 13.990</t>
  </si>
  <si>
    <t>CHAMCR00239**C_04.250 to 04.490</t>
  </si>
  <si>
    <t>CTRUCR01103**C_01.250 to 01.490</t>
  </si>
  <si>
    <t>CHAMCR00205**C_04.250 to 04.490</t>
  </si>
  <si>
    <t>CHAMCR00219**C_00.500 to 00.740</t>
  </si>
  <si>
    <t>CPIKCR00006**C_00.000 to 00.240</t>
  </si>
  <si>
    <t>CCLECR00107**C_00.500 to 00.740</t>
  </si>
  <si>
    <t>CBELCR00004**C_15.500 to 15.740</t>
  </si>
  <si>
    <t>CGUECR00042**C_02.750 to 02.990</t>
  </si>
  <si>
    <t>CPIKCR00066**C_02.000 to 02.240</t>
  </si>
  <si>
    <t>CHOCCR00025**C_00.500 to 00.740</t>
  </si>
  <si>
    <t>CCLECR00115**C_01.750 to 01.990</t>
  </si>
  <si>
    <t>CPORCR00004**C_01.500 to 01.740</t>
  </si>
  <si>
    <t>CHAMCR00076**C_00.500 to 00.740</t>
  </si>
  <si>
    <t>CHAMCR00150**C_00.250 to 00.490</t>
  </si>
  <si>
    <t>CCLECR00116**C_01.500 to 01.740</t>
  </si>
  <si>
    <t>CMUSCR00003**C_04.750 to 04.990</t>
  </si>
  <si>
    <t>CHAMCR00096**C_04.750 to 04.990</t>
  </si>
  <si>
    <t>CCLECR00119**C_04.750 to 04.990</t>
  </si>
  <si>
    <t>CCLACR00335**C_00.500 to 00.740</t>
  </si>
  <si>
    <t>CGRECR00007**C_02.500 to 02.740</t>
  </si>
  <si>
    <t>CHAMCR00163**C_01.750 to 01.990</t>
  </si>
  <si>
    <t>CMUSCR00143**C_00.500 to 00.740</t>
  </si>
  <si>
    <t>CMUSCR00296**C_00.750 to 00.990</t>
  </si>
  <si>
    <t>CPIKCR00006**C_00.250 to 00.490</t>
  </si>
  <si>
    <t>CCLECR00021**C_03.750 to 03.990</t>
  </si>
  <si>
    <t>CPRECR00024**C_10.500 to 10.740</t>
  </si>
  <si>
    <t>CPORCR00159**C_00.000 to 00.240</t>
  </si>
  <si>
    <t>CPRECR00056**C_07.000 to 07.240</t>
  </si>
  <si>
    <t>CRICCR00144**C_01.750 to 01.990</t>
  </si>
  <si>
    <t>CLAKCR00409**C_01.750 to 01.990</t>
  </si>
  <si>
    <t>CLAKCR00409**C_03.750 to 03.990</t>
  </si>
  <si>
    <t>CGRECR00044**C_01.250 to 01.490</t>
  </si>
  <si>
    <t>CATHCR00001**C_04.000 to 04.240</t>
  </si>
  <si>
    <t>CBUTCR00027**C_07.000 to 07.240</t>
  </si>
  <si>
    <t>CGRECR00054**C_00.000 to 00.240</t>
  </si>
  <si>
    <t>CHAMCR00217**C_01.250 to 01.490</t>
  </si>
  <si>
    <t>CRICCR00320**C_01.000 to 01.240</t>
  </si>
  <si>
    <t>CROSCR00550**C_10.250 to 10.490</t>
  </si>
  <si>
    <t>CHAMCR00386**C_00.250 to 00.490</t>
  </si>
  <si>
    <t>CSCICR00045**C_03.000 to 03.240</t>
  </si>
  <si>
    <t>CSTACR00320**C_03.000 to 03.240</t>
  </si>
  <si>
    <t>CBROCR00018**C_03.000 to 03.240</t>
  </si>
  <si>
    <t>CSTACR00283**C_00.750 to 00.990</t>
  </si>
  <si>
    <t>CROSCR00167**C_02.500 to 02.740</t>
  </si>
  <si>
    <t>CGRECR00094**C_06.500 to 06.740</t>
  </si>
  <si>
    <t>CSUMCR00075**C_01.250 to 01.490</t>
  </si>
  <si>
    <t>CSUMCR00079**C_01.750 to 01.990</t>
  </si>
  <si>
    <t>CTUSCR00081**C_07.750 to 07.990</t>
  </si>
  <si>
    <t>CHANCR00226**C_01.250 to 01.490</t>
  </si>
  <si>
    <t>CHOCCR00017**C_03.250 to 03.490</t>
  </si>
  <si>
    <t>CHOCCR00082**C_01.000 to 01.240</t>
  </si>
  <si>
    <t>CHOLCR00001**C_03.500 to 03.740</t>
  </si>
  <si>
    <t>CALLCR00093**C_04.000 to 04.240</t>
  </si>
  <si>
    <t>CWARCR00032**C_01.750 to 01.990</t>
  </si>
  <si>
    <t>CWARCR00038**C_06.000 to 06.240</t>
  </si>
  <si>
    <t>CJACCR00059**C_01.750 to 01.990</t>
  </si>
  <si>
    <t>CWASCR00008**C_02.500 to 02.740</t>
  </si>
  <si>
    <t>CROSCR00223**C_09.500 to 09.740</t>
  </si>
  <si>
    <t>CROSCR00222**C_08.000 to 08.240</t>
  </si>
  <si>
    <t>CLORCR00035**C_00.750 to 00.990</t>
  </si>
  <si>
    <t>CCLACR00380**C_00.750 to 00.990</t>
  </si>
  <si>
    <t>CROSCR00235**C_00.000 to 00.240</t>
  </si>
  <si>
    <t>CJEFCR00030**C_01.500 to 01.740</t>
  </si>
  <si>
    <t>CHAMCR00463**C_00.250 to 00.490</t>
  </si>
  <si>
    <t>CKNOCR00009**C_00.750 to 00.990</t>
  </si>
  <si>
    <t>CLICCR00668**C_10.000 to 10.240</t>
  </si>
  <si>
    <t>CCLECR00057**C_02.250 to 02.490</t>
  </si>
  <si>
    <t>CLAKCR00202**C_04.500 to 04.740</t>
  </si>
  <si>
    <t>CLAKCR00202**C_05.250 to 05.490</t>
  </si>
  <si>
    <t>CLAKCR00203**C_00.500 to 00.740</t>
  </si>
  <si>
    <t>CLOGCR00044**C_00.000 to 00.240</t>
  </si>
  <si>
    <t>CHAMCR00131**C_01.500 to 01.740</t>
  </si>
  <si>
    <t>CFRACR00258**C_03.250 to 03.490</t>
  </si>
  <si>
    <t>CLAWCR00004**C_01.500 to 01.740</t>
  </si>
  <si>
    <t>CADACR00011**C_14.250 to 14.490</t>
  </si>
  <si>
    <t>CCLECR00171**C_06.000 to 06.240</t>
  </si>
  <si>
    <t>CLUCCR03028**C_01.000 to 01.240</t>
  </si>
  <si>
    <t>CHOLCR00201**C_05.250 to 05.490</t>
  </si>
  <si>
    <t>CWASCR00003**C_15.000 to 15.240</t>
  </si>
  <si>
    <t>CLICCR00016**C_10.500 to 10.740</t>
  </si>
  <si>
    <t>CWILCR00043**C_05.000 to 05.240</t>
  </si>
  <si>
    <t>CWASCR00004**C_12.750 to 12.990</t>
  </si>
  <si>
    <t>CSCICR00007**C_01.000 to 01.240</t>
  </si>
  <si>
    <t>CLICCR00260**C_01.750 to 01.990</t>
  </si>
  <si>
    <t>CMADCR00071**C_00.500 to 00.740</t>
  </si>
  <si>
    <t>CLOGCR00001**C_00.000 to 00.240</t>
  </si>
  <si>
    <t>CCLECR00020**C_00.250 to 00.490</t>
  </si>
  <si>
    <t>CSENCR00005**C_02.750 to 02.990</t>
  </si>
  <si>
    <t>CWILCR00018**C_03.250 to 03.490</t>
  </si>
  <si>
    <t>CSCICR00034**C_00.750 to 00.990</t>
  </si>
  <si>
    <t>CJEFCR00030**C_02.000 to 02.240</t>
  </si>
  <si>
    <t>CHAMCR00146**C_01.500 to 01.740</t>
  </si>
  <si>
    <t>CADACR00013**C_10.750 to 10.990</t>
  </si>
  <si>
    <t>CLORCR00053**C_06.750 to 06.990</t>
  </si>
  <si>
    <t>CGEACR00001**C_07.500 to 07.740</t>
  </si>
  <si>
    <t>CGEACR00013**C_04.000 to 04.240</t>
  </si>
  <si>
    <t>CSCICR00184**C_01.500 to 01.740</t>
  </si>
  <si>
    <t>CSCICR00028**C_05.000 to 05.240</t>
  </si>
  <si>
    <t>CATHCR00017**C_07.000 to 07.240</t>
  </si>
  <si>
    <t>CSTACR00164**C_03.000 to 03.240</t>
  </si>
  <si>
    <t>CSCICR00049**C_04.500 to 04.740</t>
  </si>
  <si>
    <t>CATBCR00009**C_15.750 to 15.990</t>
  </si>
  <si>
    <t>CCOSCR00271**C_03.250 to 03.490</t>
  </si>
  <si>
    <t>CMRWCR00015**C_06.500 to 06.740</t>
  </si>
  <si>
    <t>CGEACR00005N*C_02.500 to 02.740</t>
  </si>
  <si>
    <t>CMIACR00111**C_00.250 to 00.490</t>
  </si>
  <si>
    <t>CWASCR00016**C_00.500 to 00.740</t>
  </si>
  <si>
    <t>CTRUCR00226**C_00.000 to 00.240</t>
  </si>
  <si>
    <t>CSCICR00045**C_04.000 to 04.240</t>
  </si>
  <si>
    <t>CHOCCR00042**C_00.250 to 00.490</t>
  </si>
  <si>
    <t>CCOLCR00403**C_02.250 to 02.490</t>
  </si>
  <si>
    <t>CFAICR00024**C_05.000 to 05.240</t>
  </si>
  <si>
    <t>CSCICR00011**C_01.000 to 01.240</t>
  </si>
  <si>
    <t>CWILCR00019**C_13.500 to 13.740</t>
  </si>
  <si>
    <t>CGUECR00035**C_21.250 to 21.490</t>
  </si>
  <si>
    <t>CMAHCR00028**C_12.500 to 12.740</t>
  </si>
  <si>
    <t>CHASCR00004**C_01.000 to 01.240</t>
  </si>
  <si>
    <t>CLAKCR00417**C_03.250 to 03.490</t>
  </si>
  <si>
    <t>CCLICR00011**C_05.000 to 05.240</t>
  </si>
  <si>
    <t>CJACCR00050**C_00.750 to 00.990</t>
  </si>
  <si>
    <t>CWASCR00016**C_00.000 to 00.240</t>
  </si>
  <si>
    <t>CPORCR00031**C_00.250 to 00.490</t>
  </si>
  <si>
    <t>CWASCR00008**C_04.000 to 04.240</t>
  </si>
  <si>
    <t>CLAWCR00123**C_01.500 to 01.740</t>
  </si>
  <si>
    <t>CCLACR00315**C_00.750 to 00.990</t>
  </si>
  <si>
    <t>CCARCR00066**C_02.000 to 02.240</t>
  </si>
  <si>
    <t>CSCICR00064**C_01.750 to 01.990</t>
  </si>
  <si>
    <t>CKNOCR00006**C_12.500 to 12.740</t>
  </si>
  <si>
    <t>CMUSCR00006**C_09.750 to 09.990</t>
  </si>
  <si>
    <t>CFAICR00033A*C_02.500 to 02.740</t>
  </si>
  <si>
    <t>CLAWCR00015**C_05.000 to 05.240</t>
  </si>
  <si>
    <t>CRICCR00300**C_01.500 to 01.740</t>
  </si>
  <si>
    <t>CMUSCR00032**C_04.500 to 04.740</t>
  </si>
  <si>
    <t>CBELCR00005**C_20.000 to 20.240</t>
  </si>
  <si>
    <t>CATHCR00026**C_00.250 to 00.490</t>
  </si>
  <si>
    <t>CHAMCR00014**C_03.000 to 03.240</t>
  </si>
  <si>
    <t>CHOLCR00023**C_01.250 to 01.490</t>
  </si>
  <si>
    <t>CGRECR00084**C_00.750 to 00.990</t>
  </si>
  <si>
    <t>CWARCR00611**C_00.250 to 00.490</t>
  </si>
  <si>
    <t>CMUSCR00116**C_02.250 to 02.490</t>
  </si>
  <si>
    <t>CHAMCR00046**C_00.750 to 00.990</t>
  </si>
  <si>
    <t>CDARCR00013**C_04.750 to 04.990</t>
  </si>
  <si>
    <t>CHIGCR00003**C_11.750 to 11.990</t>
  </si>
  <si>
    <t>CKNOCR00027**C_01.250 to 01.490</t>
  </si>
  <si>
    <t>CCLICR00002**C_00.250 to 00.490</t>
  </si>
  <si>
    <t>CLAWCR00017**C_04.750 to 04.990</t>
  </si>
  <si>
    <t>CHOLCR00320**C_04.500 to 04.740</t>
  </si>
  <si>
    <t>CMUSCR00030**C_00.250 to 00.490</t>
  </si>
  <si>
    <t>CADACR00001**C_14.250 to 14.490</t>
  </si>
  <si>
    <t>CCLACR00331**C_00.250 to 00.490</t>
  </si>
  <si>
    <t>CVANCR00006**C_02.250 to 02.490</t>
  </si>
  <si>
    <t>CAUGCR00226**C_04.500 to 04.740</t>
  </si>
  <si>
    <t>CHAMCR00358**C_00.500 to 00.740</t>
  </si>
  <si>
    <t>CCHPCR00115**C_00.000 to 00.240</t>
  </si>
  <si>
    <t>CSCICR00002**C_02.250 to 02.490</t>
  </si>
  <si>
    <t>CATHCR00001**C_03.750 to 03.990</t>
  </si>
  <si>
    <t>CAUGCR00228**C_00.500 to 00.740</t>
  </si>
  <si>
    <t>CBELCR00056**C_12.000 to 12.240</t>
  </si>
  <si>
    <t>CMEGCR00035**C_01.500 to 01.740</t>
  </si>
  <si>
    <t>CHOLCR00068**C_03.500 to 03.740</t>
  </si>
  <si>
    <t>CCLICR00005**C_14.500 to 14.740</t>
  </si>
  <si>
    <t>CGEACR00005S*C_07.250 to 07.490</t>
  </si>
  <si>
    <t>CKNOCR00014**C_04.000 to 04.240</t>
  </si>
  <si>
    <t>CADACR00020**C_05.250 to 05.490</t>
  </si>
  <si>
    <t>CROSCR00028**C_04.250 to 04.490</t>
  </si>
  <si>
    <t>CWARCR00104**C_02.500 to 02.740</t>
  </si>
  <si>
    <t>CGUECR00042**C_02.000 to 02.240</t>
  </si>
  <si>
    <t>CJACCR00002**C_09.000 to 09.240</t>
  </si>
  <si>
    <t>CRICCR00096**C_02.250 to 02.490</t>
  </si>
  <si>
    <t>CPORCR00089**C_03.500 to 03.740</t>
  </si>
  <si>
    <t>CUNICR00301**C_02.750 to 02.990</t>
  </si>
  <si>
    <t>CGALCR00002**C_01.750 to 01.990</t>
  </si>
  <si>
    <t>CROSCR00222**C_14.750 to 14.990</t>
  </si>
  <si>
    <t>CGALCR00057**C_02.000 to 02.240</t>
  </si>
  <si>
    <t>CATHCR00003**C_01.500 to 01.740</t>
  </si>
  <si>
    <t>CWAYCR00016**C_01.750 to 01.990</t>
  </si>
  <si>
    <t>CKNOCR00066**C_02.000 to 02.240</t>
  </si>
  <si>
    <t>CKNOCR00035**C_01.500 to 01.740</t>
  </si>
  <si>
    <t>CLICCR00596**C_03.000 to 03.240</t>
  </si>
  <si>
    <t>CRICCR00146**C_00.000 to 00.240</t>
  </si>
  <si>
    <t>CMEGCR00028**C_18.000 to 18.240</t>
  </si>
  <si>
    <t>CLAWCR00031**C_00.500 to 00.740</t>
  </si>
  <si>
    <t>CCLECR00133**C_00.000 to 00.240</t>
  </si>
  <si>
    <t>CWARCR00035**C_04.250 to 04.490</t>
  </si>
  <si>
    <t>CBUTCR00030**C_01.250 to 01.490</t>
  </si>
  <si>
    <t>CATHCR00022**C_01.000 to 01.240</t>
  </si>
  <si>
    <t>CFRACR00003**C_04.750 to 04.990</t>
  </si>
  <si>
    <t>CGEACR00030**C_03.000 to 03.240</t>
  </si>
  <si>
    <t>CLORCR00061**C_01.750 to 01.990</t>
  </si>
  <si>
    <t>CROSCR00009**C_11.750 to 11.990</t>
  </si>
  <si>
    <t>CLICCR00489**C_01.000 to 01.240</t>
  </si>
  <si>
    <t>CBUTCR00019**C_03.000 to 03.240</t>
  </si>
  <si>
    <t>CPRECR00011**C_09.250 to 09.490</t>
  </si>
  <si>
    <t>CMADCR00014**C_01.500 to 01.740</t>
  </si>
  <si>
    <t>CMADCR00070**C_05.500 to 05.740</t>
  </si>
  <si>
    <t>CHAMCR00205**C_01.000 to 01.240</t>
  </si>
  <si>
    <t>CPIKCR00022**C_04.000 to 04.240</t>
  </si>
  <si>
    <t>CGEACR00008**C_07.750 to 07.990</t>
  </si>
  <si>
    <t>CTUSCR00021**C_07.750 to 07.990</t>
  </si>
  <si>
    <t>CLICCR00668**C_01.250 to 01.490</t>
  </si>
  <si>
    <t>CPERCR00011**C_06.250 to 06.490</t>
  </si>
  <si>
    <t>CHASCR00027**C_02.250 to 02.490</t>
  </si>
  <si>
    <t>CMADCR00005**C_07.750 to 07.990</t>
  </si>
  <si>
    <t>CCLECR00099**C_03.250 to 03.490</t>
  </si>
  <si>
    <t>CJEFCR00008**C_01.000 to 01.240</t>
  </si>
  <si>
    <t>CHAMCR00100**C_04.250 to 04.490</t>
  </si>
  <si>
    <t>CGRECR00099**C_05.000 to 05.240</t>
  </si>
  <si>
    <t>CMUSCR00146**C_02.750 to 02.990</t>
  </si>
  <si>
    <t>CLOGCR00011**C_00.500 to 00.740</t>
  </si>
  <si>
    <t>CTRUCR01487**C_00.250 to 00.490</t>
  </si>
  <si>
    <t>CHENCR00424**C_05.000 to 05.240</t>
  </si>
  <si>
    <t>CGRECR00058**C_00.250 to 00.490</t>
  </si>
  <si>
    <t>CKNOCR00027**C_08.250 to 08.490</t>
  </si>
  <si>
    <t>CMUSCR00034**C_03.750 to 03.990</t>
  </si>
  <si>
    <t>CHOCCR00272**C_00.500 to 00.740</t>
  </si>
  <si>
    <t>CSTACR00341**C_03.500 to 03.740</t>
  </si>
  <si>
    <t>CLAWCR00030**C_04.500 to 04.740</t>
  </si>
  <si>
    <t>CWARCR00038**C_08.250 to 08.490</t>
  </si>
  <si>
    <t>CTUSCR00102**C_02.250 to 02.490</t>
  </si>
  <si>
    <t>CPRECR00005**C_00.000 to 00.240</t>
  </si>
  <si>
    <t>CTUSCR00080**C_05.500 to 05.740</t>
  </si>
  <si>
    <t>CMUSCR00006**C_03.250 to 03.490</t>
  </si>
  <si>
    <t>CGUECR00042**C_02.250 to 02.490</t>
  </si>
  <si>
    <t>CBUTCR00081**C_02.750 to 02.990</t>
  </si>
  <si>
    <t>CASDCR00281**C_03.750 to 03.990</t>
  </si>
  <si>
    <t>CLUCCR00118**C_05.000 to 05.240</t>
  </si>
  <si>
    <t>CBELCR00004**C_25.750 to 25.990</t>
  </si>
  <si>
    <t>CCRACR00047**C_03.750 to 03.990</t>
  </si>
  <si>
    <t>CJEFCR00047**C_02.750 to 02.990</t>
  </si>
  <si>
    <t>CWARCR00038**C_08.500 to 08.740</t>
  </si>
  <si>
    <t>CGUECR00015**C_10.500 to 10.740</t>
  </si>
  <si>
    <t>CMADCR00102**C_04.000 to 04.240</t>
  </si>
  <si>
    <t>CSTACR00150**C_01.000 to 01.240</t>
  </si>
  <si>
    <t>CTUSCR00046**C_04.000 to 04.240</t>
  </si>
  <si>
    <t>CLICCR00039**C_08.500 to 08.740</t>
  </si>
  <si>
    <t>CFRACR00011**C_01.250 to 01.490</t>
  </si>
  <si>
    <t>CCARCR00020**C_01.750 to 01.990</t>
  </si>
  <si>
    <t>CHOCCR00002**C_01.250 to 01.490</t>
  </si>
  <si>
    <t>CPRECR00034**C_02.750 to 02.990</t>
  </si>
  <si>
    <t>CWILCR00065**C_00.750 to 00.990</t>
  </si>
  <si>
    <t>CFAICR00086**C_04.250 to 04.490</t>
  </si>
  <si>
    <t>CSTACR00112**C_08.500 to 08.740</t>
  </si>
  <si>
    <t>CMIACR00186**C_00.500 to 00.740</t>
  </si>
  <si>
    <t>CLICCR00668**C_17.500 to 17.740</t>
  </si>
  <si>
    <t>CHURCR00186**C_01.000 to 01.240</t>
  </si>
  <si>
    <t>CLAWCR00029**C_02.750 to 02.990</t>
  </si>
  <si>
    <t>CMUSCR00067**C_03.750 to 03.990</t>
  </si>
  <si>
    <t>CCARCR00014**C_01.500 to 01.740</t>
  </si>
  <si>
    <t>CWOOCR00007**C_04.250 to 04.490</t>
  </si>
  <si>
    <t>CDELCR00034**C_01.000 to 01.240</t>
  </si>
  <si>
    <t>CMUSCR00030**C_01.500 to 01.740</t>
  </si>
  <si>
    <t>CGUECR00057**C_01.500 to 01.740</t>
  </si>
  <si>
    <t>CMUSCR00035**C_03.000 to 03.240</t>
  </si>
  <si>
    <t>CMARCR00105**C_00.500 to 00.740</t>
  </si>
  <si>
    <t>CCRACR00035**C_04.000 to 04.240</t>
  </si>
  <si>
    <t>CMUSCR00055**C_02.250 to 02.490</t>
  </si>
  <si>
    <t>CTUSCR00021**C_12.500 to 12.740</t>
  </si>
  <si>
    <t>CLAKCR00417**C_00.000 to 00.240</t>
  </si>
  <si>
    <t>CLICCR00311**C_06.000 to 06.240</t>
  </si>
  <si>
    <t>CCHPCR00130**C_01.250 to 01.490</t>
  </si>
  <si>
    <t>CUNICR00252**C_01.000 to 01.240</t>
  </si>
  <si>
    <t>CMRWCR00015**C_06.250 to 06.490</t>
  </si>
  <si>
    <t>CBUTCR02821**C_06.500 to 06.740</t>
  </si>
  <si>
    <t>CHAMCR00504**C_04.000 to 04.240</t>
  </si>
  <si>
    <t>CSCICR00184**C_00.750 to 00.990</t>
  </si>
  <si>
    <t>CDELCR00106**C_04.000 to 04.240</t>
  </si>
  <si>
    <t>CBROCR00003**C_00.000 to 00.240</t>
  </si>
  <si>
    <t>CGUECR00343**C_02.750 to 02.990</t>
  </si>
  <si>
    <t>CROSCR00009**C_09.750 to 09.990</t>
  </si>
  <si>
    <t>CPICCR00007**C_12.250 to 12.490</t>
  </si>
  <si>
    <t>CGALCR00006**C_00.250 to 00.490</t>
  </si>
  <si>
    <t>CFRACR00006**C_04.000 to 04.240</t>
  </si>
  <si>
    <t>CFRACR00083**C_00.000 to 00.240</t>
  </si>
  <si>
    <t>CHAMCR00362**C_02.500 to 02.740</t>
  </si>
  <si>
    <t>CHAMCR00457**C_14.000 to 14.240</t>
  </si>
  <si>
    <t>CJEFCR00020**C_01.750 to 01.990</t>
  </si>
  <si>
    <t>CTRUCR00038**C_00.500 to 00.740</t>
  </si>
  <si>
    <t>CLICCR00311**C_05.500 to 05.740</t>
  </si>
  <si>
    <t>CLUCCR00071**C_02.000 to 02.240</t>
  </si>
  <si>
    <t>CCRACR00012**C_07.500 to 07.740</t>
  </si>
  <si>
    <t>CROSCR00175**C_02.500 to 02.740</t>
  </si>
  <si>
    <t>CROSCR00232**C_00.250 to 00.490</t>
  </si>
  <si>
    <t>CROSCR00526**C_00.000 to 00.240</t>
  </si>
  <si>
    <t>CSCICR00032**C_07.750 to 07.990</t>
  </si>
  <si>
    <t>CWASCR00006**C_09.000 to 09.240</t>
  </si>
  <si>
    <t>CTUSCR00066**C_03.250 to 03.490</t>
  </si>
  <si>
    <t>CTUSCR00090**C_02.750 to 02.990</t>
  </si>
  <si>
    <t>CTUSCR00102**C_03.000 to 03.240</t>
  </si>
  <si>
    <t>CCLACR00308**C_02.250 to 02.490</t>
  </si>
  <si>
    <t>CALLCR00011**C_05.250 to 05.490</t>
  </si>
  <si>
    <t>CJEFCR00042**C_01.250 to 01.490</t>
  </si>
  <si>
    <t>CBROCR00066**C_01.750 to 01.990</t>
  </si>
  <si>
    <t>CCHPCR00182**C_01.000 to 01.240</t>
  </si>
  <si>
    <t>CCLACR00318**C_02.750 to 02.990</t>
  </si>
  <si>
    <t>CGRECR00135**C_09.500 to 09.740</t>
  </si>
  <si>
    <t>CCOLCR00424**C_03.750 to 03.990</t>
  </si>
  <si>
    <t>CBELCR00054**C_06.750 to 06.990</t>
  </si>
  <si>
    <t>CDELCR00005**C_00.000 to 00.240</t>
  </si>
  <si>
    <t>CGEACR00023**C_02.750 to 02.990</t>
  </si>
  <si>
    <t>CGUECR00035**C_12.750 to 12.990</t>
  </si>
  <si>
    <t>CROSCR00167**C_09.500 to 09.740</t>
  </si>
  <si>
    <t>CSTACR00190**C_07.250 to 07.490</t>
  </si>
  <si>
    <t>CHAMCR00304**C_00.750 to 00.990</t>
  </si>
  <si>
    <t>CHIGCR00074**C_02.500 to 02.740</t>
  </si>
  <si>
    <t>CKNOCR00011**C_01.250 to 01.490</t>
  </si>
  <si>
    <t>CROSCR00167**C_00.000 to 00.240</t>
  </si>
  <si>
    <t>CROSCR00057**C_00.250 to 00.490</t>
  </si>
  <si>
    <t>CSTACR00257**C_04.250 to 04.490</t>
  </si>
  <si>
    <t>CWASCR00174**C_01.000 to 01.240</t>
  </si>
  <si>
    <t>CWAYCR00186**C_05.750 to 05.990</t>
  </si>
  <si>
    <t>CMAHCR00284**C_01.000 to 01.240</t>
  </si>
  <si>
    <t>CSUMCR00010**C_10.750 to 10.990</t>
  </si>
  <si>
    <t>CGRECR00008**C_00.500 to 00.740</t>
  </si>
  <si>
    <t>CROSCR00222**C_08.500 to 08.740</t>
  </si>
  <si>
    <t>CGUECR00638**C_02.000 to 02.240</t>
  </si>
  <si>
    <t>CGEACR00011**C_01.000 to 01.240</t>
  </si>
  <si>
    <t>CMIACR00137**C_02.250 to 02.490</t>
  </si>
  <si>
    <t>CHARCR00060**C_00.000 to 00.240</t>
  </si>
  <si>
    <t>CROSCR00184**C_03.500 to 03.740</t>
  </si>
  <si>
    <t>CCLECR00031**C_01.500 to 01.740</t>
  </si>
  <si>
    <t>CCOLCR00430**C_01.500 to 01.740</t>
  </si>
  <si>
    <t>CCOLCR00414A*C_00.250 to 00.490</t>
  </si>
  <si>
    <t>CCHPCR00011**C_00.500 to 00.740</t>
  </si>
  <si>
    <t>CATHCR00025**C_06.750 to 06.990</t>
  </si>
  <si>
    <t>CBUTCR00019**C_04.750 to 04.990</t>
  </si>
  <si>
    <t>CMEDCR00127**C_01.750 to 01.990</t>
  </si>
  <si>
    <t>CCOSCR00009**C_02.750 to 02.990</t>
  </si>
  <si>
    <t>CMAHCR00031**C_01.000 to 01.240</t>
  </si>
  <si>
    <t>CHAMCR00111**C_00.250 to 00.490</t>
  </si>
  <si>
    <t>CROSCR00167**C_10.500 to 10.740</t>
  </si>
  <si>
    <t>CHAMCR00151**C_01.250 to 01.490</t>
  </si>
  <si>
    <t>CTRUCR00331**C_03.500 to 03.740</t>
  </si>
  <si>
    <t>CFAICR00090**C_00.000 to 00.240</t>
  </si>
  <si>
    <t>CLOGCR00029**C_05.750 to 05.990</t>
  </si>
  <si>
    <t>CATHCR00022**C_01.500 to 01.740</t>
  </si>
  <si>
    <t>CATHCR00110**C_01.250 to 01.490</t>
  </si>
  <si>
    <t>CFAYCR00026**C_02.000 to 02.240</t>
  </si>
  <si>
    <t>CROSCR00207**C_06.250 to 06.490</t>
  </si>
  <si>
    <t>CSTACR00223**C_01.500 to 01.740</t>
  </si>
  <si>
    <t>CBELCR00030**C_00.000 to 00.240</t>
  </si>
  <si>
    <t>CMOTCR00230**C_04.000 to 04.240</t>
  </si>
  <si>
    <t>CFRACR00016**C_07.500 to 07.740</t>
  </si>
  <si>
    <t>CALLCR00073**C_00.000 to 00.240</t>
  </si>
  <si>
    <t>CMIACR00048**C_06.500 to 06.740</t>
  </si>
  <si>
    <t>CCLECR00061**C_00.250 to 00.490</t>
  </si>
  <si>
    <t>CTUSCR00024**C_10.000 to 10.240</t>
  </si>
  <si>
    <t>CMOTCR00166**C_04.500 to 04.740</t>
  </si>
  <si>
    <t>CMUSCR00006**C_05.500 to 05.740</t>
  </si>
  <si>
    <t>CMUSCR00006**C_10.000 to 10.240</t>
  </si>
  <si>
    <t>CCOLCR00432**C_00.250 to 00.490</t>
  </si>
  <si>
    <t>CDELCR00013**C_01.750 to 01.990</t>
  </si>
  <si>
    <t>CHAMCR00071**C_02.250 to 02.490</t>
  </si>
  <si>
    <t>CFAICR00024**C_05.250 to 05.490</t>
  </si>
  <si>
    <t>CSUMCR00032**C_03.750 to 03.990</t>
  </si>
  <si>
    <t>COTTCR00018**C_01.750 to 01.990</t>
  </si>
  <si>
    <t>COTTCR00135**C_00.750 to 00.990</t>
  </si>
  <si>
    <t>CTUSCR00102**C_04.000 to 04.240</t>
  </si>
  <si>
    <t>CGEACR00002**C_01.250 to 01.490</t>
  </si>
  <si>
    <t>CGEACR00008**C_06.250 to 06.490</t>
  </si>
  <si>
    <t>CPICCR00040**C_01.750 to 01.990</t>
  </si>
  <si>
    <t>CGRECR00086**C_02.750 to 02.990</t>
  </si>
  <si>
    <t>CLORCR00035**C_00.500 to 00.740</t>
  </si>
  <si>
    <t>CGUECR00074**C_04.000 to 04.240</t>
  </si>
  <si>
    <t>CGUECR00430**C_00.000 to 00.240</t>
  </si>
  <si>
    <t>CHAMCR00304**C_00.250 to 00.490</t>
  </si>
  <si>
    <t>CMAHCR00117**C_02.500 to 02.740</t>
  </si>
  <si>
    <t>CPORCR00089**C_03.750 to 03.990</t>
  </si>
  <si>
    <t>CGEACR00012**C_01.000 to 01.240</t>
  </si>
  <si>
    <t>CSCICR00254**C_00.000 to 00.240</t>
  </si>
  <si>
    <t>CSCICR00440**C_00.250 to 00.490</t>
  </si>
  <si>
    <t>CHAMCR00358**C_03.250 to 03.490</t>
  </si>
  <si>
    <t>CPORCR00177**C_01.250 to 01.490</t>
  </si>
  <si>
    <t>CSHECR00008**C_03.000 to 03.240</t>
  </si>
  <si>
    <t>CPORCR00265**C_01.500 to 01.740</t>
  </si>
  <si>
    <t>CSTACR00066**C_13.500 to 13.740</t>
  </si>
  <si>
    <t>CGRECR00036**C_05.500 to 05.740</t>
  </si>
  <si>
    <t>CSTACR00192**C_01.500 to 01.740</t>
  </si>
  <si>
    <t>CLAWCR00001**C_09.250 to 09.490</t>
  </si>
  <si>
    <t>CCOLCR00400**C_03.000 to 03.240</t>
  </si>
  <si>
    <t>CHAMCR00228**C_00.750 to 00.990</t>
  </si>
  <si>
    <t>CCLECR00132**C_00.500 to 00.740</t>
  </si>
  <si>
    <t>CHAMCR00368**C_00.500 to 00.740</t>
  </si>
  <si>
    <t>CSCICR00254**C_01.500 to 01.740</t>
  </si>
  <si>
    <t>CHAMCR00379**C_00.750 to 00.990</t>
  </si>
  <si>
    <t>CHAMCR00073**C_01.250 to 01.490</t>
  </si>
  <si>
    <t>CHAMCR00074**C_02.500 to 02.740</t>
  </si>
  <si>
    <t>CCLACR00374**C_00.000 to 00.240</t>
  </si>
  <si>
    <t>CHAMCR00390**C_00.250 to 00.490</t>
  </si>
  <si>
    <t>CHAMCR00390**C_00.000 to 00.240</t>
  </si>
  <si>
    <t>CLAWCR00068**C_00.000 to 00.240</t>
  </si>
  <si>
    <t>CATBCR00019**C_01.000 to 01.240</t>
  </si>
  <si>
    <t>CROSCR00205**C_01.750 to 01.990</t>
  </si>
  <si>
    <t>CHAMCR00090**C_01.500 to 01.740</t>
  </si>
  <si>
    <t>CHIGCR00016**C_05.250 to 05.490</t>
  </si>
  <si>
    <t>CHOCCR00014**C_02.000 to 02.240</t>
  </si>
  <si>
    <t>CLAWCR00411**C_00.750 to 00.990</t>
  </si>
  <si>
    <t>CDELCR00072**C_05.750 to 05.990</t>
  </si>
  <si>
    <t>CTRUCR00329**C_03.250 to 03.490</t>
  </si>
  <si>
    <t>CTUSCR00080**C_00.000 to 00.240</t>
  </si>
  <si>
    <t>CATHCR00020**C_02.000 to 02.240</t>
  </si>
  <si>
    <t>CBROCR00029**C_00.750 to 00.990</t>
  </si>
  <si>
    <t>CGUECR00035**C_00.750 to 00.990</t>
  </si>
  <si>
    <t>CLAKCR00203**C_00.250 to 00.490</t>
  </si>
  <si>
    <t>CWARCR00026**C_00.000 to 00.240</t>
  </si>
  <si>
    <t>CBROCR00041**C_00.500 to 00.740</t>
  </si>
  <si>
    <t>CAUGCR00114A*C_00.500 to 00.740</t>
  </si>
  <si>
    <t>CSANCR00053**C_08.250 to 08.490</t>
  </si>
  <si>
    <t>CSANCR00185**C_00.000 to 00.240</t>
  </si>
  <si>
    <t>CFRACR00011**C_10.000 to 10.240</t>
  </si>
  <si>
    <t>CSCICR00004**C_01.750 to 01.990</t>
  </si>
  <si>
    <t>CHURCR00060**C_06.750 to 06.990</t>
  </si>
  <si>
    <t>CHAMCR00061**C_01.000 to 01.240</t>
  </si>
  <si>
    <t>CBROCR00055**C_05.000 to 05.240</t>
  </si>
  <si>
    <t>CMADCR00030**C_03.000 to 03.240</t>
  </si>
  <si>
    <t>CSCICR00018**C_03.000 to 03.240</t>
  </si>
  <si>
    <t>CMAHCR00018**C_02.500 to 02.740</t>
  </si>
  <si>
    <t>CJACCR00039**C_03.000 to 03.240</t>
  </si>
  <si>
    <t>CSCICR00028**C_00.750 to 00.990</t>
  </si>
  <si>
    <t>CLOGCR00153**C_01.000 to 01.240</t>
  </si>
  <si>
    <t>CWAYCR00169**C_01.250 to 01.490</t>
  </si>
  <si>
    <t>CLORCR00070**C_05.000 to 05.240</t>
  </si>
  <si>
    <t>CSCICR00031**C_00.750 to 00.990</t>
  </si>
  <si>
    <t>CHAMCR00146**C_00.750 to 00.990</t>
  </si>
  <si>
    <t>CMIACR00009**C_08.500 to 08.740</t>
  </si>
  <si>
    <t>CCLECR00121**C_05.000 to 05.240</t>
  </si>
  <si>
    <t>CCLACR00351**C_06.250 to 06.490</t>
  </si>
  <si>
    <t>CERICR00013**C_13.500 to 13.740</t>
  </si>
  <si>
    <t>CBROCR00073**C_00.000 to 00.240</t>
  </si>
  <si>
    <t>CWAYCR00186**C_02.500 to 02.740</t>
  </si>
  <si>
    <t>CCRACR00074**C_00.000 to 00.240</t>
  </si>
  <si>
    <t>CADACR00002**C_19.000 to 19.240</t>
  </si>
  <si>
    <t>CWASCR00002**C_04.250 to 04.490</t>
  </si>
  <si>
    <t>CLICCR00202**C_00.750 to 00.990</t>
  </si>
  <si>
    <t>CJACCR00022**C_00.000 to 00.240</t>
  </si>
  <si>
    <t>CBUTCR00018**C_05.000 to 05.240</t>
  </si>
  <si>
    <t>CMRWCR00040**C_01.000 to 01.240</t>
  </si>
  <si>
    <t>CWILCR00019**C_13.750 to 13.990</t>
  </si>
  <si>
    <t>CASDCR00620**C_12.500 to 12.740</t>
  </si>
  <si>
    <t>CMUSCR00071**C_07.000 to 07.240</t>
  </si>
  <si>
    <t>CATHCR00053**C_08.250 to 08.490</t>
  </si>
  <si>
    <t>CPERCR00007**C_00.000 to 00.240</t>
  </si>
  <si>
    <t>CLAWCR00004**C_02.000 to 02.240</t>
  </si>
  <si>
    <t>CROSCR00205**C_06.000 to 06.240</t>
  </si>
  <si>
    <t>CMUSCR00694**C_01.000 to 01.240</t>
  </si>
  <si>
    <t>CRICCR00301**C_02.750 to 02.990</t>
  </si>
  <si>
    <t>CSENCR00036**C_01.250 to 01.490</t>
  </si>
  <si>
    <t>CBROCR00092**C_00.000 to 00.240</t>
  </si>
  <si>
    <t>CHAMCR00266**C_00.500 to 00.740</t>
  </si>
  <si>
    <t>CMEDCR00127**C_01.000 to 01.240</t>
  </si>
  <si>
    <t>CLOGCR00011**C_02.000 to 02.240</t>
  </si>
  <si>
    <t>CMARCR00169**C_05.000 to 05.240</t>
  </si>
  <si>
    <t>CWAYCR00027**C_11.000 to 11.240</t>
  </si>
  <si>
    <t>CHANCR00226**C_01.500 to 01.740</t>
  </si>
  <si>
    <t>CTRUCR00079**C_00.750 to 00.990</t>
  </si>
  <si>
    <t>CMOTCR00044**C_04.000 to 04.240</t>
  </si>
  <si>
    <t>CWASCR00004**C_02.250 to 02.490</t>
  </si>
  <si>
    <t>CWASCR00010**C_02.750 to 02.990</t>
  </si>
  <si>
    <t>CMUSCR00309**C_00.750 to 00.990</t>
  </si>
  <si>
    <t>CDELCR00021**C_04.500 to 04.740</t>
  </si>
  <si>
    <t>CMIACR00193**C_03.250 to 03.490</t>
  </si>
  <si>
    <t>CGEACR00009**C_03.250 to 03.490</t>
  </si>
  <si>
    <t>CBROCR00035**C_03.500 to 03.740</t>
  </si>
  <si>
    <t>CTUSCR00084**C_00.250 to 00.490</t>
  </si>
  <si>
    <t>CDEFCR00188**C_03.500 to 03.740</t>
  </si>
  <si>
    <t>CRICCR00310**C_00.500 to 00.740</t>
  </si>
  <si>
    <t>CDEFCR00058**C_05.750 to 05.990</t>
  </si>
  <si>
    <t>CMIACR00037**C_09.000 to 09.240</t>
  </si>
  <si>
    <t>CTRUCR00329**C_11.000 to 11.240</t>
  </si>
  <si>
    <t>CAUGCR00025A*C_11.250 to 11.490</t>
  </si>
  <si>
    <t>CHOCCR00042**C_02.250 to 02.490</t>
  </si>
  <si>
    <t>CCLECR00013**C_01.250 to 01.490</t>
  </si>
  <si>
    <t>CGUECR00690**C_03.250 to 03.490</t>
  </si>
  <si>
    <t>CCLECR00121**C_00.000 to 00.240</t>
  </si>
  <si>
    <t>CHAMCR00219**C_00.250 to 00.490</t>
  </si>
  <si>
    <t>CLAWCR00021**C_01.750 to 01.990</t>
  </si>
  <si>
    <t>CCLECR00157**C_02.750 to 02.990</t>
  </si>
  <si>
    <t>CRICCR00215**C_09.750 to 09.990</t>
  </si>
  <si>
    <t>CATBCR00008**C_02.500 to 02.740</t>
  </si>
  <si>
    <t>CFAYCR00034**C_06.000 to 06.240</t>
  </si>
  <si>
    <t>CTUSCR00001**C_01.750 to 01.990</t>
  </si>
  <si>
    <t>CROSCR00221**C_00.250 to 00.490</t>
  </si>
  <si>
    <t>CFRACR00137**C_01.500 to 01.740</t>
  </si>
  <si>
    <t>CROSCR00167**C_08.500 to 08.740</t>
  </si>
  <si>
    <t>CMIACR00154**C_01.000 to 01.240</t>
  </si>
  <si>
    <t>CLAKCR00322**C_00.000 to 00.240</t>
  </si>
  <si>
    <t>CGALCR00149**C_00.500 to 00.740</t>
  </si>
  <si>
    <t>CLAWCR00012**C_00.250 to 00.490</t>
  </si>
  <si>
    <t>CPORCR00219**C_02.500 to 02.740</t>
  </si>
  <si>
    <t>CHOLCR00058**C_05.750 to 05.990</t>
  </si>
  <si>
    <t>CMEDCR00233**C_01.250 to 01.490</t>
  </si>
  <si>
    <t>CTUSCR00062**C_06.000 to 06.240</t>
  </si>
  <si>
    <t>CFAICR00086**C_07.000 to 07.240</t>
  </si>
  <si>
    <t>CSTACR00254**C_08.000 to 08.240</t>
  </si>
  <si>
    <t>CSCICR00169**C_01.000 to 01.240</t>
  </si>
  <si>
    <t>CCLICR00008**C_00.500 to 00.740</t>
  </si>
  <si>
    <t>CTUSCR00090**C_09.000 to 09.240</t>
  </si>
  <si>
    <t>CCLACR00323**C_02.250 to 02.490</t>
  </si>
  <si>
    <t>CBUTCR00027**C_02.500 to 02.740</t>
  </si>
  <si>
    <t>CSTACR00192**C_08.250 to 08.490</t>
  </si>
  <si>
    <t>CWARCR00021**C_00.500 to 00.740</t>
  </si>
  <si>
    <t>CSTACR00223**C_01.000 to 01.240</t>
  </si>
  <si>
    <t>CHAMCR00046**C_00.500 to 00.740</t>
  </si>
  <si>
    <t>CRICCR00144**C_02.750 to 02.990</t>
  </si>
  <si>
    <t>CFAYCR00038A*C_03.000 to 03.240</t>
  </si>
  <si>
    <t>CGEACR00004**C_10.750 to 10.990</t>
  </si>
  <si>
    <t>CHAMCR00010**C_00.250 to 00.490</t>
  </si>
  <si>
    <t>CHAMCR00090**C_03.500 to 03.740</t>
  </si>
  <si>
    <t>CFAICR00058**C_01.000 to 01.240</t>
  </si>
  <si>
    <t>CROSCR00175**C_01.000 to 01.240</t>
  </si>
  <si>
    <t>CLORCR00001**C_02.000 to 02.240</t>
  </si>
  <si>
    <t>CROSCR00167**C_01.500 to 01.740</t>
  </si>
  <si>
    <t>CCLECR00031**C_00.750 to 00.990</t>
  </si>
  <si>
    <t>CCRACR00003**C_01.500 to 01.740</t>
  </si>
  <si>
    <t>CFAYCR00058**C_00.000 to 00.240</t>
  </si>
  <si>
    <t>CFAICR00055**C_08.000 to 08.240</t>
  </si>
  <si>
    <t>CWASCR00027**C_01.750 to 01.990</t>
  </si>
  <si>
    <t>CMIACR00199**C_00.250 to 00.490</t>
  </si>
  <si>
    <t>CPERCR00022**C_01.750 to 01.990</t>
  </si>
  <si>
    <t>CROSCR00009**C_11.000 to 11.240</t>
  </si>
  <si>
    <t>CHAMCR00090**C_02.000 to 02.240</t>
  </si>
  <si>
    <t>CGALCR00170**C_04.500 to 04.740</t>
  </si>
  <si>
    <t>CSTACR00228**C_09.000 to 09.240</t>
  </si>
  <si>
    <t>CWOOCR00007**C_08.000 to 08.240</t>
  </si>
  <si>
    <t>CBUTCR00029**C_03.750 to 03.990</t>
  </si>
  <si>
    <t>CSTACR00246**C_00.250 to 00.490</t>
  </si>
  <si>
    <t>CMIACR00041**C_02.000 to 02.240</t>
  </si>
  <si>
    <t>CLICCR00003**C_00.750 to 00.990</t>
  </si>
  <si>
    <t>CWARCR00020**C_04.500 to 04.740</t>
  </si>
  <si>
    <t>CHAMCR00184**C_00.250 to 00.490</t>
  </si>
  <si>
    <t>CCLECR00083**C_00.000 to 00.240</t>
  </si>
  <si>
    <t>CTRUCR00329**C_10.500 to 10.740</t>
  </si>
  <si>
    <t>CKNOCR00004**C_01.000 to 01.240</t>
  </si>
  <si>
    <t>CCLECR00013**C_03.500 to 03.740</t>
  </si>
  <si>
    <t>CCOLCR00425**C_05.250 to 05.490</t>
  </si>
  <si>
    <t>CPRECR00034**C_03.750 to 03.990</t>
  </si>
  <si>
    <t>CROSCR00222**C_06.750 to 06.990</t>
  </si>
  <si>
    <t>CGALCR00010**C_00.500 to 00.740</t>
  </si>
  <si>
    <t>CPIKCR00043**C_03.250 to 03.490</t>
  </si>
  <si>
    <t>CBELCR00004**C_17.500 to 17.740</t>
  </si>
  <si>
    <t>CBUTCR00153**C_01.250 to 01.490</t>
  </si>
  <si>
    <t>CPORCR00088**C_03.500 to 03.740</t>
  </si>
  <si>
    <t>CMUSCR00034**C_05.250 to 05.490</t>
  </si>
  <si>
    <t>CSHECR00177**C_00.000 to 00.240</t>
  </si>
  <si>
    <t>CPERCR00055**C_00.500 to 00.740</t>
  </si>
  <si>
    <t>CHAMCR00142**C_08.000 to 08.240</t>
  </si>
  <si>
    <t>CPRECR00015**C_05.500 to 05.740</t>
  </si>
  <si>
    <t>CGRECR00044**C_00.750 to 00.990</t>
  </si>
  <si>
    <t>CCLACR00339**C_00.000 to 00.240</t>
  </si>
  <si>
    <t>CGRECR00051**C_03.750 to 03.990</t>
  </si>
  <si>
    <t>CROSCR00222**C_05.250 to 05.490</t>
  </si>
  <si>
    <t>CCLECR00127**C_03.500 to 03.740</t>
  </si>
  <si>
    <t>CHAMCR00068**C_00.500 to 00.740</t>
  </si>
  <si>
    <t>CRICCR00320**C_07.750 to 07.990</t>
  </si>
  <si>
    <t>CROSCR00161**C_02.750 to 02.990</t>
  </si>
  <si>
    <t>CHAMCR00457**C_06.500 to 06.740</t>
  </si>
  <si>
    <t>CHAMCR00463**C_03.250 to 03.490</t>
  </si>
  <si>
    <t>CDEFCR00176**C_04.250 to 04.490</t>
  </si>
  <si>
    <t>CTRUCR00083**C_06.500 to 06.740</t>
  </si>
  <si>
    <t>CHOLCR00186**C_00.250 to 00.490</t>
  </si>
  <si>
    <t>CMOTCR00539**C_02.750 to 02.990</t>
  </si>
  <si>
    <t>CHOCCR00005**C_00.250 to 00.490</t>
  </si>
  <si>
    <t>CWARCR00022**C_07.250 to 07.490</t>
  </si>
  <si>
    <t>CLAWCR00026**C_00.000 to 00.240</t>
  </si>
  <si>
    <t>CMADCR00005**C_12.750 to 12.990</t>
  </si>
  <si>
    <t>CATHCR00010**C_07.750 to 07.990</t>
  </si>
  <si>
    <t>CLOGCR00009**C_05.750 to 05.990</t>
  </si>
  <si>
    <t>CGALCR00079**C_01.250 to 01.490</t>
  </si>
  <si>
    <t>CMOTCR00078**C_02.750 to 02.990</t>
  </si>
  <si>
    <t>CSTACR00112**C_05.250 to 05.490</t>
  </si>
  <si>
    <t>CRICCR00320**C_04.250 to 04.490</t>
  </si>
  <si>
    <t>CTUSCR00010**C_03.250 to 03.490</t>
  </si>
  <si>
    <t>CCLECR00019**C_00.750 to 00.990</t>
  </si>
  <si>
    <t>CTUSCR00054**C_01.250 to 01.490</t>
  </si>
  <si>
    <t>CCOLCR00405**C_00.000 to 00.240</t>
  </si>
  <si>
    <t>CWASCR00079**C_01.500 to 01.740</t>
  </si>
  <si>
    <t>CADACR00101**C_00.000 to 00.240</t>
  </si>
  <si>
    <t>CMRWCR00097**C_02.000 to 02.240</t>
  </si>
  <si>
    <t>CJACCR00043**C_01.000 to 01.240</t>
  </si>
  <si>
    <t>CROSCR00167**C_03.500 to 03.740</t>
  </si>
  <si>
    <t>CKNOCR00021**C_01.250 to 01.490</t>
  </si>
  <si>
    <t>CHOCCR00023**C_01.250 to 01.490</t>
  </si>
  <si>
    <t>CHIGCR00046**C_03.000 to 03.240</t>
  </si>
  <si>
    <t>CWARCR00163**C_02.000 to 02.240</t>
  </si>
  <si>
    <t>CFAICR00055**C_07.250 to 07.490</t>
  </si>
  <si>
    <t>CLUCCR00032**C_05.750 to 05.990</t>
  </si>
  <si>
    <t>CRICCR00243**C_01.500 to 01.740</t>
  </si>
  <si>
    <t>CTUSCR00090**C_09.250 to 09.490</t>
  </si>
  <si>
    <t>CCOLCR00424**C_03.000 to 03.240</t>
  </si>
  <si>
    <t>CWILCR00013**C_02.000 to 02.240</t>
  </si>
  <si>
    <t>CUNICR00101**C_02.000 to 02.240</t>
  </si>
  <si>
    <t>CCLECR00089**C_00.500 to 00.740</t>
  </si>
  <si>
    <t>CLAWCR00105**C_00.000 to 00.240</t>
  </si>
  <si>
    <t>CMOTCR00230**C_03.750 to 03.990</t>
  </si>
  <si>
    <t>CPICCR00007**C_07.500 to 07.740</t>
  </si>
  <si>
    <t>CSTACR00227**C_00.500 to 00.740</t>
  </si>
  <si>
    <t>CPRECR00058**C_00.500 to 00.740</t>
  </si>
  <si>
    <t>CBROCR00056**C_02.500 to 02.740</t>
  </si>
  <si>
    <t>CWASCR00003**C_14.750 to 14.990</t>
  </si>
  <si>
    <t>CCLECR00041**C_00.250 to 00.490</t>
  </si>
  <si>
    <t>CTUSCR00062**C_01.000 to 01.240</t>
  </si>
  <si>
    <t>CBUTCR00047**C_01.250 to 01.490</t>
  </si>
  <si>
    <t>CFRACR00003**C_05.500 to 05.740</t>
  </si>
  <si>
    <t>CCLECR00057**C_03.000 to 03.240</t>
  </si>
  <si>
    <t>CMERCR00030B*C_06.250 to 06.490</t>
  </si>
  <si>
    <t>CMIACR00193**C_04.250 to 04.490</t>
  </si>
  <si>
    <t>CDELCR00124**C_05.000 to 05.240</t>
  </si>
  <si>
    <t>CSTACR00098**C_01.000 to 01.240</t>
  </si>
  <si>
    <t>CMUSCR00414**C_00.250 to 00.490</t>
  </si>
  <si>
    <t>CPUTCR0000Z**C_09.750 to 09.990</t>
  </si>
  <si>
    <t>CSCICR00002**C_04.250 to 04.490</t>
  </si>
  <si>
    <t>CCOLCR00403**C_07.250 to 07.490</t>
  </si>
  <si>
    <t>CCLACR00350**C_07.500 to 07.740</t>
  </si>
  <si>
    <t>CTRUCR00054**C_04.000 to 04.240</t>
  </si>
  <si>
    <t>CWARCR00020**C_02.000 to 02.240</t>
  </si>
  <si>
    <t>CCLECR00380**C_01.500 to 01.740</t>
  </si>
  <si>
    <t>CHAMCR00141**C_02.500 to 02.740</t>
  </si>
  <si>
    <t>CHOLCR00600**C_01.250 to 01.490</t>
  </si>
  <si>
    <t>CWAYCR00003A*C_01.000 to 01.240</t>
  </si>
  <si>
    <t>CROSCR00101**C_01.750 to 01.990</t>
  </si>
  <si>
    <t>CHENCR0000X**C_01.000 to 01.240</t>
  </si>
  <si>
    <t>CROSCR00159**C_01.250 to 01.490</t>
  </si>
  <si>
    <t>CLAWCR00022**C_01.750 to 01.990</t>
  </si>
  <si>
    <t>CLAWCR00021**C_00.750 to 00.990</t>
  </si>
  <si>
    <t>CDELCR00017**C_01.250 to 01.490</t>
  </si>
  <si>
    <t>CUNICR00024**C_00.250 to 00.490</t>
  </si>
  <si>
    <t>CWAYCR00169**C_00.500 to 00.740</t>
  </si>
  <si>
    <t>CHAMCR00154**C_00.750 to 00.990</t>
  </si>
  <si>
    <t>CPICCR00007**C_02.250 to 02.490</t>
  </si>
  <si>
    <t>CHAMCR00239**C_05.250 to 05.490</t>
  </si>
  <si>
    <t>CHAMCR00090**C_00.500 to 00.740</t>
  </si>
  <si>
    <t>CLAWCR00120**C_00.500 to 00.740</t>
  </si>
  <si>
    <t>CCOLCR00402**C_00.500 to 00.740</t>
  </si>
  <si>
    <t>CMEGCR00124**C_02.750 to 02.990</t>
  </si>
  <si>
    <t>CPORCR00177**C_11.000 to 11.240</t>
  </si>
  <si>
    <t>CJEFCR00010**C_09.750 to 09.990</t>
  </si>
  <si>
    <t>CBELCR00005**C_26.000 to 26.240</t>
  </si>
  <si>
    <t>CMOTCR00166**C_08.000 to 08.240</t>
  </si>
  <si>
    <t>CBUTCR00038**C_03.500 to 03.740</t>
  </si>
  <si>
    <t>CWARCR00038**C_07.250 to 07.490</t>
  </si>
  <si>
    <t>CCLECR00066**C_00.250 to 00.490</t>
  </si>
  <si>
    <t>CMOTCR00218**C_00.750 to 00.990</t>
  </si>
  <si>
    <t>CMERCR00144**C_04.250 to 04.490</t>
  </si>
  <si>
    <t>CSCICR00241**C_02.500 to 02.740</t>
  </si>
  <si>
    <t>CLOGCR00286**C_00.750 to 00.990</t>
  </si>
  <si>
    <t>CGEACR00005S*C_01.500 to 01.740</t>
  </si>
  <si>
    <t>CGEACR00001**C_05.000 to 05.240</t>
  </si>
  <si>
    <t>CHAMCR00358**C_05.000 to 05.240</t>
  </si>
  <si>
    <t>CCLICR00006**C_03.250 to 03.490</t>
  </si>
  <si>
    <t>CHAMCR00158**C_01.000 to 01.240</t>
  </si>
  <si>
    <t>CWASCR00011**C_01.250 to 01.490</t>
  </si>
  <si>
    <t>CUNICR00104**C_05.500 to 05.740</t>
  </si>
  <si>
    <t>CBUTCR00115**C_02.250 to 02.490</t>
  </si>
  <si>
    <t>CHOCCR00017**C_01.500 to 01.740</t>
  </si>
  <si>
    <t>CSTACR00212A*C_00.000 to 00.240</t>
  </si>
  <si>
    <t>CSUMCR00048**C_04.750 to 04.990</t>
  </si>
  <si>
    <t>CGUECR00042**C_01.750 to 01.990</t>
  </si>
  <si>
    <t>CROSCR00114**C_01.250 to 01.490</t>
  </si>
  <si>
    <t>CCLECR00351**C_01.000 to 01.240</t>
  </si>
  <si>
    <t>CKNOCR00035**C_03.250 to 03.490</t>
  </si>
  <si>
    <t>CLUCCR01572**C_01.250 to 01.490</t>
  </si>
  <si>
    <t>CCRACR00035**C_02.250 to 02.490</t>
  </si>
  <si>
    <t>CDARCR00013**C_00.250 to 00.490</t>
  </si>
  <si>
    <t>CHASCR00012**C_05.500 to 05.740</t>
  </si>
  <si>
    <t>CPERCR00030**C_03.500 to 03.740</t>
  </si>
  <si>
    <t>CLAWCR00031**C_03.750 to 03.990</t>
  </si>
  <si>
    <t>CSUMCR00002**C_13.500 to 13.740</t>
  </si>
  <si>
    <t>CCLECR00171**C_00.000 to 00.240</t>
  </si>
  <si>
    <t>CADACR00016D*C_00.750 to 00.990</t>
  </si>
  <si>
    <t>CCARCR00020**C_01.500 to 01.740</t>
  </si>
  <si>
    <t>CWASCR00016**C_00.250 to 00.490</t>
  </si>
  <si>
    <t>CATBCR00443**C_02.750 to 02.990</t>
  </si>
  <si>
    <t>CPICCR00007**C_08.000 to 08.240</t>
  </si>
  <si>
    <t>CCLECR00099**C_00.750 to 00.990</t>
  </si>
  <si>
    <t>CTUSCR00106**C_01.000 to 01.240</t>
  </si>
  <si>
    <t>CPIKCR00013**C_01.500 to 01.740</t>
  </si>
  <si>
    <t>CHASCR00043**C_02.000 to 02.240</t>
  </si>
  <si>
    <t>CRICCR00144**C_03.750 to 03.990</t>
  </si>
  <si>
    <t>CTUSCR00063**C_00.750 to 00.990</t>
  </si>
  <si>
    <t>CSTACR00511**C_01.250 to 01.490</t>
  </si>
  <si>
    <t>CGALCR00007**C_00.750 to 00.990</t>
  </si>
  <si>
    <t>CPRECR00015**C_05.750 to 05.990</t>
  </si>
  <si>
    <t>CASDCR00917**C_01.000 to 01.240</t>
  </si>
  <si>
    <t>CUNICR00002**C_03.500 to 03.740</t>
  </si>
  <si>
    <t>CHAMCR00383**C_01.250 to 01.490</t>
  </si>
  <si>
    <t>CMARCR00107**C_07.250 to 07.490</t>
  </si>
  <si>
    <t>CGUECR00035**C_07.250 to 07.490</t>
  </si>
  <si>
    <t>CFRACR00256**C_00.750 to 00.990</t>
  </si>
  <si>
    <t>CMUSCR00034**C_03.000 to 03.240</t>
  </si>
  <si>
    <t>CJEFCR00026**C_07.250 to 07.490</t>
  </si>
  <si>
    <t>CHIGCR00016**C_04.500 to 04.740</t>
  </si>
  <si>
    <t>CHENCR00424**C_06.250 to 06.490</t>
  </si>
  <si>
    <t>CFAICR00026**C_05.500 to 05.740</t>
  </si>
  <si>
    <t>CCLECR00057**C_03.500 to 03.740</t>
  </si>
  <si>
    <t>CVINCR00018**C_01.750 to 01.990</t>
  </si>
  <si>
    <t>CGUECR00035**C_17.000 to 17.240</t>
  </si>
  <si>
    <t>CHAMCR00061**C_00.000 to 00.240</t>
  </si>
  <si>
    <t>CGEACR00011**C_03.000 to 03.240</t>
  </si>
  <si>
    <t>CWARCR00007**C_09.000 to 09.240</t>
  </si>
  <si>
    <t>CASDCR00030A*C_00.500 to 00.740</t>
  </si>
  <si>
    <t>CGRECR00073**C_01.500 to 01.740</t>
  </si>
  <si>
    <t>CWARCR00010**C_00.500 to 00.740</t>
  </si>
  <si>
    <t>CCRACR00330**C_14.500 to 14.740</t>
  </si>
  <si>
    <t>CSUMCR00174**C_01.500 to 01.740</t>
  </si>
  <si>
    <t>CSUMCR00116**C_01.000 to 01.240</t>
  </si>
  <si>
    <t>CWAYCR00022**C_06.750 to 06.990</t>
  </si>
  <si>
    <t>CCLECR00033**C_00.500 to 00.740</t>
  </si>
  <si>
    <t>CCLECR00334**C_00.250 to 00.490</t>
  </si>
  <si>
    <t>CHOCCR00184**C_03.750 to 03.990</t>
  </si>
  <si>
    <t>CMARCR00132**C_00.000 to 00.240</t>
  </si>
  <si>
    <t>CCLECR00132**C_03.500 to 03.740</t>
  </si>
  <si>
    <t>CCLECR00021**C_01.000 to 01.240</t>
  </si>
  <si>
    <t>CTRUCR00069**C_03.500 to 03.740</t>
  </si>
  <si>
    <t>CCLECR00181**C_00.000 to 00.240</t>
  </si>
  <si>
    <t>CJEFCR00028**C_02.250 to 02.490</t>
  </si>
  <si>
    <t>CTRUCR00081**C_04.000 to 04.240</t>
  </si>
  <si>
    <t>CADACR00001**C_23.750 to 23.990</t>
  </si>
  <si>
    <t>CCLECR00082**C_05.000 to 05.240</t>
  </si>
  <si>
    <t>CCLECR00012**C_02.000 to 02.240</t>
  </si>
  <si>
    <t>CGALCR00006**C_01.250 to 01.490</t>
  </si>
  <si>
    <t>CHAMCR00195**C_03.250 to 03.490</t>
  </si>
  <si>
    <t>CPIKCR00013**C_01.000 to 01.240</t>
  </si>
  <si>
    <t>CTUSCR00088**C_00.750 to 00.990</t>
  </si>
  <si>
    <t>CCLECR00050**C_00.000 to 00.240</t>
  </si>
  <si>
    <t>CBROCR00024**C_10.000 to 10.240</t>
  </si>
  <si>
    <t>CWASCR00051**C_00.000 to 00.240</t>
  </si>
  <si>
    <t>CMOTCR00166**C_05.750 to 05.990</t>
  </si>
  <si>
    <t>CRICCR00144**C_05.750 to 05.990</t>
  </si>
  <si>
    <t>CROSCR00238**C_02.250 to 02.490</t>
  </si>
  <si>
    <t>CATHCR00013**C_00.250 to 00.490</t>
  </si>
  <si>
    <t>CSTACR00230**C_01.750 to 01.990</t>
  </si>
  <si>
    <t>CTUSCR00069**C_01.500 to 01.740</t>
  </si>
  <si>
    <t>CWAYCR00048**C_05.000 to 05.240</t>
  </si>
  <si>
    <t>CMUSCR00414**C_01.000 to 01.240</t>
  </si>
  <si>
    <t>CLORCR00025**C_00.000 to 00.240</t>
  </si>
  <si>
    <t>CGRECR00073**C_03.250 to 03.490</t>
  </si>
  <si>
    <t>CCOLCR00427**C_00.750 to 00.990</t>
  </si>
  <si>
    <t>CLICCR00039**C_07.000 to 07.240</t>
  </si>
  <si>
    <t>CFRACR00095**C_02.000 to 02.240</t>
  </si>
  <si>
    <t>CLAWCR00059**C_00.250 to 00.490</t>
  </si>
  <si>
    <t>CPIKCR00009**C_05.250 to 05.490</t>
  </si>
  <si>
    <t>CTRUCR00322**C_00.250 to 00.490</t>
  </si>
  <si>
    <t>CBUTCR00022**C_00.000 to 00.240</t>
  </si>
  <si>
    <t>CTUSCR00062**C_00.750 to 00.990</t>
  </si>
  <si>
    <t>CTUSCR00096**C_00.750 to 00.990</t>
  </si>
  <si>
    <t>CGRECR00097**C_02.250 to 02.490</t>
  </si>
  <si>
    <t>CGEACR00008**C_05.500 to 05.740</t>
  </si>
  <si>
    <t>CDELCR00609**C_01.500 to 01.740</t>
  </si>
  <si>
    <t>CLUCCR00120**C_00.750 to 00.990</t>
  </si>
  <si>
    <t>CMAHCR00100**C_01.000 to 01.240</t>
  </si>
  <si>
    <t>CFRACR00016**C_07.000 to 07.240</t>
  </si>
  <si>
    <t>CATHCR00019**C_06.250 to 06.490</t>
  </si>
  <si>
    <t>CRICCR00215**C_13.000 to 13.240</t>
  </si>
  <si>
    <t>CDELCR00609**C_01.250 to 01.490</t>
  </si>
  <si>
    <t>CLAWCR00015**C_05.250 to 05.490</t>
  </si>
  <si>
    <t>COTTCR00008**C_02.000 to 02.240</t>
  </si>
  <si>
    <t>CHAMCR00457**C_11.250 to 11.490</t>
  </si>
  <si>
    <t>CPIKCR00046**C_01.750 to 01.990</t>
  </si>
  <si>
    <t>CROSCR00156**C_04.750 to 04.990</t>
  </si>
  <si>
    <t>CHAMCR00084**C_00.250 to 00.490</t>
  </si>
  <si>
    <t>CSUMCR00075**C_01.500 to 01.740</t>
  </si>
  <si>
    <t>CROSCR00207**C_03.750 to 03.990</t>
  </si>
  <si>
    <t>CHAMCR00134**C_00.250 to 00.490</t>
  </si>
  <si>
    <t>CTRUCR00067**C_02.750 to 02.990</t>
  </si>
  <si>
    <t>CHAMCR00362**C_01.250 to 01.490</t>
  </si>
  <si>
    <t>CSTACR00150**C_05.500 to 05.740</t>
  </si>
  <si>
    <t>CHAMCR00381**C_00.500 to 00.740</t>
  </si>
  <si>
    <t>CHAMCR00383**C_00.250 to 00.490</t>
  </si>
  <si>
    <t>CTRUCR00056**C_02.500 to 02.740</t>
  </si>
  <si>
    <t>CTUSCR00024**C_11.250 to 11.490</t>
  </si>
  <si>
    <t>CHAMCR00457**C_05.250 to 05.490</t>
  </si>
  <si>
    <t>CTUSCR00102**C_00.250 to 00.490</t>
  </si>
  <si>
    <t>CHANCR00018**C_08.250 to 08.490</t>
  </si>
  <si>
    <t>CSCICR00026**C_00.500 to 00.740</t>
  </si>
  <si>
    <t>CFAICR00031**C_13.500 to 13.740</t>
  </si>
  <si>
    <t>CJEFCR00001**C_03.750 to 03.990</t>
  </si>
  <si>
    <t>CHAMCR00142**C_02.000 to 02.240</t>
  </si>
  <si>
    <t>CKNOCR00005**C_02.500 to 02.740</t>
  </si>
  <si>
    <t>CHAMCR00142**C_02.250 to 02.490</t>
  </si>
  <si>
    <t>CLAWCR00031**C_00.250 to 00.490</t>
  </si>
  <si>
    <t>CLAWCR00032**C_00.000 to 00.240</t>
  </si>
  <si>
    <t>CCLECR00380**C_02.500 to 02.740</t>
  </si>
  <si>
    <t>CLAWCR00124**C_00.250 to 00.490</t>
  </si>
  <si>
    <t>CWAYCR00022**C_03.750 to 03.990</t>
  </si>
  <si>
    <t>CSCICR00177**C_02.000 to 02.240</t>
  </si>
  <si>
    <t>CSCICR00377**C_01.750 to 01.990</t>
  </si>
  <si>
    <t>CGRECR00034**C_05.500 to 05.740</t>
  </si>
  <si>
    <t>CLOGCR00001**C_00.750 to 00.990</t>
  </si>
  <si>
    <t>CSHECR00176**C_02.000 to 02.240</t>
  </si>
  <si>
    <t>CSTACR00086**C_12.000 to 12.240</t>
  </si>
  <si>
    <t>CBELCR00004**C_19.250 to 19.490</t>
  </si>
  <si>
    <t>CKNOCR00051**C_00.500 to 00.740</t>
  </si>
  <si>
    <t>CMEDCR00128**C_00.000 to 00.240</t>
  </si>
  <si>
    <t>CBELCR00005**C_25.250 to 25.490</t>
  </si>
  <si>
    <t>CBELCR00005**C_27.000 to 27.240</t>
  </si>
  <si>
    <t>CBROCR00004**C_07.500 to 07.740</t>
  </si>
  <si>
    <t>CSTACR00162**C_01.500 to 01.740</t>
  </si>
  <si>
    <t>CHAMCR00073**C_02.000 to 02.240</t>
  </si>
  <si>
    <t>CMOTCR00166**C_05.500 to 05.740</t>
  </si>
  <si>
    <t>CSTACR00099**C_00.000 to 00.240</t>
  </si>
  <si>
    <t>CLAWCR00002**C_11.500 to 11.740</t>
  </si>
  <si>
    <t>CGALCR00005**C_02.500 to 02.740</t>
  </si>
  <si>
    <t>CPERCR00014**C_02.000 to 02.240</t>
  </si>
  <si>
    <t>CHAMCR00096**C_08.250 to 08.490</t>
  </si>
  <si>
    <t>CJEFCR00054**C_01.500 to 01.740</t>
  </si>
  <si>
    <t>CPORCR00088**C_01.750 to 01.990</t>
  </si>
  <si>
    <t>CBUTCR00018**C_05.750 to 05.990</t>
  </si>
  <si>
    <t>CPRECR00056**C_07.750 to 07.990</t>
  </si>
  <si>
    <t>CGEACR00004**C_03.750 to 03.990</t>
  </si>
  <si>
    <t>CBELCR00004**C_15.750 to 15.990</t>
  </si>
  <si>
    <t>CHOLCR00320**C_04.000 to 04.240</t>
  </si>
  <si>
    <t>CWILCR00019**C_09.750 to 09.990</t>
  </si>
  <si>
    <t>CMOTCR00074**C_15.750 to 15.990</t>
  </si>
  <si>
    <t>CMAHCR00163**C_02.250 to 02.490</t>
  </si>
  <si>
    <t>CSTACR00511**C_01.500 to 01.740</t>
  </si>
  <si>
    <t>CLAWCR00058**C_00.000 to 00.240</t>
  </si>
  <si>
    <t>CSCICR00008**C_02.250 to 02.490</t>
  </si>
  <si>
    <t>CCUYCR00316**C_00.000 to 00.240</t>
  </si>
  <si>
    <t>CMADCR00007**C_02.750 to 02.990</t>
  </si>
  <si>
    <t>CSCICR00241**C_00.500 to 00.740</t>
  </si>
  <si>
    <t>CPORCR00162**C_02.250 to 02.490</t>
  </si>
  <si>
    <t>CJACCR00028**C_06.250 to 06.490</t>
  </si>
  <si>
    <t>CSUMCR00080**C_00.250 to 00.490</t>
  </si>
  <si>
    <t>CERICR00013**C_06.500 to 06.740</t>
  </si>
  <si>
    <t>CTUSCR00080**C_07.000 to 07.240</t>
  </si>
  <si>
    <t>CPIKCR00037**C_01.750 to 01.990</t>
  </si>
  <si>
    <t>CBUTCR02821**C_05.000 to 05.240</t>
  </si>
  <si>
    <t>CSENCR00005**C_04.500 to 04.740</t>
  </si>
  <si>
    <t>CGRECR00086**C_02.500 to 02.740</t>
  </si>
  <si>
    <t>CASDCR00775**C_09.750 to 09.990</t>
  </si>
  <si>
    <t>CMRGCR00017**C_00.750 to 00.990</t>
  </si>
  <si>
    <t>CMEDCR00019**C_01.500 to 01.740</t>
  </si>
  <si>
    <t>CGUECR00035**C_08.500 to 08.740</t>
  </si>
  <si>
    <t>CWASCR00025**C_02.500 to 02.740</t>
  </si>
  <si>
    <t>CTRUCR00329**C_15.500 to 15.740</t>
  </si>
  <si>
    <t>CPICCR00008**C_02.000 to 02.240</t>
  </si>
  <si>
    <t>CCLECR00008**C_00.750 to 00.990</t>
  </si>
  <si>
    <t>CPRECR00015**C_03.000 to 03.240</t>
  </si>
  <si>
    <t>CGUECR00035**C_08.000 to 08.240</t>
  </si>
  <si>
    <t>CFRACR00065**C_01.500 to 01.740</t>
  </si>
  <si>
    <t>CMRGCR00002**C_05.750 to 05.990</t>
  </si>
  <si>
    <t>CLAKCR00030**C_00.000 to 00.240</t>
  </si>
  <si>
    <t>CMUSCR00142**C_00.250 to 00.490</t>
  </si>
  <si>
    <t>CSHECR00018**C_01.250 to 01.490</t>
  </si>
  <si>
    <t>CHOCCR00138**C_03.500 to 03.740</t>
  </si>
  <si>
    <t>CSCICR00056**C_00.250 to 00.490</t>
  </si>
  <si>
    <t>CSTACR00272**C_00.750 to 00.990</t>
  </si>
  <si>
    <t>CSUMCR00135**C_05.000 to 05.240</t>
  </si>
  <si>
    <t>CPIKCR00077**C_00.250 to 00.490</t>
  </si>
  <si>
    <t>CLICCR00668**C_07.500 to 07.740</t>
  </si>
  <si>
    <t>CLAKCR00026**C_00.000 to 00.240</t>
  </si>
  <si>
    <t>CSTACR00098**C_01.250 to 01.490</t>
  </si>
  <si>
    <t>CSHECR00008**C_02.750 to 02.990</t>
  </si>
  <si>
    <t>CMEGCR00003**C_08.500 to 08.740</t>
  </si>
  <si>
    <t>CHAMCR00159**C_01.000 to 01.240</t>
  </si>
  <si>
    <t>CFRACR00340**C_00.000 to 00.240</t>
  </si>
  <si>
    <t>CADACR00011**C_22.000 to 22.240</t>
  </si>
  <si>
    <t>CHAMCR00196**C_01.000 to 01.240</t>
  </si>
  <si>
    <t>CGRECR00135**C_07.000 to 07.240</t>
  </si>
  <si>
    <t>CGALCR00001**C_04.250 to 04.490</t>
  </si>
  <si>
    <t>CFRACR00025**C_03.000 to 03.240</t>
  </si>
  <si>
    <t>CCLACR00314**C_00.250 to 00.490</t>
  </si>
  <si>
    <t>CERICR00014**C_07.500 to 07.740</t>
  </si>
  <si>
    <t>CHAMCR00067**C_02.750 to 02.990</t>
  </si>
  <si>
    <t>CCLECR00071**C_01.000 to 01.240</t>
  </si>
  <si>
    <t>CLAWCR00001**C_08.000 to 08.240</t>
  </si>
  <si>
    <t>CGRECR00094**C_02.750 to 02.990</t>
  </si>
  <si>
    <t>CADACR00002**C_11.000 to 11.240</t>
  </si>
  <si>
    <t>CFAICR00040**C_00.500 to 00.740</t>
  </si>
  <si>
    <t>CHOCCR00013**C_03.500 to 03.740</t>
  </si>
  <si>
    <t>CHAMCR00369**C_00.250 to 00.490</t>
  </si>
  <si>
    <t>CADACR00014**C_01.000 to 01.240</t>
  </si>
  <si>
    <t>CHOCCR00003**C_01.500 to 01.740</t>
  </si>
  <si>
    <t>CLORCR00209**C_00.750 to 00.990</t>
  </si>
  <si>
    <t>CJEFCR00026**C_11.500 to 11.740</t>
  </si>
  <si>
    <t>CFAICR00061**C_00.250 to 00.490</t>
  </si>
  <si>
    <t>CHAMCR00379**C_03.000 to 03.240</t>
  </si>
  <si>
    <t>CATHCR00065**C_04.750 to 04.990</t>
  </si>
  <si>
    <t>CCOLCR00427**C_01.000 to 01.240</t>
  </si>
  <si>
    <t>CHAMCR00010**C_00.000 to 00.240</t>
  </si>
  <si>
    <t>CLAWCR00002**C_00.000 to 00.240</t>
  </si>
  <si>
    <t>CHAMCR00023**C_04.750 to 04.990</t>
  </si>
  <si>
    <t>CCLECR00033**C_02.250 to 02.490</t>
  </si>
  <si>
    <t>CCLECR00396**C_00.000 to 00.240</t>
  </si>
  <si>
    <t>CBUTCR00035**C_00.750 to 00.990</t>
  </si>
  <si>
    <t>CTRUCR00056**C_03.250 to 03.490</t>
  </si>
  <si>
    <t>CHAMCR00150**C_04.000 to 04.240</t>
  </si>
  <si>
    <t>CCOSCR00016**C_04.000 to 04.240</t>
  </si>
  <si>
    <t>CMARCR00162**C_02.250 to 02.490</t>
  </si>
  <si>
    <t>CMEDCR00047**C_05.000 to 05.240</t>
  </si>
  <si>
    <t>CPORCR00155**C_07.500 to 07.740</t>
  </si>
  <si>
    <t>CATBCR00295**C_00.750 to 00.990</t>
  </si>
  <si>
    <t>CCLECR00013**C_04.000 to 04.240</t>
  </si>
  <si>
    <t>CMIACR00043**C_02.250 to 02.490</t>
  </si>
  <si>
    <t>CTRUCR00149**C_00.500 to 00.740</t>
  </si>
  <si>
    <t>CHAMCR00141**C_02.000 to 02.240</t>
  </si>
  <si>
    <t>CBELCR00005**C_29.500 to 29.740</t>
  </si>
  <si>
    <t>CMOTCR00031**C_02.250 to 02.490</t>
  </si>
  <si>
    <t>CFRACR00118**C_04.250 to 04.490</t>
  </si>
  <si>
    <t>CMUSCR00097**C_00.500 to 00.740</t>
  </si>
  <si>
    <t>CFRACR00016**C_06.500 to 06.740</t>
  </si>
  <si>
    <t>CLAWCR00022**C_01.500 to 01.740</t>
  </si>
  <si>
    <t>CCLECR00095**C_00.250 to 00.490</t>
  </si>
  <si>
    <t>CMOTCR00527**C_00.250 to 00.490</t>
  </si>
  <si>
    <t>CHAMCR00217**C_03.750 to 03.990</t>
  </si>
  <si>
    <t>CLAWCR00181**C_00.500 to 00.740</t>
  </si>
  <si>
    <t>CTUSCR00034**C_04.250 to 04.490</t>
  </si>
  <si>
    <t>CMUSCR00125**C_01.500 to 01.740</t>
  </si>
  <si>
    <t>CTUSCR00086**C_05.250 to 05.490</t>
  </si>
  <si>
    <t>CWARCR00038**C_07.000 to 07.240</t>
  </si>
  <si>
    <t>CHAMCR00295**C_00.250 to 00.490</t>
  </si>
  <si>
    <t>CCOLCR00418**C_01.500 to 01.740</t>
  </si>
  <si>
    <t>CDEFCR00176**C_06.000 to 06.240</t>
  </si>
  <si>
    <t>CDELCR00106**C_00.750 to 00.990</t>
  </si>
  <si>
    <t>CDEFCR00176**C_07.000 to 07.240</t>
  </si>
  <si>
    <t>CLAWCR00006**C_01.000 to 01.240</t>
  </si>
  <si>
    <t>CFAICR00018**C_01.000 to 01.240</t>
  </si>
  <si>
    <t>CFRACR00095**C_01.500 to 01.740</t>
  </si>
  <si>
    <t>CPRECR00011**C_02.000 to 02.240</t>
  </si>
  <si>
    <t>CFRACR00018**C_00.500 to 00.740</t>
  </si>
  <si>
    <t>CPIKCR00033**C_01.750 to 01.990</t>
  </si>
  <si>
    <t>CSTACR00192**C_02.250 to 02.490</t>
  </si>
  <si>
    <t>CGEACR00006**C_04.250 to 04.490</t>
  </si>
  <si>
    <t>CCLECR00132**C_01.000 to 01.240</t>
  </si>
  <si>
    <t>CPORCR00004**C_01.250 to 01.490</t>
  </si>
  <si>
    <t>CTUSCR00102**C_00.500 to 00.740</t>
  </si>
  <si>
    <t>CLICCR00003**C_07.000 to 07.240</t>
  </si>
  <si>
    <t>CCHPCR00193**C_08.500 to 08.740</t>
  </si>
  <si>
    <t>CGRECR00036**C_04.250 to 04.490</t>
  </si>
  <si>
    <t>CLORCR00027**C_05.750 to 05.990</t>
  </si>
  <si>
    <t>CFRACR00008**C_08.000 to 08.240</t>
  </si>
  <si>
    <t>CHAMCR00386**C_00.500 to 00.740</t>
  </si>
  <si>
    <t>CRICCR00191**C_06.500 to 06.740</t>
  </si>
  <si>
    <t>CCLACR00303**C_00.000 to 00.240</t>
  </si>
  <si>
    <t>CRICCR00146**C_05.750 to 05.990</t>
  </si>
  <si>
    <t>CSTACR00196**C_00.250 to 00.490</t>
  </si>
  <si>
    <t>CROSCR00101**C_07.000 to 07.240</t>
  </si>
  <si>
    <t>CHAMCR00128**C_04.000 to 04.240</t>
  </si>
  <si>
    <t>CSTACR00365**C_01.000 to 01.240</t>
  </si>
  <si>
    <t>CPORCR00155**C_06.750 to 06.990</t>
  </si>
  <si>
    <t>CCLACR00351**C_08.250 to 08.490</t>
  </si>
  <si>
    <t>CSUMCR00046**C_03.500 to 03.740</t>
  </si>
  <si>
    <t>CROSCR00175**C_00.500 to 00.740</t>
  </si>
  <si>
    <t>CLAWCR00037**C_02.000 to 02.240</t>
  </si>
  <si>
    <t>CHAMCR00463**C_02.250 to 02.490</t>
  </si>
  <si>
    <t>CROSCR00205**C_09.500 to 09.740</t>
  </si>
  <si>
    <t>CSUMCR00123**C_02.500 to 02.740</t>
  </si>
  <si>
    <t>CHAMCR00354**C_01.000 to 01.240</t>
  </si>
  <si>
    <t>CSHECR00040**C_02.250 to 02.490</t>
  </si>
  <si>
    <t>CERICR00132**C_03.000 to 03.240</t>
  </si>
  <si>
    <t>CTRUCR00175**C_01.500 to 01.740</t>
  </si>
  <si>
    <t>CHOLCR00052**C_04.500 to 04.740</t>
  </si>
  <si>
    <t>CSCICR00004**C_02.000 to 02.240</t>
  </si>
  <si>
    <t>CTUSCR00103**C_02.500 to 02.740</t>
  </si>
  <si>
    <t>CSCICR00018**C_01.500 to 01.740</t>
  </si>
  <si>
    <t>CWARCR00035**C_02.250 to 02.490</t>
  </si>
  <si>
    <t>CHOCCR00017**C_03.000 to 03.240</t>
  </si>
  <si>
    <t>CLICCR00121**C_01.250 to 01.490</t>
  </si>
  <si>
    <t>CFAICR00021**C_00.750 to 00.990</t>
  </si>
  <si>
    <t>CFAYCR00005**C_05.250 to 05.490</t>
  </si>
  <si>
    <t>CLAWCR00031**C_03.000 to 03.240</t>
  </si>
  <si>
    <t>CBUTCR00081**C_04.500 to 04.740</t>
  </si>
  <si>
    <t>CPORCR00018**C_04.500 to 04.740</t>
  </si>
  <si>
    <t>CSENCR00591**C_08.500 to 08.740</t>
  </si>
  <si>
    <t>CWOOCR00007**C_08.250 to 08.490</t>
  </si>
  <si>
    <t>CKNOCR00009**C_03.250 to 03.490</t>
  </si>
  <si>
    <t>CADACR00018**C_10.750 to 10.990</t>
  </si>
  <si>
    <t>CADACR00018**C_11.250 to 11.490</t>
  </si>
  <si>
    <t>CHAMCR00159**C_01.750 to 01.990</t>
  </si>
  <si>
    <t>CWOOCR00007**C_05.750 to 05.990</t>
  </si>
  <si>
    <t>CKNOCR00014**C_12.250 to 12.490</t>
  </si>
  <si>
    <t>CMARCR00175**C_03.750 to 03.990</t>
  </si>
  <si>
    <t>CSTACR00044**C_05.000 to 05.240</t>
  </si>
  <si>
    <t>CBELCR00004**C_26.750 to 26.990</t>
  </si>
  <si>
    <t>CBELCR00004**C_09.750 to 09.990</t>
  </si>
  <si>
    <t>CCLICR00012**C_00.750 to 00.990</t>
  </si>
  <si>
    <t>CCLECR00040**C_02.250 to 02.490</t>
  </si>
  <si>
    <t>CBELCR00048**C_01.250 to 01.490</t>
  </si>
  <si>
    <t>CSTACR00192**C_07.750 to 07.990</t>
  </si>
  <si>
    <t>CSENCR00035**C_00.750 to 00.990</t>
  </si>
  <si>
    <t>CFAYCR00058**C_02.750 to 02.990</t>
  </si>
  <si>
    <t>CKNOCR00019**C_07.500 to 07.740</t>
  </si>
  <si>
    <t>CHAMCR00457**C_05.500 to 05.740</t>
  </si>
  <si>
    <t>CHAMCR00146**C_01.750 to 01.990</t>
  </si>
  <si>
    <t>CRICCR00134**C_00.250 to 00.490</t>
  </si>
  <si>
    <t>CPICCR00003**C_10.250 to 10.490</t>
  </si>
  <si>
    <t>CWAYCR00051**C_02.750 to 02.990</t>
  </si>
  <si>
    <t>CMRWCR00022**C_00.750 to 00.990</t>
  </si>
  <si>
    <t>CCLECR00127**C_00.500 to 00.740</t>
  </si>
  <si>
    <t>CBUTCR00115**C_03.500 to 03.740</t>
  </si>
  <si>
    <t>CGUECR00035**C_15.500 to 15.740</t>
  </si>
  <si>
    <t>CROSCR00020**C_00.750 to 00.990</t>
  </si>
  <si>
    <t>CMIACR00039A*C_00.750 to 00.990</t>
  </si>
  <si>
    <t>CCHPCR00216**C_01.500 to 01.740</t>
  </si>
  <si>
    <t>CMRWCR00040**C_01.250 to 01.490</t>
  </si>
  <si>
    <t>CHAMCR00186**C_01.250 to 01.490</t>
  </si>
  <si>
    <t>CSTACR00246**C_00.500 to 00.740</t>
  </si>
  <si>
    <t>CVINCR00017**C_02.250 to 02.490</t>
  </si>
  <si>
    <t>CMAHCR00139**C_00.500 to 00.740</t>
  </si>
  <si>
    <t>CROSCR00057**C_00.750 to 00.990</t>
  </si>
  <si>
    <t>CLAWCR00042**C_00.500 to 00.740</t>
  </si>
  <si>
    <t>CLUCCR00073**C_00.500 to 00.740</t>
  </si>
  <si>
    <t>CBUTCR00150**C_01.500 to 01.740</t>
  </si>
  <si>
    <t>CHOCCR00014**C_01.750 to 01.990</t>
  </si>
  <si>
    <t>CMOTCR00078**C_04.000 to 04.240</t>
  </si>
  <si>
    <t>CDEFCR00150**C_05.500 to 05.740</t>
  </si>
  <si>
    <t>CHANCR00018**C_08.000 to 08.240</t>
  </si>
  <si>
    <t>CHOCCR00017**C_03.500 to 03.740</t>
  </si>
  <si>
    <t>CLAKCR00100**C_06.500 to 06.740</t>
  </si>
  <si>
    <t>CHAMCR00128**C_03.750 to 03.990</t>
  </si>
  <si>
    <t>CGALCR00018**C_02.500 to 02.740</t>
  </si>
  <si>
    <t>CROSCR00608**C_01.000 to 01.240</t>
  </si>
  <si>
    <t>CMUSCR00002**C_01.750 to 01.990</t>
  </si>
  <si>
    <t>CHARCR00155**C_05.750 to 05.990</t>
  </si>
  <si>
    <t>CHAMCR00096**C_04.250 to 04.490</t>
  </si>
  <si>
    <t>CGEACR00023**C_01.000 to 01.240</t>
  </si>
  <si>
    <t>CPRECR00025**C_01.000 to 01.240</t>
  </si>
  <si>
    <t>CSENCR00021**C_00.250 to 00.490</t>
  </si>
  <si>
    <t>CGRECR00089**C_00.750 to 00.990</t>
  </si>
  <si>
    <t>CBUTCR00030**C_05.000 to 05.240</t>
  </si>
  <si>
    <t>CBUTCR00161**C_01.000 to 01.240</t>
  </si>
  <si>
    <t>CBUTCR00035**C_00.500 to 00.740</t>
  </si>
  <si>
    <t>CCLECR00106**C_00.250 to 00.490</t>
  </si>
  <si>
    <t>CKNOCR00055**C_00.500 to 00.740</t>
  </si>
  <si>
    <t>CBELCR00020**C_01.500 to 01.740</t>
  </si>
  <si>
    <t>CWARCR00020**C_04.750 to 04.990</t>
  </si>
  <si>
    <t>CGEACR00023**C_05.500 to 05.740</t>
  </si>
  <si>
    <t>CKNOCR00004**C_08.750 to 08.990</t>
  </si>
  <si>
    <t>CSHECR00018**C_01.000 to 01.240</t>
  </si>
  <si>
    <t>CLORCR00205**C_01.000 to 01.240</t>
  </si>
  <si>
    <t>CROSCR00233**C_04.500 to 04.740</t>
  </si>
  <si>
    <t>CCOLCR00403**C_00.000 to 00.240</t>
  </si>
  <si>
    <t>CCLECR00075**C_00.250 to 00.490</t>
  </si>
  <si>
    <t>CDELCR00089**C_00.000 to 00.240</t>
  </si>
  <si>
    <t>CHAMCR00217**C_04.750 to 04.990</t>
  </si>
  <si>
    <t>CATHCR00017**C_07.250 to 07.490</t>
  </si>
  <si>
    <t>CTRUCR01088**C_00.250 to 00.490</t>
  </si>
  <si>
    <t>CGRECR00094**C_04.500 to 04.740</t>
  </si>
  <si>
    <t>CJACCR00028**C_00.250 to 00.490</t>
  </si>
  <si>
    <t>CATHCR00033A*C_07.250 to 07.490</t>
  </si>
  <si>
    <t>CLICCR00312**C_04.250 to 04.490</t>
  </si>
  <si>
    <t>CMOTCR00228**C_04.250 to 04.490</t>
  </si>
  <si>
    <t>CJACCR00002**C_07.750 to 07.990</t>
  </si>
  <si>
    <t>CROSCR00238**C_02.500 to 02.740</t>
  </si>
  <si>
    <t>CBELCR00214**C_01.000 to 01.240</t>
  </si>
  <si>
    <t>CPICCR00500**C_00.250 to 00.490</t>
  </si>
  <si>
    <t>CTUSCR00078**C_02.000 to 02.240</t>
  </si>
  <si>
    <t>CWARCR00007**C_09.500 to 09.740</t>
  </si>
  <si>
    <t>CBROCR00027**C_01.500 to 01.740</t>
  </si>
  <si>
    <t>CGEACR00025**C_01.250 to 01.490</t>
  </si>
  <si>
    <t>CLAWCR00144**C_02.500 to 02.740</t>
  </si>
  <si>
    <t>CSUMCR00079**C_02.000 to 02.240</t>
  </si>
  <si>
    <t>CCLECR00027**C_01.000 to 01.240</t>
  </si>
  <si>
    <t>CMIACR00048**C_06.750 to 06.990</t>
  </si>
  <si>
    <t>CCLECR00057**C_04.750 to 04.990</t>
  </si>
  <si>
    <t>CBROCR00024**C_09.500 to 09.740</t>
  </si>
  <si>
    <t>CMOTCR00078**C_02.250 to 02.490</t>
  </si>
  <si>
    <t>CGUECR00052**C_00.250 to 00.490</t>
  </si>
  <si>
    <t>CDEFCR00176**C_02.500 to 02.740</t>
  </si>
  <si>
    <t>COTTCR00030**C_02.250 to 02.490</t>
  </si>
  <si>
    <t>CHAMCR00013**C_01.500 to 01.740</t>
  </si>
  <si>
    <t>CCOLCR00400**C_02.250 to 02.490</t>
  </si>
  <si>
    <t>CMEGCR00028**C_06.000 to 06.240</t>
  </si>
  <si>
    <t>CHANCR00007**C_01.000 to 01.240</t>
  </si>
  <si>
    <t>CCLECR00041**C_02.000 to 02.240</t>
  </si>
  <si>
    <t>CFAICR00039**C_07.500 to 07.740</t>
  </si>
  <si>
    <t>CFAICR00053**C_03.000 to 03.240</t>
  </si>
  <si>
    <t>CROSCR00166**C_03.750 to 03.990</t>
  </si>
  <si>
    <t>CLAWCR00124**C_00.000 to 00.240</t>
  </si>
  <si>
    <t>CLAWCR00144**C_02.250 to 02.490</t>
  </si>
  <si>
    <t>CTUSCR00015**C_03.000 to 03.240</t>
  </si>
  <si>
    <t>CCLECR00095**C_03.000 to 03.240</t>
  </si>
  <si>
    <t>CHAMCR00362**C_01.500 to 01.740</t>
  </si>
  <si>
    <t>CGRECR00069**C_00.750 to 00.990</t>
  </si>
  <si>
    <t>CWASCR00011**C_01.000 to 01.240</t>
  </si>
  <si>
    <t>CWAYCR00094A*C_09.500 to 09.740</t>
  </si>
  <si>
    <t>CHAMCR00150**C_00.750 to 00.990</t>
  </si>
  <si>
    <t>CLICCR00260**C_01.500 to 01.740</t>
  </si>
  <si>
    <t>CBUTCR00027**C_03.750 to 03.990</t>
  </si>
  <si>
    <t>CHAMCR00362**C_05.500 to 05.740</t>
  </si>
  <si>
    <t>CHAMCR00048**C_03.000 to 03.240</t>
  </si>
  <si>
    <t>CRICCR00133**C_01.000 to 01.240</t>
  </si>
  <si>
    <t>CHAMCR00046**C_00.250 to 00.490</t>
  </si>
  <si>
    <t>CMAHCR00135**C_05.000 to 05.240</t>
  </si>
  <si>
    <t>CFAICR00065**C_00.500 to 00.740</t>
  </si>
  <si>
    <t>CHAMCR00146**C_00.000 to 00.240</t>
  </si>
  <si>
    <t>CCLECR00119**C_04.000 to 04.240</t>
  </si>
  <si>
    <t>CRICCR00379**C_01.500 to 01.740</t>
  </si>
  <si>
    <t>CHAMCR00463**C_02.500 to 02.740</t>
  </si>
  <si>
    <t>CLAWCR00065**C_00.750 to 00.990</t>
  </si>
  <si>
    <t>CROSCR00205**C_02.000 to 02.240</t>
  </si>
  <si>
    <t>CSCICR00032**C_09.000 to 09.240</t>
  </si>
  <si>
    <t>CHAMCR00090**C_00.750 to 00.990</t>
  </si>
  <si>
    <t>CTUSCR00082**C_05.250 to 05.490</t>
  </si>
  <si>
    <t>CSUMCR00174**C_02.000 to 02.240</t>
  </si>
  <si>
    <t>CHASCR00004**C_02.500 to 02.740</t>
  </si>
  <si>
    <t>CHOCCR00032**C_03.500 to 03.740</t>
  </si>
  <si>
    <t>CJEFCR00030**C_00.250 to 00.490</t>
  </si>
  <si>
    <t>CLAWCR00015**C_06.500 to 06.740</t>
  </si>
  <si>
    <t>CLAWCR00031**C_03.250 to 03.490</t>
  </si>
  <si>
    <t>CMADCR00102**C_00.000 to 00.240</t>
  </si>
  <si>
    <t>CSHECR00008**C_00.250 to 00.490</t>
  </si>
  <si>
    <t>CMAHCR00119**C_00.500 to 00.740</t>
  </si>
  <si>
    <t>CGRECR00084**C_03.750 to 03.990</t>
  </si>
  <si>
    <t>CMIACR00048**C_08.000 to 08.240</t>
  </si>
  <si>
    <t>CRICCR00133**C_02.250 to 02.490</t>
  </si>
  <si>
    <t>CMOTCR00150**C_00.250 to 00.490</t>
  </si>
  <si>
    <t>CHAMCR00013**C_03.250 to 03.490</t>
  </si>
  <si>
    <t>CROSCR00222**C_10.500 to 10.740</t>
  </si>
  <si>
    <t>CLICCR00668**C_03.250 to 03.490</t>
  </si>
  <si>
    <t>CLAWCR00016**C_00.000 to 00.240</t>
  </si>
  <si>
    <t>COTTCR00034**C_00.750 to 00.990</t>
  </si>
  <si>
    <t>CWARCR00021**C_00.000 to 00.240</t>
  </si>
  <si>
    <t>CCOLCR00430**C_03.000 to 03.240</t>
  </si>
  <si>
    <t>CMRWCR00156**C_00.250 to 00.490</t>
  </si>
  <si>
    <t>CSCICR00002**C_02.000 to 02.240</t>
  </si>
  <si>
    <t>CCLECR00340**C_00.000 to 00.240</t>
  </si>
  <si>
    <t>CTUSCR00052**C_02.250 to 02.490</t>
  </si>
  <si>
    <t>CMIACR00177**C_00.750 to 00.990</t>
  </si>
  <si>
    <t>CROSCR00207**C_03.500 to 03.740</t>
  </si>
  <si>
    <t>CPORCR00004**C_00.750 to 00.990</t>
  </si>
  <si>
    <t>CLICCR00028**C_04.000 to 04.240</t>
  </si>
  <si>
    <t>CFRACR00032**C_00.750 to 00.990</t>
  </si>
  <si>
    <t>CLAWCR00021**C_02.500 to 02.740</t>
  </si>
  <si>
    <t>CUNICR00133**C_00.000 to 00.240</t>
  </si>
  <si>
    <t>CCLECR00127**C_00.250 to 00.490</t>
  </si>
  <si>
    <t>CCLECR00127**C_00.000 to 00.240</t>
  </si>
  <si>
    <t>CBROCR00001**C_05.250 to 05.490</t>
  </si>
  <si>
    <t>CHAMCR00151**C_01.000 to 01.240</t>
  </si>
  <si>
    <t>CJEFCR00075**C_03.750 to 03.990</t>
  </si>
  <si>
    <t>CHAMCR00176**C_16.000 to 16.240</t>
  </si>
  <si>
    <t>CTRUCR00054**C_01.750 to 01.990</t>
  </si>
  <si>
    <t>CHAMCR00194**C_01.000 to 01.240</t>
  </si>
  <si>
    <t>CHAMCR00217**C_00.750 to 00.990</t>
  </si>
  <si>
    <t>CHAMCR00228**C_02.000 to 02.240</t>
  </si>
  <si>
    <t>CLAWCR00031**C_00.750 to 00.990</t>
  </si>
  <si>
    <t>CFAICR00039**C_07.750 to 07.990</t>
  </si>
  <si>
    <t>CFAICR00055**C_07.750 to 07.990</t>
  </si>
  <si>
    <t>CHAMCR00370**C_00.000 to 00.240</t>
  </si>
  <si>
    <t>CGEACR00008**C_04.250 to 04.490</t>
  </si>
  <si>
    <t>CWASCR00340**C_00.250 to 00.490</t>
  </si>
  <si>
    <t>CCLECR00033**C_02.750 to 02.990</t>
  </si>
  <si>
    <t>CWOOCR00007**C_04.500 to 04.740</t>
  </si>
  <si>
    <t>CRICCR00293**C_02.750 to 02.990</t>
  </si>
  <si>
    <t>CMEDCR00019**C_02.750 to 02.990</t>
  </si>
  <si>
    <t>CHAMCR00120**C_01.000 to 01.240</t>
  </si>
  <si>
    <t>CROSCR00156**C_02.750 to 02.990</t>
  </si>
  <si>
    <t>CCLECR00107**C_02.250 to 02.490</t>
  </si>
  <si>
    <t>CCLACR00362**C_01.500 to 01.740</t>
  </si>
  <si>
    <t>CCLECR00132**C_01.250 to 01.490</t>
  </si>
  <si>
    <t>CLAWCR00181**C_02.250 to 02.490</t>
  </si>
  <si>
    <t>CBUTCR00077**C_02.500 to 02.740</t>
  </si>
  <si>
    <t>CFAICR00039**C_10.000 to 10.240</t>
  </si>
  <si>
    <t>CASDCR00030A*C_08.250 to 08.490</t>
  </si>
  <si>
    <t>CSUMCR00044**C_00.750 to 00.990</t>
  </si>
  <si>
    <t>CBELCR00056**C_35.000 to 35.240</t>
  </si>
  <si>
    <t>CFRACR00118**C_02.250 to 02.490</t>
  </si>
  <si>
    <t>CROSCR00222**C_04.250 to 04.490</t>
  </si>
  <si>
    <t>CKNOCR00019**C_06.750 to 06.990</t>
  </si>
  <si>
    <t>CFAYCR00035A*C_13.250 to 13.490</t>
  </si>
  <si>
    <t>CDARCR00189**C_00.750 to 00.990</t>
  </si>
  <si>
    <t>CMUSCR00006**C_11.750 to 11.990</t>
  </si>
  <si>
    <t>CLAWCR00031**C_04.000 to 04.240</t>
  </si>
  <si>
    <t>CSENCR00036**C_01.500 to 01.740</t>
  </si>
  <si>
    <t>CATHCR00001**C_05.750 to 05.990</t>
  </si>
  <si>
    <t>CAUGCR00133A*C_01.250 to 01.490</t>
  </si>
  <si>
    <t>CHENCR00424**C_04.500 to 04.740</t>
  </si>
  <si>
    <t>CCARCR00015**C_12.000 to 12.240</t>
  </si>
  <si>
    <t>CPERCR00064**C_01.000 to 01.240</t>
  </si>
  <si>
    <t>CHAMCR00071**C_00.750 to 00.990</t>
  </si>
  <si>
    <t>CSUMCR00032**C_05.500 to 05.740</t>
  </si>
  <si>
    <t>CHAMCR00202**C_00.000 to 00.240</t>
  </si>
  <si>
    <t>CCLECR00057**C_06.750 to 06.990</t>
  </si>
  <si>
    <t>COTTCR00135**C_04.750 to 04.990</t>
  </si>
  <si>
    <t>CHAMCR00358**C_00.000 to 00.240</t>
  </si>
  <si>
    <t>CROSCR00550**C_14.500 to 14.740</t>
  </si>
  <si>
    <t>CSUMCR00123**C_02.750 to 02.990</t>
  </si>
  <si>
    <t>CTUSCR00086**C_01.250 to 01.490</t>
  </si>
  <si>
    <t>CERICR00035**C_03.250 to 03.490</t>
  </si>
  <si>
    <t>CHAMCR00194**C_01.500 to 01.740</t>
  </si>
  <si>
    <t>CHAMCR00090**C_00.000 to 00.240</t>
  </si>
  <si>
    <t>CCLECR00351**C_00.250 to 00.490</t>
  </si>
  <si>
    <t>CFRACR00371**C_01.000 to 01.240</t>
  </si>
  <si>
    <t>CHAMCR00300**C_00.250 to 00.490</t>
  </si>
  <si>
    <t>CMAHCR00326**C_00.000 to 00.240</t>
  </si>
  <si>
    <t>CMEGCR00028**C_09.250 to 09.490</t>
  </si>
  <si>
    <t>CMUSCR00723**C_06.250 to 06.490</t>
  </si>
  <si>
    <t>CMUSCR00007**C_03.000 to 03.240</t>
  </si>
  <si>
    <t>CTUSCR00054**C_00.750 to 00.990</t>
  </si>
  <si>
    <t>CCLECR00072**C_01.000 to 01.240</t>
  </si>
  <si>
    <t>CHAMCR00096**C_05.750 to 05.990</t>
  </si>
  <si>
    <t>CBELCR00004**C_08.500 to 08.740</t>
  </si>
  <si>
    <t>CBUTCR02821**C_08.500 to 08.740</t>
  </si>
  <si>
    <t>CHOLCR00186**C_01.250 to 01.490</t>
  </si>
  <si>
    <t>CWARCR00038**C_07.500 to 07.740</t>
  </si>
  <si>
    <t>CWAYCR00023**C_06.250 to 06.490</t>
  </si>
  <si>
    <t>CHAMCR00154**C_02.000 to 02.240</t>
  </si>
  <si>
    <t>CLAKCR00409**C_01.500 to 01.740</t>
  </si>
  <si>
    <t>CSTACR00192**C_08.000 to 08.240</t>
  </si>
  <si>
    <t>CLORCR00095**C_00.000 to 00.240</t>
  </si>
  <si>
    <t>CJEFCR00043**C_01.750 to 01.990</t>
  </si>
  <si>
    <t>CMAHCR00119**C_01.750 to 01.990</t>
  </si>
  <si>
    <t>CSTACR00098**C_04.500 to 04.740</t>
  </si>
  <si>
    <t>CMARCR00169**C_05.250 to 05.490</t>
  </si>
  <si>
    <t>CLAWCR00007**C_01.750 to 01.990</t>
  </si>
  <si>
    <t>CSHECR00016**C_03.000 to 03.240</t>
  </si>
  <si>
    <t>CKNOCR00014**C_12.500 to 12.740</t>
  </si>
  <si>
    <t>CHAMCR00145**C_00.500 to 00.740</t>
  </si>
  <si>
    <t>CMOTCR00204**C_00.000 to 00.240</t>
  </si>
  <si>
    <t>CMOTCR00084**C_00.000 to 00.240</t>
  </si>
  <si>
    <t>CPRECR00097**C_10.500 to 10.740</t>
  </si>
  <si>
    <t>CJEFCR00056**C_09.750 to 09.990</t>
  </si>
  <si>
    <t>CPERCR00098**C_03.500 to 03.740</t>
  </si>
  <si>
    <t>CHAMCR00393**C_00.250 to 00.490</t>
  </si>
  <si>
    <t>CBUTCR02821**C_09.250 to 09.490</t>
  </si>
  <si>
    <t>CSHECR00025**C_02.500 to 02.740</t>
  </si>
  <si>
    <t>CSTACR00192**C_05.750 to 05.990</t>
  </si>
  <si>
    <t>CCLECR00389**C_00.000 to 00.240</t>
  </si>
  <si>
    <t>CSUMCR00266**C_00.250 to 00.490</t>
  </si>
  <si>
    <t>CFRACR00083**C_00.250 to 00.490</t>
  </si>
  <si>
    <t>CGEACR00034**C_00.250 to 00.490</t>
  </si>
  <si>
    <t>CMOTCR00166**C_06.000 to 06.240</t>
  </si>
  <si>
    <t>CHAMCR00017**C_01.000 to 01.240</t>
  </si>
  <si>
    <t>CGALCR00003**C_04.250 to 04.490</t>
  </si>
  <si>
    <t>CLAWCR00023**C_00.750 to 00.990</t>
  </si>
  <si>
    <t>CBUTCR02822**C_00.500 to 00.740</t>
  </si>
  <si>
    <t>CCLECR00107**C_00.250 to 00.490</t>
  </si>
  <si>
    <t>CATHCR00001**C_06.000 to 06.240</t>
  </si>
  <si>
    <t>CCLECR00035**C_00.500 to 00.740</t>
  </si>
  <si>
    <t>CMUSCR00144**C_00.750 to 00.990</t>
  </si>
  <si>
    <t>CROSCR00161**C_02.500 to 02.740</t>
  </si>
  <si>
    <t>CSTACR00192**C_00.750 to 00.990</t>
  </si>
  <si>
    <t>CBELCR00028B*C_00.000 to 00.240</t>
  </si>
  <si>
    <t>CGEACR00039**C_05.000 to 05.240</t>
  </si>
  <si>
    <t>CFRACR00006**C_05.250 to 05.490</t>
  </si>
  <si>
    <t>CROSCR00184**C_04.000 to 04.240</t>
  </si>
  <si>
    <t>CSUMCR00123**C_01.000 to 01.240</t>
  </si>
  <si>
    <t>CMARCR00169**C_01.500 to 01.740</t>
  </si>
  <si>
    <t>CHAMCR00079**C_01.000 to 01.240</t>
  </si>
  <si>
    <t>CPIKCR00084**C_00.000 to 00.240</t>
  </si>
  <si>
    <t>CHAMCR00127**C_00.000 to 00.240</t>
  </si>
  <si>
    <t>CFRACR00371**C_00.500 to 00.740</t>
  </si>
  <si>
    <t>CTUSCR00095**C_00.000 to 00.240</t>
  </si>
  <si>
    <t>CPORCR00089**C_05.500 to 05.740</t>
  </si>
  <si>
    <t>CLOGCR00018**C_03.000 to 03.240</t>
  </si>
  <si>
    <t>CSCICR00026**C_01.500 to 01.740</t>
  </si>
  <si>
    <t>CWARCR00023**C_00.250 to 00.490</t>
  </si>
  <si>
    <t>CSCICR00028**C_00.250 to 00.490</t>
  </si>
  <si>
    <t>CCLICR00012**C_08.000 to 08.240</t>
  </si>
  <si>
    <t>CCLECR00123**C_01.750 to 01.990</t>
  </si>
  <si>
    <t>CLOGCR00001**C_01.000 to 01.240</t>
  </si>
  <si>
    <t>CHAMCR00090**C_05.000 to 05.240</t>
  </si>
  <si>
    <t>CMIACR00029**C_00.500 to 00.740</t>
  </si>
  <si>
    <t>CFRACR00008**C_08.500 to 08.740</t>
  </si>
  <si>
    <t>CLORCR00001**C_01.750 to 01.990</t>
  </si>
  <si>
    <t>CHAMCR00090**C_06.250 to 06.490</t>
  </si>
  <si>
    <t>CCOSCR00016**C_01.750 to 01.990</t>
  </si>
  <si>
    <t>CHAMCR00239**C_04.000 to 04.240</t>
  </si>
  <si>
    <t>CCLECR00382**C_00.250 to 00.490</t>
  </si>
  <si>
    <t>CSTACR00257**C_05.250 to 05.490</t>
  </si>
  <si>
    <t>CMEDCR00037**C_00.500 to 00.740</t>
  </si>
  <si>
    <t>CCLECR00133**C_00.250 to 00.490</t>
  </si>
  <si>
    <t>CCOLCR00411**C_05.000 to 05.240</t>
  </si>
  <si>
    <t>CHAMCR00198**C_00.500 to 00.740</t>
  </si>
  <si>
    <t>CMIACR00180**C_00.000 to 00.240</t>
  </si>
  <si>
    <t>CGRECR00099**C_04.250 to 04.490</t>
  </si>
  <si>
    <t>CTRUCR00069**C_02.000 to 02.240</t>
  </si>
  <si>
    <t>CPORCR00031**C_11.500 to 11.740</t>
  </si>
  <si>
    <t>CLICCR00311**C_04.250 to 04.490</t>
  </si>
  <si>
    <t>CMUSCR00042**C_01.750 to 01.990</t>
  </si>
  <si>
    <t>CFRACR00035**C_00.500 to 00.740</t>
  </si>
  <si>
    <t>CPORCR00145**C_03.750 to 03.990</t>
  </si>
  <si>
    <t>CWARCR00033**C_01.750 to 01.990</t>
  </si>
  <si>
    <t>CWARCR00035**C_03.750 to 03.990</t>
  </si>
  <si>
    <t>CLUCCR00010**C_00.000 to 00.240</t>
  </si>
  <si>
    <t>CBUTCR02821**C_06.750 to 06.990</t>
  </si>
  <si>
    <t>CROSCR00238**C_01.750 to 01.990</t>
  </si>
  <si>
    <t>CBUTCR00115**C_03.000 to 03.240</t>
  </si>
  <si>
    <t>CADACR00022**C_04.250 to 04.490</t>
  </si>
  <si>
    <t>CATHCR00025**C_06.500 to 06.740</t>
  </si>
  <si>
    <t>CLUCCR00069**C_01.750 to 01.990</t>
  </si>
  <si>
    <t>CMARCR00094**C_00.000 to 00.240</t>
  </si>
  <si>
    <t>CLOGCR00005**C_00.750 to 00.990</t>
  </si>
  <si>
    <t>CBELCR00082**C_00.750 to 00.990</t>
  </si>
  <si>
    <t>CKNOCR00009**C_02.500 to 02.740</t>
  </si>
  <si>
    <t>CHOLCR00168**C_02.000 to 02.240</t>
  </si>
  <si>
    <t>CBELCR00214**C_04.500 to 04.740</t>
  </si>
  <si>
    <t>CBROCR00008**C_00.000 to 00.240</t>
  </si>
  <si>
    <t>CRICCR00300**C_03.250 to 03.490</t>
  </si>
  <si>
    <t>CCLECR00095**C_02.500 to 02.740</t>
  </si>
  <si>
    <t>CHAMCR00128**C_01.500 to 01.740</t>
  </si>
  <si>
    <t>CMUSCR00500**C_00.250 to 00.490</t>
  </si>
  <si>
    <t>CCLECR00123**C_02.750 to 02.990</t>
  </si>
  <si>
    <t>CDELCR00124**C_05.250 to 05.490</t>
  </si>
  <si>
    <t>CHAMCR00280**C_02.500 to 02.740</t>
  </si>
  <si>
    <t>CSUMCR00005**C_00.000 to 00.240</t>
  </si>
  <si>
    <t>CROSCR00167**C_10.750 to 10.990</t>
  </si>
  <si>
    <t>CPRECR00015**C_04.000 to 04.240</t>
  </si>
  <si>
    <t>CCLECR00123**C_01.500 to 01.740</t>
  </si>
  <si>
    <t>CBUTCR00077**C_01.750 to 01.990</t>
  </si>
  <si>
    <t>CROSCR00273**C_00.250 to 00.490</t>
  </si>
  <si>
    <t>CMUSCR00193**C_00.000 to 00.240</t>
  </si>
  <si>
    <t>CLICCR00596**C_02.750 to 02.990</t>
  </si>
  <si>
    <t>CGRECR00039**C_04.250 to 04.490</t>
  </si>
  <si>
    <t>CHAMCR00096**C_00.500 to 00.740</t>
  </si>
  <si>
    <t>CLUCCR00071**C_01.250 to 01.490</t>
  </si>
  <si>
    <t>CHAMCR00154**C_01.750 to 01.990</t>
  </si>
  <si>
    <t>CWAYCR00504**C_03.750 to 03.990</t>
  </si>
  <si>
    <t>CSUMCR00510**C_00.000 to 00.240</t>
  </si>
  <si>
    <t>CADACR00011**C_09.000 to 09.240</t>
  </si>
  <si>
    <t>CHAMCR00073**C_00.000 to 00.240</t>
  </si>
  <si>
    <t>CGRECR00086**C_03.500 to 03.740</t>
  </si>
  <si>
    <t>CRICCR00133**C_01.250 to 01.490</t>
  </si>
  <si>
    <t>CHAMCR00096**C_06.000 to 06.240</t>
  </si>
  <si>
    <t>CRICCR00191**C_03.750 to 03.990</t>
  </si>
  <si>
    <t>CGUECR00035**C_03.500 to 03.740</t>
  </si>
  <si>
    <t>CSCICR00004**C_00.250 to 00.490</t>
  </si>
  <si>
    <t>CBUTCR00150**C_01.250 to 01.490</t>
  </si>
  <si>
    <t>CWAYCR00023**C_05.750 to 05.990</t>
  </si>
  <si>
    <t>CROSCR00184**C_03.250 to 03.490</t>
  </si>
  <si>
    <t>CCLECR00008**C_03.500 to 03.740</t>
  </si>
  <si>
    <t>CWAYCR00072**C_00.000 to 00.240</t>
  </si>
  <si>
    <t>CSCICR00159**C_01.750 to 01.990</t>
  </si>
  <si>
    <t>CSCICR00377**C_01.250 to 01.490</t>
  </si>
  <si>
    <t>CWARCR00032**C_04.250 to 04.490</t>
  </si>
  <si>
    <t>CSTACR00066**C_12.000 to 12.240</t>
  </si>
  <si>
    <t>CCLECR00010**C_03.000 to 03.240</t>
  </si>
  <si>
    <t>CSUMCR00048**C_04.000 to 04.240</t>
  </si>
  <si>
    <t>CHAMCR00457**C_07.250 to 07.490</t>
  </si>
  <si>
    <t>CCLICR00007**C_08.250 to 08.490</t>
  </si>
  <si>
    <t>CLAWCR00015**C_08.000 to 08.240</t>
  </si>
  <si>
    <t>CROSCR00028**C_03.000 to 03.240</t>
  </si>
  <si>
    <t>CWARCR00163**C_00.250 to 00.490</t>
  </si>
  <si>
    <t>CMAHCR00119**C_02.000 to 02.240</t>
  </si>
  <si>
    <t>CKNOCR00014**C_11.750 to 11.990</t>
  </si>
  <si>
    <t>CWARCR00035**C_01.000 to 01.240</t>
  </si>
  <si>
    <t>CHAMCR00128**C_03.250 to 03.490</t>
  </si>
  <si>
    <t>CLAKCR00212**C_02.000 to 02.240</t>
  </si>
  <si>
    <t>CMEDCR00023**C_00.500 to 00.740</t>
  </si>
  <si>
    <t>CLAWCR00144**C_01.250 to 01.490</t>
  </si>
  <si>
    <t>CBELCR00010**C_19.500 to 19.740</t>
  </si>
  <si>
    <t>CCLECR00072**C_00.750 to 00.990</t>
  </si>
  <si>
    <t>CBUTCR00053**C_04.750 to 04.990</t>
  </si>
  <si>
    <t>CLOGCR00010**C_03.750 to 03.990</t>
  </si>
  <si>
    <t>CLOGCR00028**C_06.500 to 06.740</t>
  </si>
  <si>
    <t>CCLACR00327**C_00.500 to 00.740</t>
  </si>
  <si>
    <t>CGRECR00141**C_00.500 to 00.740</t>
  </si>
  <si>
    <t>CMEDCR00047**C_03.500 to 03.740</t>
  </si>
  <si>
    <t>CCLECR00127**C_01.750 to 01.990</t>
  </si>
  <si>
    <t>CMOTCR00125**C_02.750 to 02.990</t>
  </si>
  <si>
    <t>CCLECR00061**C_00.000 to 00.240</t>
  </si>
  <si>
    <t>CRICCR00320**C_00.750 to 00.990</t>
  </si>
  <si>
    <t>CHAMCR00150**C_02.000 to 02.240</t>
  </si>
  <si>
    <t>CMAHCR00284**C_01.250 to 01.490</t>
  </si>
  <si>
    <t>CHASCR00005**C_01.250 to 01.490</t>
  </si>
  <si>
    <t>CSCICR00028**C_01.000 to 01.240</t>
  </si>
  <si>
    <t>CROSCR00020**C_01.000 to 01.240</t>
  </si>
  <si>
    <t>CGEACR00005S*C_01.000 to 01.240</t>
  </si>
  <si>
    <t>CTUSCR00080**C_04.250 to 04.490</t>
  </si>
  <si>
    <t>CMUSCR00414**C_00.750 to 00.990</t>
  </si>
  <si>
    <t>CCOLCR00428**C_08.000 to 08.240</t>
  </si>
  <si>
    <t>CLICCR00312**C_01.500 to 01.740</t>
  </si>
  <si>
    <t>CGEACR00002**C_01.000 to 01.240</t>
  </si>
  <si>
    <t>CHAMCR00351**C_01.250 to 01.490</t>
  </si>
  <si>
    <t>CATHCR00019**C_05.750 to 05.990</t>
  </si>
  <si>
    <t>CHAMCR00148**C_01.250 to 01.490</t>
  </si>
  <si>
    <t>CTUSCR00077**C_01.000 to 01.240</t>
  </si>
  <si>
    <t>CHAMCR00120**C_00.250 to 00.490</t>
  </si>
  <si>
    <t>CCOLCR00430**C_04.500 to 04.740</t>
  </si>
  <si>
    <t>CFAICR00012**C_04.750 to 04.990</t>
  </si>
  <si>
    <t>CLAWCR00001**C_01.500 to 01.740</t>
  </si>
  <si>
    <t>CBELCR00026**C_08.500 to 08.740</t>
  </si>
  <si>
    <t>CBELCR00005**C_24.750 to 24.990</t>
  </si>
  <si>
    <t>CGRECR00039**C_08.750 to 08.990</t>
  </si>
  <si>
    <t>CBELCR00005**C_26.250 to 26.490</t>
  </si>
  <si>
    <t>CBUTCR02821**C_05.500 to 05.740</t>
  </si>
  <si>
    <t>CSTACR00067A*C_03.250 to 03.490</t>
  </si>
  <si>
    <t>CHAMCR00182**C_00.500 to 00.740</t>
  </si>
  <si>
    <t>CCOLCR00403**C_00.250 to 00.490</t>
  </si>
  <si>
    <t>CMEDCR00049**C_06.000 to 06.240</t>
  </si>
  <si>
    <t>CSTACR00214**C_02.500 to 02.740</t>
  </si>
  <si>
    <t>CSUMCR00046**C_02.750 to 02.990</t>
  </si>
  <si>
    <t>CBUTCR00153**C_01.000 to 01.240</t>
  </si>
  <si>
    <t>CFAICR00031**C_03.750 to 03.990</t>
  </si>
  <si>
    <t>CHAMCR00131**C_01.000 to 01.240</t>
  </si>
  <si>
    <t>CCLACR00319**C_01.000 to 01.240</t>
  </si>
  <si>
    <t>CGALCR00003**C_01.750 to 01.990</t>
  </si>
  <si>
    <t>CMOTCR00074**C_16.000 to 16.240</t>
  </si>
  <si>
    <t>CGEACR00004**C_10.500 to 10.740</t>
  </si>
  <si>
    <t>CSTACR00224**C_04.750 to 04.990</t>
  </si>
  <si>
    <t>CGEACR00039**C_07.000 to 07.240</t>
  </si>
  <si>
    <t>CBELCR00082**C_01.750 to 01.990</t>
  </si>
  <si>
    <t>CHAMCR00096**C_00.250 to 00.490</t>
  </si>
  <si>
    <t>CHAMCR00071**C_03.250 to 03.490</t>
  </si>
  <si>
    <t>CTUSCR00080**C_00.750 to 00.990</t>
  </si>
  <si>
    <t>CMAHCR00119**C_02.250 to 02.490</t>
  </si>
  <si>
    <t>CHAMCR00457**C_03.250 to 03.490</t>
  </si>
  <si>
    <t>CFRACR00010**C_07.000 to 07.240</t>
  </si>
  <si>
    <t>CROSCR00165**C_01.750 to 01.990</t>
  </si>
  <si>
    <t>CTRUCR00083**C_03.750 to 03.990</t>
  </si>
  <si>
    <t>CCHPCR00017**C_09.000 to 09.240</t>
  </si>
  <si>
    <t>CHOCCR00004**C_04.750 to 04.990</t>
  </si>
  <si>
    <t>CPERCR00022**C_05.750 to 05.990</t>
  </si>
  <si>
    <t>CHURCR00048**C_00.250 to 00.490</t>
  </si>
  <si>
    <t>CMUSCR00146**C_03.250 to 03.490</t>
  </si>
  <si>
    <t>CTUSCR00108**C_00.250 to 00.490</t>
  </si>
  <si>
    <t>CBUTCR00134**C_00.750 to 00.990</t>
  </si>
  <si>
    <t>CHAMCR00381**C_00.250 to 00.490</t>
  </si>
  <si>
    <t>CSUMCR00017**C_17.250 to 17.490</t>
  </si>
  <si>
    <t>CGRECR00073**C_05.750 to 05.990</t>
  </si>
  <si>
    <t>CWARCR00033**C_05.000 to 05.240</t>
  </si>
  <si>
    <t>CHAMCR00457**C_07.500 to 07.740</t>
  </si>
  <si>
    <t>CLAWCR00015**C_07.500 to 07.740</t>
  </si>
  <si>
    <t>CJACCR00028**C_00.000 to 00.240</t>
  </si>
  <si>
    <t>CTUSCR00090**C_09.500 to 09.740</t>
  </si>
  <si>
    <t>CATBCR00150**C_03.250 to 03.490</t>
  </si>
  <si>
    <t>CSTACR00192**C_04.250 to 04.490</t>
  </si>
  <si>
    <t>CLORCR00095**C_01.000 to 01.240</t>
  </si>
  <si>
    <t>CMOTCR00074**C_14.500 to 14.740</t>
  </si>
  <si>
    <t>CBUTCR00157**C_00.250 to 00.490</t>
  </si>
  <si>
    <t>CMOTCR00228**C_00.750 to 00.990</t>
  </si>
  <si>
    <t>CMIACR00038**C_05.000 to 05.240</t>
  </si>
  <si>
    <t>CMOTCR00078**C_03.000 to 03.240</t>
  </si>
  <si>
    <t>CPRECR00024**C_01.250 to 01.490</t>
  </si>
  <si>
    <t>CGEACR00005N*C_01.750 to 01.990</t>
  </si>
  <si>
    <t>CHURCR00060**C_05.250 to 05.490</t>
  </si>
  <si>
    <t>CLICCR00596**C_00.500 to 00.740</t>
  </si>
  <si>
    <t>CHAMCR00220**C_02.500 to 02.740</t>
  </si>
  <si>
    <t>CFAICR00050**C_05.250 to 05.490</t>
  </si>
  <si>
    <t>CWILCR00017**C_00.750 to 00.990</t>
  </si>
  <si>
    <t>CMADCR00004**C_05.750 to 05.990</t>
  </si>
  <si>
    <t>CMADCR00010**C_02.750 to 02.990</t>
  </si>
  <si>
    <t>CATHCR00025**C_07.000 to 07.240</t>
  </si>
  <si>
    <t>CERICR00132**C_02.000 to 02.240</t>
  </si>
  <si>
    <t>CSUMCR00184**C_01.000 to 01.240</t>
  </si>
  <si>
    <t>CPERCR00011**C_04.750 to 04.990</t>
  </si>
  <si>
    <t>CSANCR00268**C_02.750 to 02.990</t>
  </si>
  <si>
    <t>CHAMCR00215**C_00.000 to 00.240</t>
  </si>
  <si>
    <t>CMOTCR00218**C_00.500 to 00.740</t>
  </si>
  <si>
    <t>CMAHCR00146**C_01.250 to 01.490</t>
  </si>
  <si>
    <t>CMOTCR00165**C_02.250 to 02.490</t>
  </si>
  <si>
    <t>CMARCR00195**C_08.000 to 08.240</t>
  </si>
  <si>
    <t>CASDCR03006**C_00.750 to 00.990</t>
  </si>
  <si>
    <t>CSUMCR00032**C_03.500 to 03.740</t>
  </si>
  <si>
    <t>CHAMCR00362**C_05.000 to 05.240</t>
  </si>
  <si>
    <t>CHAMCR00014**C_04.750 to 04.990</t>
  </si>
  <si>
    <t>CWASCR00042**C_01.250 to 01.490</t>
  </si>
  <si>
    <t>CMADCR00070**C_03.500 to 03.740</t>
  </si>
  <si>
    <t>CMUSCR00002**C_03.750 to 03.990</t>
  </si>
  <si>
    <t>CPORCR00177**C_01.000 to 01.240</t>
  </si>
  <si>
    <t>CMUSCR00694**C_01.250 to 01.490</t>
  </si>
  <si>
    <t>CROSCR00184**C_01.000 to 01.240</t>
  </si>
  <si>
    <t>CSTACR00511**C_02.000 to 02.240</t>
  </si>
  <si>
    <t>CBUTCR00081**C_03.250 to 03.490</t>
  </si>
  <si>
    <t>CCOLCR00425**C_02.000 to 02.240</t>
  </si>
  <si>
    <t>CALLCR00011**C_04.250 to 04.490</t>
  </si>
  <si>
    <t>CHAMCR00131**C_01.750 to 01.990</t>
  </si>
  <si>
    <t>CFRACR00118**C_01.250 to 01.490</t>
  </si>
  <si>
    <t>CSTACR00017**C_06.250 to 06.490</t>
  </si>
  <si>
    <t>CROSCR00175**C_04.250 to 04.490</t>
  </si>
  <si>
    <t>CFRACR00018**C_00.750 to 00.990</t>
  </si>
  <si>
    <t>CHAMCR00205**C_03.750 to 03.990</t>
  </si>
  <si>
    <t>CHAMCR00217**C_01.000 to 01.240</t>
  </si>
  <si>
    <t>CHOCCR00017**C_00.750 to 00.990</t>
  </si>
  <si>
    <t>CMEDCR00047**C_04.750 to 04.990</t>
  </si>
  <si>
    <t>CRICCR00424**C_00.000 to 00.240</t>
  </si>
  <si>
    <t>CSTACR00226**C_00.000 to 00.240</t>
  </si>
  <si>
    <t>CLAWCR00015**C_04.750 to 04.990</t>
  </si>
  <si>
    <t>CMEDCR00019**C_02.000 to 02.240</t>
  </si>
  <si>
    <t>CCOLCR00435**C_02.750 to 02.990</t>
  </si>
  <si>
    <t>CLORCR00060**C_00.750 to 00.990</t>
  </si>
  <si>
    <t>CASDCR00775**C_10.000 to 10.240</t>
  </si>
  <si>
    <t>CCLECR00031**C_01.250 to 01.490</t>
  </si>
  <si>
    <t>CGUECR00071**C_02.000 to 02.240</t>
  </si>
  <si>
    <t>CLAWCR00411**C_00.500 to 00.740</t>
  </si>
  <si>
    <t>CMUSCR00002**C_03.250 to 03.490</t>
  </si>
  <si>
    <t>CHAMCR00015**C_06.750 to 06.990</t>
  </si>
  <si>
    <t>CALLCR00128A*C_00.250 to 00.490</t>
  </si>
  <si>
    <t>CHAMCR00298**C_01.750 to 01.990</t>
  </si>
  <si>
    <t>CBUTCR00018**C_06.000 to 06.240</t>
  </si>
  <si>
    <t>CGRECR00020**C_03.000 to 03.240</t>
  </si>
  <si>
    <t>CCLECR00021**C_01.250 to 01.490</t>
  </si>
  <si>
    <t>CTUSCR00098**C_01.000 to 01.240</t>
  </si>
  <si>
    <t>CCLECR00106**C_03.000 to 03.240</t>
  </si>
  <si>
    <t>CLORCR00095**C_01.750 to 01.990</t>
  </si>
  <si>
    <t>CLICCR00585**C_03.500 to 03.740</t>
  </si>
  <si>
    <t>CFAICR00039**C_09.750 to 09.990</t>
  </si>
  <si>
    <t>CSTACR00170**C_03.750 to 03.990</t>
  </si>
  <si>
    <t>CHAMCR00352**C_01.500 to 01.740</t>
  </si>
  <si>
    <t>CDELCR00031**C_02.250 to 02.490</t>
  </si>
  <si>
    <t>CSCICR00046**C_04.500 to 04.740</t>
  </si>
  <si>
    <t>CMAHCR00062**C_01.000 to 01.240</t>
  </si>
  <si>
    <t>CWOOCR00615**C_00.250 to 00.490</t>
  </si>
  <si>
    <t>CFRACR00006**C_02.750 to 02.990</t>
  </si>
  <si>
    <t>CTRUCR00028**C_00.750 to 00.990</t>
  </si>
  <si>
    <t>CCLACR00335**C_00.750 to 00.990</t>
  </si>
  <si>
    <t>CHAMCR00196**C_03.000 to 03.240</t>
  </si>
  <si>
    <t>CCARCR00032**C_00.250 to 00.490</t>
  </si>
  <si>
    <t>CLUCCR00073**C_02.750 to 02.990</t>
  </si>
  <si>
    <t>CLICCR00039**C_02.500 to 02.740</t>
  </si>
  <si>
    <t>CALLCR00093**C_03.750 to 03.990</t>
  </si>
  <si>
    <t>CHAMCR00154**C_00.500 to 00.740</t>
  </si>
  <si>
    <t>CCOLCR00402**C_01.750 to 01.990</t>
  </si>
  <si>
    <t>CPORCR00081**C_04.000 to 04.240</t>
  </si>
  <si>
    <t>CWASCR00003**C_20.250 to 20.490</t>
  </si>
  <si>
    <t>CCUYCR00316**C_00.250 to 00.490</t>
  </si>
  <si>
    <t>CGEACR00003**C_06.750 to 06.990</t>
  </si>
  <si>
    <t>CPORCR00151**C_03.250 to 03.490</t>
  </si>
  <si>
    <t>CHURCR00114**C_01.500 to 01.740</t>
  </si>
  <si>
    <t>CHAMCR00195**C_03.750 to 03.990</t>
  </si>
  <si>
    <t>CGEACR00004**C_10.000 to 10.240</t>
  </si>
  <si>
    <t>CRICCR00300**C_00.750 to 00.990</t>
  </si>
  <si>
    <t>CMUSCR00035**C_05.250 to 05.490</t>
  </si>
  <si>
    <t>CWARCR00230**C_00.250 to 00.490</t>
  </si>
  <si>
    <t>CMOTCR00061**C_00.500 to 00.740</t>
  </si>
  <si>
    <t>CCUYCR00027**C_01.250 to 01.490</t>
  </si>
  <si>
    <t>CPAUCR00171**C_02.750 to 02.990</t>
  </si>
  <si>
    <t>CHAMCR00195**C_00.500 to 00.740</t>
  </si>
  <si>
    <t>CGRECR00054**C_00.250 to 00.490</t>
  </si>
  <si>
    <t>CFAYCR00028**C_03.750 to 03.990</t>
  </si>
  <si>
    <t>CMAHCR00091**C_01.250 to 01.490</t>
  </si>
  <si>
    <t>CMEDCR00042**C_01.750 to 01.990</t>
  </si>
  <si>
    <t>CCOSCR00009**C_02.250 to 02.490</t>
  </si>
  <si>
    <t>CMUSCR00002**C_04.500 to 04.740</t>
  </si>
  <si>
    <t>CCLECR00075**C_02.000 to 02.240</t>
  </si>
  <si>
    <t>CTRUCR00330**C_00.000 to 00.240</t>
  </si>
  <si>
    <t>CBELCR00028A*C_00.000 to 00.240</t>
  </si>
  <si>
    <t>CSUMCR00050**C_06.250 to 06.490</t>
  </si>
  <si>
    <t>CSTACR00041**C_05.500 to 05.740</t>
  </si>
  <si>
    <t>CWAYCR00047A*C_00.000 to 00.240</t>
  </si>
  <si>
    <t>CMADCR00007**C_03.000 to 03.240</t>
  </si>
  <si>
    <t>CJEFCR00047**C_03.250 to 03.490</t>
  </si>
  <si>
    <t>CCLECR00123**C_02.000 to 02.240</t>
  </si>
  <si>
    <t>CTRUCR00079**C_00.000 to 00.240</t>
  </si>
  <si>
    <t>CLUCCR00005**C_07.000 to 07.240</t>
  </si>
  <si>
    <t>CLUCCR00024**C_05.000 to 05.240</t>
  </si>
  <si>
    <t>CCLECR00095**C_02.250 to 02.490</t>
  </si>
  <si>
    <t>CPORCR00164**C_00.000 to 00.240</t>
  </si>
  <si>
    <t>CROSCR00166**C_06.000 to 06.240</t>
  </si>
  <si>
    <t>CROSCR00608**C_00.500 to 00.740</t>
  </si>
  <si>
    <t>CSANCR00053**C_08.500 to 08.740</t>
  </si>
  <si>
    <t>CHAMCR00091**C_00.250 to 00.490</t>
  </si>
  <si>
    <t>CLOGCR00010**C_04.500 to 04.740</t>
  </si>
  <si>
    <t>CSTACR00307**C_03.500 to 03.740</t>
  </si>
  <si>
    <t>CTRUCR00181**C_00.250 to 00.490</t>
  </si>
  <si>
    <t>CWAYCR00007**C_00.000 to 00.240</t>
  </si>
  <si>
    <t>CWAYCR00054**C_07.250 to 07.490</t>
  </si>
  <si>
    <t>CWAYCR00416**C_03.250 to 03.490</t>
  </si>
  <si>
    <t>CGEACR00004**C_09.750 to 09.990</t>
  </si>
  <si>
    <t>CCLECR00071**C_02.750 to 02.990</t>
  </si>
  <si>
    <t>CHAMCR00266**C_00.750 to 00.990</t>
  </si>
  <si>
    <t>CCLECR00123**C_03.250 to 03.490</t>
  </si>
  <si>
    <t>CCLECR00154**C_01.250 to 01.490</t>
  </si>
  <si>
    <t>CMOTCR00125**C_02.500 to 02.740</t>
  </si>
  <si>
    <t>CCLECR00055**C_00.250 to 00.490</t>
  </si>
  <si>
    <t>CHAMCR00071**C_03.750 to 03.990</t>
  </si>
  <si>
    <t>CFRACR00922**C_00.000 to 00.240</t>
  </si>
  <si>
    <t>CPERCR00059**C_01.500 to 01.740</t>
  </si>
  <si>
    <t>CGRECR00140**C_00.500 to 00.740</t>
  </si>
  <si>
    <t>CBELCR00066**C_00.250 to 00.490</t>
  </si>
  <si>
    <t>CADACR00027**C_10.000 to 10.240</t>
  </si>
  <si>
    <t>CHAMCR00266**C_03.750 to 03.990</t>
  </si>
  <si>
    <t>CBUTCR00077**C_03.000 to 03.240</t>
  </si>
  <si>
    <t>CTUSCR00080**C_04.750 to 04.990</t>
  </si>
  <si>
    <t>CGEACR00607**C_01.000 to 01.240</t>
  </si>
  <si>
    <t>CHAMCR00339**C_00.500 to 00.740</t>
  </si>
  <si>
    <t>CMOTCR00012**C_01.250 to 01.490</t>
  </si>
  <si>
    <t>CROSCR00057**C_00.500 to 00.740</t>
  </si>
  <si>
    <t>CLICCR00668**C_10.250 to 10.490</t>
  </si>
  <si>
    <t>CCLECR00040**C_00.000 to 00.240</t>
  </si>
  <si>
    <t>CBUTCR00116**C_02.000 to 02.240</t>
  </si>
  <si>
    <t>CLUCCR00069**C_04.250 to 04.490</t>
  </si>
  <si>
    <t>CWARCR00066**C_01.750 to 01.990</t>
  </si>
  <si>
    <t>CHAMCR00457**C_10.750 to 10.990</t>
  </si>
  <si>
    <t>CMIACR00007A*C_01.000 to 01.240</t>
  </si>
  <si>
    <t>CHAMCR00460**C_00.500 to 00.740</t>
  </si>
  <si>
    <t>CLAWCR00001**C_00.000 to 00.240</t>
  </si>
  <si>
    <t>CMUSCR00048**C_03.500 to 03.740</t>
  </si>
  <si>
    <t>CSUMCR00050**C_07.500 to 07.740</t>
  </si>
  <si>
    <t>CMIACR00153**C_05.000 to 05.240</t>
  </si>
  <si>
    <t>CCLECR00055**C_01.750 to 01.990</t>
  </si>
  <si>
    <t>CSHECR00040**C_03.250 to 03.490</t>
  </si>
  <si>
    <t>CHAMCR00383**C_01.000 to 01.240</t>
  </si>
  <si>
    <t>CCLECR00132**C_00.250 to 00.490</t>
  </si>
  <si>
    <t>CROSCR00009**C_02.750 to 02.990</t>
  </si>
  <si>
    <t>CHAMCR00133**C_00.000 to 00.240</t>
  </si>
  <si>
    <t>CGRECR00036**C_04.500 to 04.740</t>
  </si>
  <si>
    <t>CGRECR00076**C_00.250 to 00.490</t>
  </si>
  <si>
    <t>CALLCR00093**C_01.750 to 01.990</t>
  </si>
  <si>
    <t>CGRECR00086**C_02.250 to 02.490</t>
  </si>
  <si>
    <t>CMEDCR00076**C_00.250 to 00.490</t>
  </si>
  <si>
    <t>CMIACR00025A*C_19.500 to 19.740</t>
  </si>
  <si>
    <t>CWARCR00278**C_00.500 to 00.740</t>
  </si>
  <si>
    <t>CADACR00001**C_14.750 to 14.990</t>
  </si>
  <si>
    <t>CCLECR00099**C_02.250 to 02.490</t>
  </si>
  <si>
    <t>CMOTCR00539**C_03.250 to 03.490</t>
  </si>
  <si>
    <t>CBELCR00026**C_07.000 to 07.240</t>
  </si>
  <si>
    <t>CHAMCR00096**C_08.500 to 08.740</t>
  </si>
  <si>
    <t>CMIACR00149**C_06.750 to 06.990</t>
  </si>
  <si>
    <t>CROSCR00028**C_02.000 to 02.240</t>
  </si>
  <si>
    <t>CHAMCR00150**C_00.000 to 00.240</t>
  </si>
  <si>
    <t>CCUYCR00076**C_00.500 to 00.740</t>
  </si>
  <si>
    <t>CHAMCR00280**C_01.250 to 01.490</t>
  </si>
  <si>
    <t>CLAWCR00006**C_00.250 to 00.490</t>
  </si>
  <si>
    <t>CBUTCR02821**C_09.000 to 09.240</t>
  </si>
  <si>
    <t>CMUSCR00126**C_00.500 to 00.740</t>
  </si>
  <si>
    <t>CHAMCR00033**C_01.500 to 01.740</t>
  </si>
  <si>
    <t>CPORCR00299**C_07.500 to 07.740</t>
  </si>
  <si>
    <t>CMEDCR00047**C_03.750 to 03.990</t>
  </si>
  <si>
    <t>CHAMCR00073**C_00.250 to 00.490</t>
  </si>
  <si>
    <t>CMUSCR00048**C_01.500 to 01.740</t>
  </si>
  <si>
    <t>CASDCR00801**C_01.500 to 01.740</t>
  </si>
  <si>
    <t>CATBCR00150**C_01.500 to 01.740</t>
  </si>
  <si>
    <t>CHAMCR00228**C_01.750 to 01.990</t>
  </si>
  <si>
    <t>CSTACR00099**C_00.250 to 00.490</t>
  </si>
  <si>
    <t>CKNOCR00009**C_03.500 to 03.740</t>
  </si>
  <si>
    <t>CSTACR00240**C_04.750 to 04.990</t>
  </si>
  <si>
    <t>CMUSCR00143**C_01.750 to 01.990</t>
  </si>
  <si>
    <t>CMUSCR00003**C_05.000 to 05.240</t>
  </si>
  <si>
    <t>CWARCR00032**C_05.250 to 05.490</t>
  </si>
  <si>
    <t>CMEDCR00024**C_02.250 to 02.490</t>
  </si>
  <si>
    <t>CWARCR00035**C_00.500 to 00.740</t>
  </si>
  <si>
    <t>CKNOCR00014**C_12.750 to 12.990</t>
  </si>
  <si>
    <t>CWAYCR00022**C_03.500 to 03.740</t>
  </si>
  <si>
    <t>CLAWCR00015**C_07.750 to 07.990</t>
  </si>
  <si>
    <t>CJEFCR00034**C_04.250 to 04.490</t>
  </si>
  <si>
    <t>CLAWCR00031**C_01.750 to 01.990</t>
  </si>
  <si>
    <t>CLAWCR00144**C_02.750 to 02.990</t>
  </si>
  <si>
    <t>CBELCR00004**C_21.250 to 21.490</t>
  </si>
  <si>
    <t>CRICCR00048**C_03.500 to 03.740</t>
  </si>
  <si>
    <t>CCLECR00024**C_01.000 to 01.240</t>
  </si>
  <si>
    <t>CLUCCR00024**C_02.750 to 02.990</t>
  </si>
  <si>
    <t>CSUMCR00114**C_02.500 to 02.740</t>
  </si>
  <si>
    <t>CCLECR00095**C_01.750 to 01.990</t>
  </si>
  <si>
    <t>CFAICR00017**C_04.000 to 04.240</t>
  </si>
  <si>
    <t>CFAYCR00032**C_02.250 to 02.490</t>
  </si>
  <si>
    <t>CHAMCR00015**C_10.000 to 10.240</t>
  </si>
  <si>
    <t>CGRECR00142**C_08.000 to 08.240</t>
  </si>
  <si>
    <t>CTRUCR00351**C_01.500 to 01.740</t>
  </si>
  <si>
    <t>CMEDCR00004**C_18.000 to 18.240</t>
  </si>
  <si>
    <t>CROSCR00205**C_07.250 to 07.490</t>
  </si>
  <si>
    <t>CHAMCR00242**C_00.500 to 00.740</t>
  </si>
  <si>
    <t>CBUTCR02821**C_07.250 to 07.490</t>
  </si>
  <si>
    <t>CROSCR00184**C_02.500 to 02.740</t>
  </si>
  <si>
    <t>CKNOCR00014**C_12.000 to 12.240</t>
  </si>
  <si>
    <t>CGEACR00606**C_05.500 to 05.740</t>
  </si>
  <si>
    <t>CTRUCR00064**C_02.750 to 02.990</t>
  </si>
  <si>
    <t>CMOTCR00249**C_02.250 to 02.490</t>
  </si>
  <si>
    <t>CSCICR00028**C_02.250 to 02.490</t>
  </si>
  <si>
    <t>CSHECR00040**C_03.000 to 03.240</t>
  </si>
  <si>
    <t>CLAWCR00144**C_02.000 to 02.240</t>
  </si>
  <si>
    <t>CTRUCR00079**C_01.000 to 01.240</t>
  </si>
  <si>
    <t>CFRACR00025**C_03.250 to 03.490</t>
  </si>
  <si>
    <t>CCHPCR00223**C_02.250 to 02.490</t>
  </si>
  <si>
    <t>CWAYCR00032**C_00.500 to 00.740</t>
  </si>
  <si>
    <t>CMAHCR00103**C_03.750 to 03.990</t>
  </si>
  <si>
    <t>CHAMCR00156**C_00.750 to 00.990</t>
  </si>
  <si>
    <t>CHAMCR00159**C_00.000 to 00.240</t>
  </si>
  <si>
    <t>CMUSCR00125**C_01.250 to 01.490</t>
  </si>
  <si>
    <t>CHAMCR00184**C_01.750 to 01.990</t>
  </si>
  <si>
    <t>CLICCR00668**C_09.500 to 09.740</t>
  </si>
  <si>
    <t>CHAMCR00228**C_02.250 to 02.490</t>
  </si>
  <si>
    <t>CSUMCR00033**C_01.750 to 01.990</t>
  </si>
  <si>
    <t>CGRECR00084**C_04.250 to 04.490</t>
  </si>
  <si>
    <t>CSUMCR00010**C_10.250 to 10.490</t>
  </si>
  <si>
    <t>CERICR00123**C_02.000 to 02.240</t>
  </si>
  <si>
    <t>CFRACR00018**C_00.250 to 00.490</t>
  </si>
  <si>
    <t>CMUSCR00048**C_00.750 to 00.990</t>
  </si>
  <si>
    <t>CHAMCR00382**C_01.750 to 01.990</t>
  </si>
  <si>
    <t>CFRACR00095**C_02.500 to 02.740</t>
  </si>
  <si>
    <t>CPORCR00159**C_00.750 to 00.990</t>
  </si>
  <si>
    <t>CLAWCR00006**C_02.750 to 02.990</t>
  </si>
  <si>
    <t>CCLECR00132**C_00.000 to 00.240</t>
  </si>
  <si>
    <t>CSUMCR00075**C_00.500 to 00.740</t>
  </si>
  <si>
    <t>CTUSCR00064**C_01.750 to 01.990</t>
  </si>
  <si>
    <t>CHAMCR00142**C_07.500 to 07.740</t>
  </si>
  <si>
    <t>CCLECR00061**C_01.250 to 01.490</t>
  </si>
  <si>
    <t>CHAMCR00220**C_02.750 to 02.990</t>
  </si>
  <si>
    <t>CHAMCR00371**C_01.250 to 01.490</t>
  </si>
  <si>
    <t>CFRACR00003**C_12.000 to 12.240</t>
  </si>
  <si>
    <t>CHAMCR00365**C_00.000 to 00.240</t>
  </si>
  <si>
    <t>CFRACR00249**C_00.500 to 00.740</t>
  </si>
  <si>
    <t>CBUTCR00118**C_01.500 to 01.740</t>
  </si>
  <si>
    <t>CHAMCR00219**C_00.750 to 00.990</t>
  </si>
  <si>
    <t>CTUSCR00062**C_03.750 to 03.990</t>
  </si>
  <si>
    <t>CCOSCR00016**C_04.500 to 04.740</t>
  </si>
  <si>
    <t>CFRACR00011**C_09.500 to 09.740</t>
  </si>
  <si>
    <t>CCLECR00095**C_02.750 to 02.990</t>
  </si>
  <si>
    <t>CROSCR00550**C_17.500 to 17.740</t>
  </si>
  <si>
    <t>CSUMCR00066**C_00.500 to 00.740</t>
  </si>
  <si>
    <t>CWARCR00153**C_03.500 to 03.740</t>
  </si>
  <si>
    <t>CHAMCR00154**C_00.000 to 00.240</t>
  </si>
  <si>
    <t>CWAYCR00501**C_03.750 to 03.990</t>
  </si>
  <si>
    <t>CCLECR00075**C_01.250 to 01.490</t>
  </si>
  <si>
    <t>CCLECR00095**C_03.250 to 03.490</t>
  </si>
  <si>
    <t>CHAMCR00280**C_02.000 to 02.240</t>
  </si>
  <si>
    <t>CTRUCR00064**C_03.000 to 03.240</t>
  </si>
  <si>
    <t>CHAMCR00386**C_00.750 to 00.990</t>
  </si>
  <si>
    <t>CPORCR00155**C_06.000 to 06.240</t>
  </si>
  <si>
    <t>CGEACR00039**C_06.750 to 06.990</t>
  </si>
  <si>
    <t>CWAYCR00086**C_00.750 to 00.990</t>
  </si>
  <si>
    <t>CGRECR00001**C_02.750 to 02.990</t>
  </si>
  <si>
    <t>CGRECR00084**C_04.000 to 04.240</t>
  </si>
  <si>
    <t>CGRECR00046**C_01.000 to 01.240</t>
  </si>
  <si>
    <t>CLAWCR00018**C_03.500 to 03.740</t>
  </si>
  <si>
    <t>CCLECR00033**C_05.250 to 05.490</t>
  </si>
  <si>
    <t>CHAMCR00504**C_03.500 to 03.740</t>
  </si>
  <si>
    <t>CROSCR00167**C_01.250 to 01.490</t>
  </si>
  <si>
    <t>CALLCR00125**C_00.000 to 00.240</t>
  </si>
  <si>
    <t>CWARCR00282**C_00.000 to 00.240</t>
  </si>
  <si>
    <t>CBUTCR00053**C_01.750 to 01.990</t>
  </si>
  <si>
    <t>CPORCR00162**C_03.250 to 03.490</t>
  </si>
  <si>
    <t>CTUSCR00062**C_02.250 to 02.490</t>
  </si>
  <si>
    <t>CCLECR00341**C_00.500 to 00.740</t>
  </si>
  <si>
    <t>CWARCR00134**C_05.000 to 05.240</t>
  </si>
  <si>
    <t>CWOOCR00616**C_00.000 to 00.240</t>
  </si>
  <si>
    <t>CHAMCR00353**C_00.000 to 00.240</t>
  </si>
  <si>
    <t>CHAMCR00142**C_08.500 to 08.740</t>
  </si>
  <si>
    <t>CMEDCR00049**C_07.250 to 07.490</t>
  </si>
  <si>
    <t>CRICCR00320**C_00.500 to 00.740</t>
  </si>
  <si>
    <t>CROSCR00184**C_00.500 to 00.740</t>
  </si>
  <si>
    <t>CRICCR00303**C_05.000 to 05.240</t>
  </si>
  <si>
    <t>CMOTCR00159**C_05.500 to 05.740</t>
  </si>
  <si>
    <t>CRICCR00203**C_01.500 to 01.740</t>
  </si>
  <si>
    <t>CTRUCR00083**C_06.750 to 06.990</t>
  </si>
  <si>
    <t>CGUECR00035**C_07.000 to 07.240</t>
  </si>
  <si>
    <t>CPORCR00148**C_03.000 to 03.240</t>
  </si>
  <si>
    <t>CHAMCR00036**C_01.250 to 01.490</t>
  </si>
  <si>
    <t>CCOSCR00016**C_05.250 to 05.490</t>
  </si>
  <si>
    <t>CHAMCR00096**C_03.250 to 03.490</t>
  </si>
  <si>
    <t>CFRACR00063**C_00.000 to 00.240</t>
  </si>
  <si>
    <t>CWARCR00150**C_00.250 to 00.490</t>
  </si>
  <si>
    <t>CSTACR00227**C_00.250 to 00.490</t>
  </si>
  <si>
    <t>CHAMCR00371**C_01.000 to 01.240</t>
  </si>
  <si>
    <t>CCLECR00067**C_04.250 to 04.490</t>
  </si>
  <si>
    <t>CMOTCR00217**C_01.000 to 01.240</t>
  </si>
  <si>
    <t>CLORCR00053**C_07.000 to 07.240</t>
  </si>
  <si>
    <t>CHAMCR00090**C_01.000 to 01.240</t>
  </si>
  <si>
    <t>CBELCR00082**C_01.250 to 01.490</t>
  </si>
  <si>
    <t>CERICR00014**C_08.500 to 08.740</t>
  </si>
  <si>
    <t>CCHPCR00018**C_03.500 to 03.740</t>
  </si>
  <si>
    <t>CROSCR00167**C_09.750 to 09.990</t>
  </si>
  <si>
    <t>CROSCR00184**C_01.250 to 01.490</t>
  </si>
  <si>
    <t>CROSCR00608**C_00.000 to 00.240</t>
  </si>
  <si>
    <t>CCRACR00330**C_18.250 to 18.490</t>
  </si>
  <si>
    <t>COTTCR00030**C_00.750 to 00.990</t>
  </si>
  <si>
    <t>CMARCR00132**C_01.000 to 01.240</t>
  </si>
  <si>
    <t>CHURCR00082**C_00.000 to 00.240</t>
  </si>
  <si>
    <t>CRICCR00300**C_01.250 to 01.490</t>
  </si>
  <si>
    <t>CSTACR00228**C_08.750 to 08.990</t>
  </si>
  <si>
    <t>CMEDCR00049**C_06.500 to 06.740</t>
  </si>
  <si>
    <t>CCOLCR00447**C_02.750 to 02.990</t>
  </si>
  <si>
    <t>CHAMCR00011**C_01.250 to 01.490</t>
  </si>
  <si>
    <t>CMAHCR00109**C_05.250 to 05.490</t>
  </si>
  <si>
    <t>CCLECR00087**C_00.250 to 00.490</t>
  </si>
  <si>
    <t>CROSCR00222**C_01.000 to 01.240</t>
  </si>
  <si>
    <t>CTRUCR00058**C_02.750 to 02.990</t>
  </si>
  <si>
    <t>CSCICR00053**C_02.000 to 02.240</t>
  </si>
  <si>
    <t>CFULCR00023**C_03.000 to 03.240</t>
  </si>
  <si>
    <t>CHAMCR00090**C_01.250 to 01.490</t>
  </si>
  <si>
    <t>CHAMCR00390**C_00.500 to 00.740</t>
  </si>
  <si>
    <t>CHAMCR00203**C_00.500 to 00.740</t>
  </si>
  <si>
    <t>CHAMCR00205**C_00.750 to 00.990</t>
  </si>
  <si>
    <t>CHIGCR00039**C_00.750 to 00.990</t>
  </si>
  <si>
    <t>CSCICR00053**C_03.000 to 03.240</t>
  </si>
  <si>
    <t>CCLECR00008**C_02.750 to 02.990</t>
  </si>
  <si>
    <t>CHAMCR00307**C_01.000 to 01.240</t>
  </si>
  <si>
    <t>CCLECR00004**C_02.500 to 02.740</t>
  </si>
  <si>
    <t>CMEDCR00021**C_02.000 to 02.240</t>
  </si>
  <si>
    <t>CLICCR00121**C_00.000 to 00.240</t>
  </si>
  <si>
    <t>CCLECR00351**C_00.000 to 00.240</t>
  </si>
  <si>
    <t>CGRECR00101**C_01.000 to 01.240</t>
  </si>
  <si>
    <t>CCLACR00314**C_05.500 to 05.740</t>
  </si>
  <si>
    <t>CSTACR00252**C_00.500 to 00.740</t>
  </si>
  <si>
    <t>CHAMCR00369**C_00.750 to 00.990</t>
  </si>
  <si>
    <t>CDEFCR00157**C_02.750 to 02.990</t>
  </si>
  <si>
    <t>CMEDCR00019**C_05.750 to 05.990</t>
  </si>
  <si>
    <t>CCLACR00374**C_00.250 to 00.490</t>
  </si>
  <si>
    <t>CHAMCR00090**C_01.750 to 01.990</t>
  </si>
  <si>
    <t>CWILCR00011**C_02.000 to 02.240</t>
  </si>
  <si>
    <t>CWOOCR00615**C_01.000 to 01.240</t>
  </si>
  <si>
    <t>CGALCR00114**C_00.500 to 00.740</t>
  </si>
  <si>
    <t>CHAMCR00096**C_02.500 to 02.740</t>
  </si>
  <si>
    <t>CHAMCR00015**C_10.250 to 10.490</t>
  </si>
  <si>
    <t>CGRECR00007**C_02.250 to 02.490</t>
  </si>
  <si>
    <t>CLICCR00596**C_02.500 to 02.740</t>
  </si>
  <si>
    <t>CHAMCR00358**C_02.250 to 02.490</t>
  </si>
  <si>
    <t>CHAMCR00033**C_01.750 to 01.990</t>
  </si>
  <si>
    <t>CPORCR00069**C_04.750 to 04.990</t>
  </si>
  <si>
    <t>CFRACR00069**C_02.000 to 02.240</t>
  </si>
  <si>
    <t>CHAMCR00280**C_01.750 to 01.990</t>
  </si>
  <si>
    <t>CCLECR00127**C_03.250 to 03.490</t>
  </si>
  <si>
    <t>CJACCR00039**C_00.750 to 00.990</t>
  </si>
  <si>
    <t>CLORCR00035**C_00.000 to 00.240</t>
  </si>
  <si>
    <t>CHAMCR00457**C_07.000 to 07.240</t>
  </si>
  <si>
    <t>CCLECR00127**C_02.000 to 02.240</t>
  </si>
  <si>
    <t>CCLACR00319**C_00.250 to 00.490</t>
  </si>
  <si>
    <t>CWARCR00035**C_05.000 to 05.240</t>
  </si>
  <si>
    <t>CSUMCR00266**C_01.000 to 01.240</t>
  </si>
  <si>
    <t>CCLECR00384**C_00.000 to 00.240</t>
  </si>
  <si>
    <t>CSUMCR00075**C_01.000 to 01.240</t>
  </si>
  <si>
    <t>CHAMCR00071**C_05.500 to 05.740</t>
  </si>
  <si>
    <t>CFAICR00031**C_03.500 to 03.740</t>
  </si>
  <si>
    <t>CROSCR00175**C_04.000 to 04.240</t>
  </si>
  <si>
    <t>CKNOCR00014**C_14.750 to 14.990</t>
  </si>
  <si>
    <t>CSCICR00253**C_00.500 to 00.740</t>
  </si>
  <si>
    <t>CHAMCR00176**C_02.000 to 02.240</t>
  </si>
  <si>
    <t>CROSCR00028**C_00.000 to 00.240</t>
  </si>
  <si>
    <t>CDELCR00106**C_02.500 to 02.740</t>
  </si>
  <si>
    <t>CHAMCR00217**C_00.000 to 00.240</t>
  </si>
  <si>
    <t>CHAMCR00184**C_02.750 to 02.990</t>
  </si>
  <si>
    <t>CHAMCR00004**C_04.500 to 04.740</t>
  </si>
  <si>
    <t>CCLECR00035**C_01.500 to 01.740</t>
  </si>
  <si>
    <t>CWARCR00059**C_00.750 to 00.990</t>
  </si>
  <si>
    <t>CALLCR00123**C_00.000 to 00.240</t>
  </si>
  <si>
    <t>CHAMCR00101**C_05.500 to 05.740</t>
  </si>
  <si>
    <t>CCLECR00095**C_03.500 to 03.740</t>
  </si>
  <si>
    <t>CPORCR00081**C_02.750 to 02.990</t>
  </si>
  <si>
    <t>CHAMCR00101**C_06.000 to 06.240</t>
  </si>
  <si>
    <t>CHAMCR00154**C_00.250 to 00.490</t>
  </si>
  <si>
    <t>CHAMCR00090**C_02.250 to 02.490</t>
  </si>
  <si>
    <t>CHAMCR00096**C_01.750 to 01.990</t>
  </si>
  <si>
    <t>CHAMCR00134**C_00.000 to 00.240</t>
  </si>
  <si>
    <t>CLOGCR00010**C_03.250 to 03.490</t>
  </si>
  <si>
    <t>CFRACR00922**C_00.750 to 00.990</t>
  </si>
  <si>
    <t>CWARCR00153**C_04.750 to 04.990</t>
  </si>
  <si>
    <t>CMOTCR00150**C_00.500 to 00.740</t>
  </si>
  <si>
    <t>CHAMCR00068**C_01.750 to 01.990</t>
  </si>
  <si>
    <t>COTTCR00135**C_02.250 to 02.490</t>
  </si>
  <si>
    <t>CROSCR00205**C_06.750 to 06.990</t>
  </si>
  <si>
    <t>CSTACR00348**C_01.000 to 01.240</t>
  </si>
  <si>
    <t>CGEACR00013**C_03.250 to 03.490</t>
  </si>
  <si>
    <t>CSUMCR00075**C_01.750 to 01.990</t>
  </si>
  <si>
    <t>CHAMCR00155**C_00.500 to 00.740</t>
  </si>
  <si>
    <t>CCLECR00003**C_00.000 to 00.240</t>
  </si>
  <si>
    <t>CCLECR00033**C_00.000 to 00.240</t>
  </si>
  <si>
    <t>CCLECR00101**C_00.750 to 00.990</t>
  </si>
  <si>
    <t>CHAMCR00205**C_02.750 to 02.990</t>
  </si>
  <si>
    <t>CHAMCR00299**C_02.250 to 02.490</t>
  </si>
  <si>
    <t>CSENCR00026**C_01.000 to 01.240</t>
  </si>
  <si>
    <t>CMUSCR00048**C_03.250 to 03.490</t>
  </si>
  <si>
    <t>CCLECR00106**C_04.000 to 04.240</t>
  </si>
  <si>
    <t>CHAMCR00073**C_02.250 to 02.490</t>
  </si>
  <si>
    <t>CCLECR00171**C_04.000 to 04.240</t>
  </si>
  <si>
    <t>CHAMCR00101**C_05.750 to 05.990</t>
  </si>
  <si>
    <t>CBUTCR02821**C_07.750 to 07.990</t>
  </si>
  <si>
    <t>CCLECR00087**C_01.250 to 01.490</t>
  </si>
  <si>
    <t>CHAMCR00504**C_02.750 to 02.990</t>
  </si>
  <si>
    <t>CCLECR00035**C_01.000 to 01.240</t>
  </si>
  <si>
    <t>CHAMCR00142**C_08.750 to 08.990</t>
  </si>
  <si>
    <t>CSUMCR00044**C_01.000 to 01.240</t>
  </si>
  <si>
    <t>CTRUCR00064**C_03.500 to 03.740</t>
  </si>
  <si>
    <t>CHAMCR00161**C_00.500 to 00.740</t>
  </si>
  <si>
    <t>CALLCR00270S*C_00.750 to 00.990</t>
  </si>
  <si>
    <t>CATHCR00019**C_07.000 to 07.240</t>
  </si>
  <si>
    <t>CMOTCR00079**C_01.500 to 01.740</t>
  </si>
  <si>
    <t>CROSCR00166**C_06.500 to 06.740</t>
  </si>
  <si>
    <t>CCLECR00073**C_01.750 to 01.990</t>
  </si>
  <si>
    <t>CFRACR00256**C_01.250 to 01.490</t>
  </si>
  <si>
    <t>CMUSCR00002**C_02.000 to 02.240</t>
  </si>
  <si>
    <t>CHAMCR00084**C_00.000 to 00.240</t>
  </si>
  <si>
    <t>CSCICR00163**C_01.500 to 01.740</t>
  </si>
  <si>
    <t>CDELCR00014**C_00.000 to 00.240</t>
  </si>
  <si>
    <t>CPORCR00155**C_06.500 to 06.740</t>
  </si>
  <si>
    <t>CPORCR00162**C_03.500 to 03.740</t>
  </si>
  <si>
    <t>CHAMCR00142**C_02.500 to 02.740</t>
  </si>
  <si>
    <t>CHAMCR00096**C_07.250 to 07.490</t>
  </si>
  <si>
    <t>CWAYCR00501**C_03.500 to 03.740</t>
  </si>
  <si>
    <t>CCLECR00033**C_02.500 to 02.740</t>
  </si>
  <si>
    <t>CHAMCR00358**C_00.250 to 00.490</t>
  </si>
  <si>
    <t>CPERCR00006**C_05.250 to 05.490</t>
  </si>
  <si>
    <t>CHAMCR00071**C_05.250 to 05.490</t>
  </si>
  <si>
    <t>CGRECR00097**C_03.250 to 03.490</t>
  </si>
  <si>
    <t>CGRECR00001**C_03.250 to 03.490</t>
  </si>
  <si>
    <t>CUNICR00165**C_01.750 to 01.990</t>
  </si>
  <si>
    <t>CWARCR00230**C_02.250 to 02.490</t>
  </si>
  <si>
    <t>CSCICR00028**C_00.500 to 00.740</t>
  </si>
  <si>
    <t>CHAMCR00015**C_09.500 to 09.740</t>
  </si>
  <si>
    <t>CCLECR00171**C_02.250 to 02.490</t>
  </si>
  <si>
    <t>CGRECR00094**C_00.750 to 00.990</t>
  </si>
  <si>
    <t>CMADCR00071**C_04.500 to 04.740</t>
  </si>
  <si>
    <t>CWARCR00080**C_01.500 to 01.740</t>
  </si>
  <si>
    <t>CCOSCR00016**C_03.750 to 03.990</t>
  </si>
  <si>
    <t>CPIKCR00051**C_03.000 to 03.240</t>
  </si>
  <si>
    <t>CHAMCR00013**C_02.250 to 02.490</t>
  </si>
  <si>
    <t>CFULCR0000D**C_06.250 to 06.490</t>
  </si>
  <si>
    <t>CSTACR00098**C_02.500 to 02.740</t>
  </si>
  <si>
    <t>CSCICR00028**C_01.500 to 01.740</t>
  </si>
  <si>
    <t>CHAMCR00184**C_03.000 to 03.240</t>
  </si>
  <si>
    <t>CTUSCR00095**C_01.250 to 01.490</t>
  </si>
  <si>
    <t>CGRECR00097**C_02.500 to 02.740</t>
  </si>
  <si>
    <t>CHAMCR00273**C_02.500 to 02.740</t>
  </si>
  <si>
    <t>CHAMCR00358**C_03.500 to 03.740</t>
  </si>
  <si>
    <t>CHAMCR00331**C_00.500 to 00.740</t>
  </si>
  <si>
    <t>CHAMCR00332**C_00.000 to 00.240</t>
  </si>
  <si>
    <t>CSCICR00028**C_02.000 to 02.240</t>
  </si>
  <si>
    <t>CCLECR00008**C_01.500 to 01.740</t>
  </si>
  <si>
    <t>CWARCR00313**C_00.000 to 00.240</t>
  </si>
  <si>
    <t>CHAMCR00195**C_00.750 to 00.990</t>
  </si>
  <si>
    <t>CSUMCR00135**C_00.000 to 00.240</t>
  </si>
  <si>
    <t>CCLECR00067**C_03.750 to 03.990</t>
  </si>
  <si>
    <t>CMAHCR00078**C_00.750 to 00.990</t>
  </si>
  <si>
    <t>CCLECR00071**C_01.250 to 01.490</t>
  </si>
  <si>
    <t>CCLECR00099**C_01.250 to 01.490</t>
  </si>
  <si>
    <t>CFRACR00011**C_03.500 to 03.740</t>
  </si>
  <si>
    <t>CGEACR00004**C_10.250 to 10.490</t>
  </si>
  <si>
    <t>CHAMCR00096**C_08.000 to 08.240</t>
  </si>
  <si>
    <t>CCLECR00004**C_00.250 to 00.490</t>
  </si>
  <si>
    <t>CASDCR01095**C_02.000 to 02.240</t>
  </si>
  <si>
    <t>CMOTCR00218**C_00.250 to 00.490</t>
  </si>
  <si>
    <t>CHAMCR00298**C_02.000 to 02.240</t>
  </si>
  <si>
    <t>CLAWCR00107**C_01.750 to 01.990</t>
  </si>
  <si>
    <t>CHAMCR00457**C_11.000 to 11.240</t>
  </si>
  <si>
    <t>CBROCR00055**C_03.750 to 03.990</t>
  </si>
  <si>
    <t>CCLACR00360**C_00.000 to 00.240</t>
  </si>
  <si>
    <t>CMOTCR00083**C_02.750 to 02.990</t>
  </si>
  <si>
    <t>CSUMCR00033**C_02.000 to 02.240</t>
  </si>
  <si>
    <t>CROSCR00184**C_03.750 to 03.990</t>
  </si>
  <si>
    <t>CHAMCR00196**C_02.000 to 02.240</t>
  </si>
  <si>
    <t>CHAMCR00457**C_12.000 to 12.240</t>
  </si>
  <si>
    <t>CLUCCR00024**C_06.000 to 06.240</t>
  </si>
  <si>
    <t>CGRECR00001**C_00.250 to 00.490</t>
  </si>
  <si>
    <t>CCLECR00382**C_00.000 to 00.240</t>
  </si>
  <si>
    <t>CBUTCR02821**C_08.750 to 08.990</t>
  </si>
  <si>
    <t>CPORCR00155**C_06.250 to 06.490</t>
  </si>
  <si>
    <t>CCLECR00106**C_00.750 to 00.990</t>
  </si>
  <si>
    <t>CHAMCR00096**C_02.000 to 02.240</t>
  </si>
  <si>
    <t>CLOGCR00029**C_02.000 to 02.240</t>
  </si>
  <si>
    <t>CLOGCR00130**C_01.250 to 01.490</t>
  </si>
  <si>
    <t>CGRECR00140**C_00.750 to 00.990</t>
  </si>
  <si>
    <t>CCLECR00132**C_00.750 to 00.990</t>
  </si>
  <si>
    <t>CHAMCR00205**C_03.500 to 03.740</t>
  </si>
  <si>
    <t>CMOTCR00228**C_02.000 to 02.240</t>
  </si>
  <si>
    <t>CWARCR00035**C_04.000 to 04.240</t>
  </si>
  <si>
    <t>CCLECR00008**C_03.000 to 03.240</t>
  </si>
  <si>
    <t>CJEFCR00002**C_00.750 to 00.990</t>
  </si>
  <si>
    <t>CCLECR00035**C_00.750 to 00.990</t>
  </si>
  <si>
    <t>CSUMCR00050**C_07.750 to 07.990</t>
  </si>
  <si>
    <t>CHAMCR00242**C_00.750 to 00.990</t>
  </si>
  <si>
    <t>CHAMCR00217**C_00.500 to 00.740</t>
  </si>
  <si>
    <t>CHAMCR00159**C_02.250 to 02.490</t>
  </si>
  <si>
    <t>CHAMCR00048**C_02.250 to 02.490</t>
  </si>
  <si>
    <t>CHAMCR00140**C_00.750 to 00.990</t>
  </si>
  <si>
    <t>CCLECR00139**C_00.000 to 00.240</t>
  </si>
  <si>
    <t>CBELCR00004**C_14.500 to 14.740</t>
  </si>
  <si>
    <t>CCLECR00095**C_02.000 to 02.240</t>
  </si>
  <si>
    <t>CDELCR00609**C_01.000 to 01.240</t>
  </si>
  <si>
    <t>CHAMCR00173**C_00.750 to 00.990</t>
  </si>
  <si>
    <t>CSTACR00098**C_00.750 to 00.990</t>
  </si>
  <si>
    <t>CMOTCR00539**C_03.000 to 03.240</t>
  </si>
  <si>
    <t>CDELCR00124**C_01.750 to 01.990</t>
  </si>
  <si>
    <t>CWARCR00150**C_00.000 to 00.240</t>
  </si>
  <si>
    <t>CADACR00198**C_03.000 to 03.240</t>
  </si>
  <si>
    <t>CCLECR00024**C_00.250 to 00.490</t>
  </si>
  <si>
    <t>CPORCR00138**C_00.000 to 00.240</t>
  </si>
  <si>
    <t>CMUSCR00143**C_01.500 to 01.740</t>
  </si>
  <si>
    <t>CBELCR00020**C_00.250 to 00.490</t>
  </si>
  <si>
    <t>CDELCR00014**C_01.750 to 01.990</t>
  </si>
  <si>
    <t>CTUSCR00068**C_02.000 to 02.240</t>
  </si>
  <si>
    <t>CSCICR00053**C_00.000 to 00.240</t>
  </si>
  <si>
    <t>CCLECR00123**C_03.000 to 03.240</t>
  </si>
  <si>
    <t>CLICCR00039**C_08.750 to 08.990</t>
  </si>
  <si>
    <t>CHAMCR00205**C_00.500 to 00.740</t>
  </si>
  <si>
    <t>CPRECR00056**C_06.000 to 06.240</t>
  </si>
  <si>
    <t>CHAMCR00090**C_02.750 to 02.990</t>
  </si>
  <si>
    <t>CHAMCR00457**C_04.250 to 04.490</t>
  </si>
  <si>
    <t>CWARCR00110**C_01.750 to 01.990</t>
  </si>
  <si>
    <t>CMAHCR00151**C_04.250 to 04.490</t>
  </si>
  <si>
    <t>CCLACR00314**C_06.000 to 06.240</t>
  </si>
  <si>
    <t>CWARCR00033**C_06.250 to 06.490</t>
  </si>
  <si>
    <t>CHAMCR00228**C_01.500 to 01.740</t>
  </si>
  <si>
    <t>CMOTCR00228**C_04.500 to 04.740</t>
  </si>
  <si>
    <t>CSCICR00031**C_02.250 to 02.490</t>
  </si>
  <si>
    <t>CLOGCR00010**C_03.500 to 03.740</t>
  </si>
  <si>
    <t>CLUCCR00004**C_06.000 to 06.240</t>
  </si>
  <si>
    <t>CSUMCR00098**C_01.750 to 01.990</t>
  </si>
  <si>
    <t>CBUTCR00123**C_01.500 to 01.740</t>
  </si>
  <si>
    <t>CHAMCR00128**C_01.250 to 01.490</t>
  </si>
  <si>
    <t>CHAMCR00159**C_01.250 to 01.490</t>
  </si>
  <si>
    <t>CHAMCR00358**C_02.750 to 02.990</t>
  </si>
  <si>
    <t>CHAMCR00091**C_00.000 to 00.240</t>
  </si>
  <si>
    <t>CCLECR00075**C_01.500 to 01.740</t>
  </si>
  <si>
    <t>CGEACR00009**C_02.250 to 02.490</t>
  </si>
  <si>
    <t>CLAWCR00001**C_07.250 to 07.490</t>
  </si>
  <si>
    <t>CHAMCR00239**C_02.750 to 02.990</t>
  </si>
  <si>
    <t>CBELCR00005**C_25.000 to 25.240</t>
  </si>
  <si>
    <t>CCLECR00171**C_02.000 to 02.240</t>
  </si>
  <si>
    <t>CSCICR00377**C_01.000 to 01.240</t>
  </si>
  <si>
    <t>CMAHCR00102**C_02.000 to 02.240</t>
  </si>
  <si>
    <t>CHAMCR00101**C_13.250 to 13.490</t>
  </si>
  <si>
    <t>CSTACR00224**C_04.250 to 04.490</t>
  </si>
  <si>
    <t>CWARCR00032**C_03.250 to 03.490</t>
  </si>
  <si>
    <t>CHAMCR00209**C_01.250 to 01.490</t>
  </si>
  <si>
    <t>CBUTCR02821**C_08.250 to 08.490</t>
  </si>
  <si>
    <t>CCLECR00067**C_04.000 to 04.240</t>
  </si>
  <si>
    <t>CHAMCR00196**C_03.500 to 03.740</t>
  </si>
  <si>
    <t>CSTACR00098**C_04.750 to 04.990</t>
  </si>
  <si>
    <t>CMUSCR00144**C_00.500 to 00.740</t>
  </si>
  <si>
    <t>CLUCCR00091**C_02.750 to 02.990</t>
  </si>
  <si>
    <t>CSCICR00053**C_01.500 to 01.740</t>
  </si>
  <si>
    <t>CHAMCR00266**C_03.500 to 03.740</t>
  </si>
  <si>
    <t>CMOTCR00078**C_02.500 to 02.740</t>
  </si>
  <si>
    <t>CHOLCR00160**C_06.250 to 06.490</t>
  </si>
  <si>
    <t>CHAMCR00151**C_00.750 to 00.990</t>
  </si>
  <si>
    <t>CGEACR00027**C_00.250 to 00.490</t>
  </si>
  <si>
    <t>CFRACR00017**C_10.000 to 10.240</t>
  </si>
  <si>
    <t>CHAMCR00460**C_00.750 to 00.990</t>
  </si>
  <si>
    <t>CHAMCR00273**C_02.000 to 02.240</t>
  </si>
  <si>
    <t>CCLECR00071**C_01.500 to 01.740</t>
  </si>
  <si>
    <t>CFAICR00018**C_02.500 to 02.740</t>
  </si>
  <si>
    <t>CHAMCR00101**C_05.250 to 05.490</t>
  </si>
  <si>
    <t>CHAMCR00163**C_01.500 to 01.740</t>
  </si>
  <si>
    <t>CCLECR00171**C_04.250 to 04.490</t>
  </si>
  <si>
    <t>CWARCR00405**C_00.000 to 00.240</t>
  </si>
  <si>
    <t>CBUTCR00019**C_01.250 to 01.490</t>
  </si>
  <si>
    <t>CHAMCR00096**C_08.750 to 08.990</t>
  </si>
  <si>
    <t>CHAMCR00071**C_05.750 to 05.990</t>
  </si>
  <si>
    <t>CCLACR00360**C_00.250 to 00.490</t>
  </si>
  <si>
    <t>CHAMCR00280**C_01.500 to 01.740</t>
  </si>
  <si>
    <t>CBROCR00022**C_00.250 to 00.490</t>
  </si>
  <si>
    <t>CCLECR00075**C_01.750 to 01.990</t>
  </si>
  <si>
    <t>CHAMCR00015**C_09.250 to 09.490</t>
  </si>
  <si>
    <t>CCLECR00019**C_00.250 to 00.490</t>
  </si>
  <si>
    <t>CCLECR00004**C_02.750 to 02.990</t>
  </si>
  <si>
    <t>CSTACR00224**C_03.750 to 03.990</t>
  </si>
  <si>
    <t>CMOTCR00012**C_01.000 to 01.240</t>
  </si>
  <si>
    <t>CCLECR00101**C_00.500 to 00.740</t>
  </si>
  <si>
    <t>CLORCR00231**C_05.250 to 05.490</t>
  </si>
  <si>
    <t>CHAMCR00015**C_04.500 to 04.740</t>
  </si>
  <si>
    <t>CALLCR00011**C_04.500 to 04.740</t>
  </si>
  <si>
    <t>CHAMCR00383**C_01.500 to 01.740</t>
  </si>
  <si>
    <t>CGRECR00086**C_04.250 to 04.490</t>
  </si>
  <si>
    <t>CHAMCR00145**C_01.000 to 01.240</t>
  </si>
  <si>
    <t>CLICCR00039**C_09.000 to 09.240</t>
  </si>
  <si>
    <t>CWARCR00032**C_05.000 to 05.240</t>
  </si>
  <si>
    <t>CSCICR00053**C_01.000 to 01.240</t>
  </si>
  <si>
    <t>CMOTCR00074**C_14.750 to 14.990</t>
  </si>
  <si>
    <t>CHAMCR00355**C_00.250 to 00.490</t>
  </si>
  <si>
    <t>CHAMCR00358**C_03.750 to 03.990</t>
  </si>
  <si>
    <t>CSCICR00163**C_01.250 to 01.490</t>
  </si>
  <si>
    <t>CSTACR00224**C_04.000 to 04.240</t>
  </si>
  <si>
    <t>CBUTCR02821**C_07.500 to 07.740</t>
  </si>
  <si>
    <t>CFRACR00006**C_07.000 to 07.240</t>
  </si>
  <si>
    <t>CMUSCR00660**C_00.250 to 00.490</t>
  </si>
  <si>
    <t>CSCICR00377**C_00.750 to 00.990</t>
  </si>
  <si>
    <t>CALLCR00106**C_00.750 to 00.990</t>
  </si>
  <si>
    <t>CPORCR00074**C_01.250 to 01.490</t>
  </si>
  <si>
    <t>CHAMCR00382**C_01.000 to 01.240</t>
  </si>
  <si>
    <t>CHAMCR00148**C_01.750 to 01.990</t>
  </si>
  <si>
    <t>CHAMCR00142**C_01.000 to 01.240</t>
  </si>
  <si>
    <t>CCLECR00087**C_00.000 to 00.240</t>
  </si>
  <si>
    <t>CHAMCR00457**C_09.250 to 09.490</t>
  </si>
  <si>
    <t>CCLECR00021**C_00.000 to 00.240</t>
  </si>
  <si>
    <t>CCLECR00004**C_03.000 to 03.240</t>
  </si>
  <si>
    <t>CCLECR00008**C_01.000 to 01.240</t>
  </si>
  <si>
    <t>CALLCR00011**C_03.750 to 03.990</t>
  </si>
  <si>
    <t>CHAMCR00148A*C_00.000 to 00.240</t>
  </si>
  <si>
    <t>CALLCR00152**C_03.250 to 03.490</t>
  </si>
  <si>
    <t>CCLECR00019**C_00.000 to 00.240</t>
  </si>
  <si>
    <t>CHAMCR00358**C_02.500 to 02.740</t>
  </si>
  <si>
    <t>0.25 to 0.49</t>
  </si>
  <si>
    <t>5 to 5.24</t>
  </si>
  <si>
    <t>1.25 to 1.49</t>
  </si>
  <si>
    <t>4.25 to 4.49</t>
  </si>
  <si>
    <t>8 to 8.24</t>
  </si>
  <si>
    <t>8.75 to 8.99</t>
  </si>
  <si>
    <t>1 to 1.24</t>
  </si>
  <si>
    <t>6.5 to 6.74</t>
  </si>
  <si>
    <t>3.75 to 3.99</t>
  </si>
  <si>
    <t>2.5 to 2.74</t>
  </si>
  <si>
    <t>4 to 4.24</t>
  </si>
  <si>
    <t>2.75 to 2.99</t>
  </si>
  <si>
    <t>2 to 2.24</t>
  </si>
  <si>
    <t>0.5 to 0.74</t>
  </si>
  <si>
    <t>0 to 0.24</t>
  </si>
  <si>
    <t>0.75 to 0.99</t>
  </si>
  <si>
    <t>1.5 to 1.74</t>
  </si>
  <si>
    <t>20 to 20.24</t>
  </si>
  <si>
    <t>2.25 to 2.49</t>
  </si>
  <si>
    <t>10 to 10.24</t>
  </si>
  <si>
    <t>1.75 to 1.99</t>
  </si>
  <si>
    <t>3.25 to 3.49</t>
  </si>
  <si>
    <t>4.75 to 4.99</t>
  </si>
  <si>
    <t>7 to 7.24</t>
  </si>
  <si>
    <t>5.75 to 5.99</t>
  </si>
  <si>
    <t>3 to 3.24</t>
  </si>
  <si>
    <t>7.75 to 7.99</t>
  </si>
  <si>
    <t>10.25 to 10.49</t>
  </si>
  <si>
    <t>6.25 to 6.49</t>
  </si>
  <si>
    <t>4.5 to 4.74</t>
  </si>
  <si>
    <t>14.75 to 14.99</t>
  </si>
  <si>
    <t>8.25 to 8.49</t>
  </si>
  <si>
    <t>7.5 to 7.74</t>
  </si>
  <si>
    <t>13.75 to 13.99</t>
  </si>
  <si>
    <t>15.25 to 15.49</t>
  </si>
  <si>
    <t>8.5 to 8.74</t>
  </si>
  <si>
    <t>32.5 to 32.74</t>
  </si>
  <si>
    <t>3.5 to 3.74</t>
  </si>
  <si>
    <t>5.25 to 5.49</t>
  </si>
  <si>
    <t>9 to 9.24</t>
  </si>
  <si>
    <t>5.5 to 5.74</t>
  </si>
  <si>
    <t>10.5 to 10.74</t>
  </si>
  <si>
    <t>23.5 to 23.74</t>
  </si>
  <si>
    <t>13.25 to 13.49</t>
  </si>
  <si>
    <t>15.75 to 15.99</t>
  </si>
  <si>
    <t>12.75 to 12.99</t>
  </si>
  <si>
    <t>11.5 to 11.74</t>
  </si>
  <si>
    <t>6 to 6.24</t>
  </si>
  <si>
    <t>6.75 to 6.99</t>
  </si>
  <si>
    <t>17.5 to 17.74</t>
  </si>
  <si>
    <t>7.25 to 7.49</t>
  </si>
  <si>
    <t>12.25 to 12.49</t>
  </si>
  <si>
    <t>23 to 23.24</t>
  </si>
  <si>
    <t>16.75 to 16.99</t>
  </si>
  <si>
    <t>22.25 to 22.49</t>
  </si>
  <si>
    <t>15 to 15.24</t>
  </si>
  <si>
    <t>13.5 to 13.74</t>
  </si>
  <si>
    <t>11.25 to 11.49</t>
  </si>
  <si>
    <t>17.25 to 17.49</t>
  </si>
  <si>
    <t>9.75 to 9.99</t>
  </si>
  <si>
    <t>14 to 14.24</t>
  </si>
  <si>
    <t>18 to 18.24</t>
  </si>
  <si>
    <t>9.5 to 9.74</t>
  </si>
  <si>
    <t>9.25 to 9.49</t>
  </si>
  <si>
    <t>17 to 17.24</t>
  </si>
  <si>
    <t>26.75 to 26.99</t>
  </si>
  <si>
    <t>27 to 27.24</t>
  </si>
  <si>
    <t>10.75 to 10.99</t>
  </si>
  <si>
    <t>12 to 12.24</t>
  </si>
  <si>
    <t>11.75 to 11.99</t>
  </si>
  <si>
    <t>14.25 to 14.49</t>
  </si>
  <si>
    <t>15.5 to 15.74</t>
  </si>
  <si>
    <t>16.25 to 16.49</t>
  </si>
  <si>
    <t>21.25 to 21.49</t>
  </si>
  <si>
    <t>12.5 to 12.74</t>
  </si>
  <si>
    <t>14.5 to 14.74</t>
  </si>
  <si>
    <t>16.5 to 16.74</t>
  </si>
  <si>
    <t>25.75 to 25.99</t>
  </si>
  <si>
    <t>16 to 16.24</t>
  </si>
  <si>
    <t>20.75 to 20.99</t>
  </si>
  <si>
    <t>19 to 19.24</t>
  </si>
  <si>
    <t>11 to 11.24</t>
  </si>
  <si>
    <t>22 to 22.24</t>
  </si>
  <si>
    <t>26 to 26.24</t>
  </si>
  <si>
    <t>23.75 to 23.99</t>
  </si>
  <si>
    <t>13 to 13.24</t>
  </si>
  <si>
    <t>19.25 to 19.49</t>
  </si>
  <si>
    <t>25.25 to 25.49</t>
  </si>
  <si>
    <t>29.5 to 29.74</t>
  </si>
  <si>
    <t>35 to 35.24</t>
  </si>
  <si>
    <t>19.5 to 19.74</t>
  </si>
  <si>
    <t>24.75 to 24.99</t>
  </si>
  <si>
    <t>26.25 to 26.49</t>
  </si>
  <si>
    <t>20.25 to 20.49</t>
  </si>
  <si>
    <t>18.25 to 18.49</t>
  </si>
  <si>
    <t>25 to 25.24</t>
  </si>
  <si>
    <t>CR-289</t>
  </si>
  <si>
    <t>CR-848</t>
  </si>
  <si>
    <t>CR-66A</t>
  </si>
  <si>
    <t>CR-440</t>
  </si>
  <si>
    <t>CR-1356</t>
  </si>
  <si>
    <t>CR-5N</t>
  </si>
  <si>
    <t>CR-258</t>
  </si>
  <si>
    <t>CR-179</t>
  </si>
  <si>
    <t>CR-292</t>
  </si>
  <si>
    <t>CR-5S</t>
  </si>
  <si>
    <t>CR-446</t>
  </si>
  <si>
    <t>CR-414A</t>
  </si>
  <si>
    <t>CR-114A</t>
  </si>
  <si>
    <t>CR-16D</t>
  </si>
  <si>
    <t>CR-334</t>
  </si>
  <si>
    <t>CMEGCR00174**C</t>
  </si>
  <si>
    <t>CTUSCR00028**C</t>
  </si>
  <si>
    <t>CTUSCR00073**C</t>
  </si>
  <si>
    <t>CCLECR00080**C</t>
  </si>
  <si>
    <t>CALLCR00222**C</t>
  </si>
  <si>
    <t>CMEDCR00136**C</t>
  </si>
  <si>
    <t>CHAMCR00212**C</t>
  </si>
  <si>
    <t>CGRECR00149**C</t>
  </si>
  <si>
    <t>CBUTCR00215**C</t>
  </si>
  <si>
    <t>CMEGCR00046**C</t>
  </si>
  <si>
    <t>CCOSCR00106**C</t>
  </si>
  <si>
    <t>CGRECR00012**C</t>
  </si>
  <si>
    <t>CFULCR00019**C</t>
  </si>
  <si>
    <t>CASDCR01775**C</t>
  </si>
  <si>
    <t>CHOCCR00333**C</t>
  </si>
  <si>
    <t>CMAHCR00026**C</t>
  </si>
  <si>
    <t>CHAMCR00180**C</t>
  </si>
  <si>
    <t>CMADCR00025**C</t>
  </si>
  <si>
    <t>CHAMCR00058**C</t>
  </si>
  <si>
    <t>CGALCR00008**C</t>
  </si>
  <si>
    <t>CASDCR01675**C</t>
  </si>
  <si>
    <t>CMOECR00011**C</t>
  </si>
  <si>
    <t>CMIACR00158**C</t>
  </si>
  <si>
    <t>CHAMCR00101B*C</t>
  </si>
  <si>
    <t>CALLCR00197**C</t>
  </si>
  <si>
    <t>CBUTCR00031**C</t>
  </si>
  <si>
    <t>CFRACR00291**C</t>
  </si>
  <si>
    <t>CWARCR00015**C</t>
  </si>
  <si>
    <t>CSHECR00057**C</t>
  </si>
  <si>
    <t>CATBCR00329**C</t>
  </si>
  <si>
    <t>CFRACR00027**C</t>
  </si>
  <si>
    <t>CMOECR00001**C</t>
  </si>
  <si>
    <t>CATHCR00116**C</t>
  </si>
  <si>
    <t>CTUSCR00051**C</t>
  </si>
  <si>
    <t>CHOCCR00007**C</t>
  </si>
  <si>
    <t>CADACR00006**C</t>
  </si>
  <si>
    <t>CJACCR00074**C</t>
  </si>
  <si>
    <t>CWARCR00200**C</t>
  </si>
  <si>
    <t>CMIACR00047**C</t>
  </si>
  <si>
    <t>CAUGCR00166**C</t>
  </si>
  <si>
    <t>CDELCR00126**C</t>
  </si>
  <si>
    <t>CCLECR00162**C</t>
  </si>
  <si>
    <t>CWARCR00133**C</t>
  </si>
  <si>
    <t>CHAMCR00137**C</t>
  </si>
  <si>
    <t>CWAYCR00002**C</t>
  </si>
  <si>
    <t>CMADCR00049**C</t>
  </si>
  <si>
    <t>CHAMCR00177**C</t>
  </si>
  <si>
    <t>CSCICR00276**C</t>
  </si>
  <si>
    <t>CERICR00017**C</t>
  </si>
  <si>
    <t>CLOGCR00024**C</t>
  </si>
  <si>
    <t>CSUMCR00162**C</t>
  </si>
  <si>
    <t>CMRGCR00018**C</t>
  </si>
  <si>
    <t>CHARCR00265**C</t>
  </si>
  <si>
    <t>CMRWCR00172**C</t>
  </si>
  <si>
    <t>CPRECR00045**C</t>
  </si>
  <si>
    <t>CGALCR00085**C</t>
  </si>
  <si>
    <t>CWARCR00037**C</t>
  </si>
  <si>
    <t>CHOCCR00306**C</t>
  </si>
  <si>
    <t>CADACR00032**C</t>
  </si>
  <si>
    <t>CERICR00032**C</t>
  </si>
  <si>
    <t>CKNOCR00017**C</t>
  </si>
  <si>
    <t>CCOLCR00401**C</t>
  </si>
  <si>
    <t>CWOOCR00604**C</t>
  </si>
  <si>
    <t>CFAYCR00025**C</t>
  </si>
  <si>
    <t>CMRGCR00004**C</t>
  </si>
  <si>
    <t>CSCICR00001**C</t>
  </si>
  <si>
    <t>CPORCR00167**C</t>
  </si>
  <si>
    <t>CHANCR00203**C</t>
  </si>
  <si>
    <t>CERICR00010A*C</t>
  </si>
  <si>
    <t>CMUSCR00405**C</t>
  </si>
  <si>
    <t>CWAYCR00006**C</t>
  </si>
  <si>
    <t>COTTCR00024**C</t>
  </si>
  <si>
    <t>CGRECR00070**C</t>
  </si>
  <si>
    <t>CLOGCR00270**C</t>
  </si>
  <si>
    <t>CLICCR00040**C</t>
  </si>
  <si>
    <t>CVINCR00047**C</t>
  </si>
  <si>
    <t>CLAWCR00035**C</t>
  </si>
  <si>
    <t>CHAMCR00055**C</t>
  </si>
  <si>
    <t>CHAMCR00016**C</t>
  </si>
  <si>
    <t>CSTACR00275**C</t>
  </si>
  <si>
    <t>CPERCR00026**C</t>
  </si>
  <si>
    <t>CROSCR00019**C</t>
  </si>
  <si>
    <t>CSTACR00109**C</t>
  </si>
  <si>
    <t>CGEACR00022**C</t>
  </si>
  <si>
    <t>CSCICR00039**C</t>
  </si>
  <si>
    <t>CCLECR00135**C</t>
  </si>
  <si>
    <t>CPUTCR0000Y**C</t>
  </si>
  <si>
    <t>CKNOCR00098B*C</t>
  </si>
  <si>
    <t>CMIACR00081**C</t>
  </si>
  <si>
    <t>CHOLCR00407**C</t>
  </si>
  <si>
    <t>CSCICR00171**C</t>
  </si>
  <si>
    <t>CHAMCR00213**C</t>
  </si>
  <si>
    <t>CSUMCR00156**C</t>
  </si>
  <si>
    <t>CCOSCR00027**C</t>
  </si>
  <si>
    <t>CSANCR00198**C</t>
  </si>
  <si>
    <t>CMUSCR00074**C</t>
  </si>
  <si>
    <t>CMOTCR00095**C</t>
  </si>
  <si>
    <t>CLAWCR00005**C</t>
  </si>
  <si>
    <t>CCHPCR00468A*C</t>
  </si>
  <si>
    <t>CCLICR00023**C</t>
  </si>
  <si>
    <t>CATHCR00090**C</t>
  </si>
  <si>
    <t>CROSCR00092**C</t>
  </si>
  <si>
    <t>CGEACR00017**C</t>
  </si>
  <si>
    <t>CWARCR00383**C</t>
  </si>
  <si>
    <t>CCLACR00320**C</t>
  </si>
  <si>
    <t>CKNOCR00069**C</t>
  </si>
  <si>
    <t>CLICCR00306**C</t>
  </si>
  <si>
    <t>CSCICR00243**C</t>
  </si>
  <si>
    <t>CTRUCR01171**C</t>
  </si>
  <si>
    <t>CMARCR00163**C</t>
  </si>
  <si>
    <t>COTTCR00017**C</t>
  </si>
  <si>
    <t>CWAYCR00105**C</t>
  </si>
  <si>
    <t>CDELCR00033**C</t>
  </si>
  <si>
    <t>CMUSCR00087**C</t>
  </si>
  <si>
    <t>CPIKCR00056**C</t>
  </si>
  <si>
    <t>CBUTCR00113**C</t>
  </si>
  <si>
    <t>CMOTCR00060**C</t>
  </si>
  <si>
    <t>CBUTCR00065**C</t>
  </si>
  <si>
    <t>CMUSCR00046**C</t>
  </si>
  <si>
    <t>CADACR00038**C</t>
  </si>
  <si>
    <t>CHASCR00044**C</t>
  </si>
  <si>
    <t>CFULCR0000L**C</t>
  </si>
  <si>
    <t>CVINCR00025**C</t>
  </si>
  <si>
    <t>CMUSCR00088**C</t>
  </si>
  <si>
    <t>CRICCR00108**C</t>
  </si>
  <si>
    <t>CBUTCR00024**C</t>
  </si>
  <si>
    <t>CCRACR00032**C</t>
  </si>
  <si>
    <t>CFAICR00084**C</t>
  </si>
  <si>
    <t>CHOLCR00053**C</t>
  </si>
  <si>
    <t>CHURCR00007**C</t>
  </si>
  <si>
    <t>CSCICR00244**C</t>
  </si>
  <si>
    <t>CMRWCR00030**C</t>
  </si>
  <si>
    <t>CDEFCR00053**C</t>
  </si>
  <si>
    <t>CTUSCR00047**C</t>
  </si>
  <si>
    <t>CCUYCR00211**C</t>
  </si>
  <si>
    <t>CLUCCR00124**C</t>
  </si>
  <si>
    <t>CMUSCR00298**C</t>
  </si>
  <si>
    <t>CMEDCR00044**C</t>
  </si>
  <si>
    <t>CERICR00007**C</t>
  </si>
  <si>
    <t>CWAYCR00052**C</t>
  </si>
  <si>
    <t>CJACCR00035**C</t>
  </si>
  <si>
    <t>CFULCR0000F**C</t>
  </si>
  <si>
    <t>CLORCR00057**C</t>
  </si>
  <si>
    <t>CTRUCR00114**C</t>
  </si>
  <si>
    <t>CPICCR00064**C</t>
  </si>
  <si>
    <t>CRICCR00207**C</t>
  </si>
  <si>
    <t>CCHPCR00468**C</t>
  </si>
  <si>
    <t>CSTACR00031**C</t>
  </si>
  <si>
    <t>CCLECR00068**C</t>
  </si>
  <si>
    <t>CCLACR00300**C</t>
  </si>
  <si>
    <t>CSTACR00314**C</t>
  </si>
  <si>
    <t>CHAMCR00124**C</t>
  </si>
  <si>
    <t>CSUMCR00077**C</t>
  </si>
  <si>
    <t>CTUSCR00114**C</t>
  </si>
  <si>
    <t>CTUSCR00083**C</t>
  </si>
  <si>
    <t>CSUMCR00153**C</t>
  </si>
  <si>
    <t>CCOSCR00151**C</t>
  </si>
  <si>
    <t>CFRACR00136**C</t>
  </si>
  <si>
    <t>CSTACR00216**C</t>
  </si>
  <si>
    <t>CCLICR00016**C</t>
  </si>
  <si>
    <t>CHOCCR00010**C</t>
  </si>
  <si>
    <t>CHOLCR00114**C</t>
  </si>
  <si>
    <t>CHAMCR00164**C</t>
  </si>
  <si>
    <t>CLAKCR00001**C</t>
  </si>
  <si>
    <t>CLAKCR00050**C</t>
  </si>
  <si>
    <t>CDELCR00123**C</t>
  </si>
  <si>
    <t>CADACR00100**C</t>
  </si>
  <si>
    <t>CSTACR00095**C</t>
  </si>
  <si>
    <t>CMEDCR00060**C</t>
  </si>
  <si>
    <t>CFRACR00119**C</t>
  </si>
  <si>
    <t>CHAMCR00086**C</t>
  </si>
  <si>
    <t>CTRUCR00072**C</t>
  </si>
  <si>
    <t>CFULCR00001**C</t>
  </si>
  <si>
    <t>CCLACR00333**C</t>
  </si>
  <si>
    <t>CBUTCR00148**C</t>
  </si>
  <si>
    <t>CDEFCR00424A*C</t>
  </si>
  <si>
    <t>CSTACR00067**C</t>
  </si>
  <si>
    <t>CHIGCR00010**C</t>
  </si>
  <si>
    <t>CSHECR00094**C</t>
  </si>
  <si>
    <t>CCLECR00390**C</t>
  </si>
  <si>
    <t>CATHCR00012**C</t>
  </si>
  <si>
    <t>CHAMCR00256**C</t>
  </si>
  <si>
    <t>CSUMCR00205**C</t>
  </si>
  <si>
    <t>CALLCR00159**C</t>
  </si>
  <si>
    <t>CFRACR00142**C</t>
  </si>
  <si>
    <t>CMUSCR00006A*C</t>
  </si>
  <si>
    <t>CMEGCR00024**C</t>
  </si>
  <si>
    <t>CGEACR00007**C</t>
  </si>
  <si>
    <t>CCLACR00382**C</t>
  </si>
  <si>
    <t>CHAMCR00364**C</t>
  </si>
  <si>
    <t>CCUYCR00174**C</t>
  </si>
  <si>
    <t>CFAICR00049**C</t>
  </si>
  <si>
    <t>CMAHCR00166**C</t>
  </si>
  <si>
    <t>CPORCR00608**C</t>
  </si>
  <si>
    <t>CHAMCR00366**C</t>
  </si>
  <si>
    <t>CMOTCR00076**C</t>
  </si>
  <si>
    <t>CWARCR00004**C</t>
  </si>
  <si>
    <t>CTRUCR00052D*C</t>
  </si>
  <si>
    <t>CPORCR00171**C</t>
  </si>
  <si>
    <t>CLICCR00203**C</t>
  </si>
  <si>
    <t>CLORCR00016**C</t>
  </si>
  <si>
    <t>CLORCR00019**C</t>
  </si>
  <si>
    <t>CADACR00008**C</t>
  </si>
  <si>
    <t>CMOTCR00145**C</t>
  </si>
  <si>
    <t>CR-270</t>
  </si>
  <si>
    <t>CCHPCR00085**C_01.500 to 01.740</t>
  </si>
  <si>
    <t>CLICCR00585**C_03.750 to 03.990</t>
  </si>
  <si>
    <t>CMEGCR00174**C_00.250 to 00.490</t>
  </si>
  <si>
    <t>CWAYCR00022**C_05.500 to 05.740</t>
  </si>
  <si>
    <t>CLICCR00202**C_01.500 to 01.740</t>
  </si>
  <si>
    <t>CTUSCR00028**C_09.250 to 09.490</t>
  </si>
  <si>
    <t>CGRECR00084**C_05.750 to 05.990</t>
  </si>
  <si>
    <t>CATHCR00053**C_10.750 to 10.990</t>
  </si>
  <si>
    <t>CTUSCR00073**C_05.500 to 05.740</t>
  </si>
  <si>
    <t>CFAICR00017**C_05.750 to 05.990</t>
  </si>
  <si>
    <t>CHANCR00212**C_00.500 to 00.740</t>
  </si>
  <si>
    <t>CSCICR00160**C_00.250 to 00.490</t>
  </si>
  <si>
    <t>CCLECR00080**C_01.250 to 01.490</t>
  </si>
  <si>
    <t>CSTACR00098**C_03.000 to 03.240</t>
  </si>
  <si>
    <t>CATHCR00019**C_03.250 to 03.490</t>
  </si>
  <si>
    <t>CHAMCR00266**C_02.000 to 02.240</t>
  </si>
  <si>
    <t>CHAMCR00339**C_00.250 to 00.490</t>
  </si>
  <si>
    <t>CMIACR00199**C_02.250 to 02.490</t>
  </si>
  <si>
    <t>CALLCR00222**C_06.500 to 06.740</t>
  </si>
  <si>
    <t>CMEDCR00136**C_02.000 to 02.240</t>
  </si>
  <si>
    <t>CHAMCR00212**C_00.250 to 00.490</t>
  </si>
  <si>
    <t>CLAWCR00018**C_02.000 to 02.240</t>
  </si>
  <si>
    <t>CGRECR00149**C_00.250 to 00.490</t>
  </si>
  <si>
    <t>CBUTCR00081**C_02.500 to 02.740</t>
  </si>
  <si>
    <t>CSTACR00511**C_03.250 to 03.490</t>
  </si>
  <si>
    <t>CCLECR00099**C_00.250 to 00.490</t>
  </si>
  <si>
    <t>CMUSCR00034**C_02.750 to 02.990</t>
  </si>
  <si>
    <t>CHAMCR00457**C_04.750 to 04.990</t>
  </si>
  <si>
    <t>CBUTCR00215**C_00.750 to 00.990</t>
  </si>
  <si>
    <t>CMEGCR00046**C_01.500 to 01.740</t>
  </si>
  <si>
    <t>CCLECR00013**C_03.750 to 03.990</t>
  </si>
  <si>
    <t>CPRECR00034**C_00.500 to 00.740</t>
  </si>
  <si>
    <t>CTRUCR00056**C_01.500 to 01.740</t>
  </si>
  <si>
    <t>CCOSCR00106**C_04.500 to 04.740</t>
  </si>
  <si>
    <t>CGRECR00012**C_00.500 to 00.740</t>
  </si>
  <si>
    <t>CFULCR00019**C_09.000 to 09.240</t>
  </si>
  <si>
    <t>CTRUCR00329**C_05.750 to 05.990</t>
  </si>
  <si>
    <t>CTRUCR00329**C_06.500 to 06.740</t>
  </si>
  <si>
    <t>CSTACR00225**C_00.000 to 00.240</t>
  </si>
  <si>
    <t>CMIACR00089**C_04.000 to 04.240</t>
  </si>
  <si>
    <t>CROSCR00167**C_10.250 to 10.490</t>
  </si>
  <si>
    <t>CJEFCR00034**C_02.750 to 02.990</t>
  </si>
  <si>
    <t>CASDCR01775**C_01.500 to 01.740</t>
  </si>
  <si>
    <t>CHOCCR00333**C_00.000 to 00.240</t>
  </si>
  <si>
    <t>CMAHCR00062**C_03.000 to 03.240</t>
  </si>
  <si>
    <t>CWARCR00020**C_03.250 to 03.490</t>
  </si>
  <si>
    <t>CSENCR00591**C_00.000 to 00.240</t>
  </si>
  <si>
    <t>CMAHCR00026**C_00.500 to 00.740</t>
  </si>
  <si>
    <t>CCARCR00015**C_12.500 to 12.740</t>
  </si>
  <si>
    <t>CFAICR00055**C_08.500 to 08.740</t>
  </si>
  <si>
    <t>CHAMCR00180**C_02.000 to 02.240</t>
  </si>
  <si>
    <t>CMADCR00025**C_03.750 to 03.990</t>
  </si>
  <si>
    <t>CBELCR00005**C_30.750 to 30.990</t>
  </si>
  <si>
    <t>CWARCR00047**C_00.000 to 00.240</t>
  </si>
  <si>
    <t>CPRECR00011**C_08.000 to 08.240</t>
  </si>
  <si>
    <t>CHAMCR00058**C_01.500 to 01.740</t>
  </si>
  <si>
    <t>CGUECR00035**C_02.500 to 02.740</t>
  </si>
  <si>
    <t>CALLCR00011**C_05.750 to 05.990</t>
  </si>
  <si>
    <t>CTUSCR00052**C_04.500 to 04.740</t>
  </si>
  <si>
    <t>CASDCR01675**C_00.250 to 00.490</t>
  </si>
  <si>
    <t>CMUSCR00072**C_00.250 to 00.490</t>
  </si>
  <si>
    <t>CWASCR00446**C_00.000 to 00.240</t>
  </si>
  <si>
    <t>CLAWCR00015**C_03.500 to 03.740</t>
  </si>
  <si>
    <t>CASDCR01302**C_05.750 to 05.990</t>
  </si>
  <si>
    <t>CHAMCR00176**C_12.750 to 12.990</t>
  </si>
  <si>
    <t>CCLECR00099**C_03.000 to 03.240</t>
  </si>
  <si>
    <t>CATHCR00053**C_00.000 to 00.240</t>
  </si>
  <si>
    <t>CMIACR00158**C_01.250 to 01.490</t>
  </si>
  <si>
    <t>CHAMCR00101B*C_00.000 to 00.240</t>
  </si>
  <si>
    <t>CROSCR00010**C_00.000 to 00.240</t>
  </si>
  <si>
    <t>CHAMCR00362**C_00.750 to 00.990</t>
  </si>
  <si>
    <t>CALLCR00197**C_00.000 to 00.240</t>
  </si>
  <si>
    <t>CMEDCR00136**C_02.750 to 02.990</t>
  </si>
  <si>
    <t>CWARCR00007**C_05.000 to 05.240</t>
  </si>
  <si>
    <t>CUNICR00009**C_02.500 to 02.740</t>
  </si>
  <si>
    <t>CLAWCR00144**C_01.750 to 01.990</t>
  </si>
  <si>
    <t>CRICCR00191**C_06.250 to 06.490</t>
  </si>
  <si>
    <t>CBUTCR00031**C_00.000 to 00.240</t>
  </si>
  <si>
    <t>CFRACR00291**C_01.000 to 01.240</t>
  </si>
  <si>
    <t>CCARCR00008**C_06.250 to 06.490</t>
  </si>
  <si>
    <t>CPRECR00011**C_09.750 to 09.990</t>
  </si>
  <si>
    <t>CSHECR00057**C_02.000 to 02.240</t>
  </si>
  <si>
    <t>CWASCR00011**C_07.000 to 07.240</t>
  </si>
  <si>
    <t>CMUSCR00005**C_01.500 to 01.740</t>
  </si>
  <si>
    <t>CHAMCR00374**C_00.250 to 00.490</t>
  </si>
  <si>
    <t>CLICCR00489**C_01.500 to 01.740</t>
  </si>
  <si>
    <t>CFRACR00027**C_03.000 to 03.240</t>
  </si>
  <si>
    <t>CHAMCR00379**C_01.250 to 01.490</t>
  </si>
  <si>
    <t>CPRECR00034**C_05.750 to 05.990</t>
  </si>
  <si>
    <t>CSCICR00053**C_00.250 to 00.490</t>
  </si>
  <si>
    <t>CMUSCR00005**C_06.000 to 06.240</t>
  </si>
  <si>
    <t>CWARCR00027**C_03.250 to 03.490</t>
  </si>
  <si>
    <t>CTUSCR00051**C_01.000 to 01.240</t>
  </si>
  <si>
    <t>CPICCR00016**C_01.500 to 01.740</t>
  </si>
  <si>
    <t>CFRACR00003**C_05.750 to 05.990</t>
  </si>
  <si>
    <t>CHAMCR00239**C_02.500 to 02.740</t>
  </si>
  <si>
    <t>CLAWCR00031**C_02.250 to 02.490</t>
  </si>
  <si>
    <t>CWARCR00045**C_01.750 to 01.990</t>
  </si>
  <si>
    <t>CADACR00006**C_09.500 to 09.740</t>
  </si>
  <si>
    <t>CWARCR00028**C_02.000 to 02.240</t>
  </si>
  <si>
    <t>CLAWCR00021**C_03.750 to 03.990</t>
  </si>
  <si>
    <t>CPORCR00081**C_04.500 to 04.740</t>
  </si>
  <si>
    <t>CTUSCR00029**C_01.000 to 01.240</t>
  </si>
  <si>
    <t>CWARCR00200**C_00.750 to 00.990</t>
  </si>
  <si>
    <t>CHAMCR00457**C_10.500 to 10.740</t>
  </si>
  <si>
    <t>CHOCCR00007**C_04.500 to 04.740</t>
  </si>
  <si>
    <t>CWARCR00048**C_04.750 to 04.990</t>
  </si>
  <si>
    <t>CROSCR00184**C_00.250 to 00.490</t>
  </si>
  <si>
    <t>CFRACR00118**C_01.000 to 01.240</t>
  </si>
  <si>
    <t>CROSCR00040**C_03.500 to 03.740</t>
  </si>
  <si>
    <t>CPORCR00299**C_04.500 to 04.740</t>
  </si>
  <si>
    <t>CJACCR00039**C_02.250 to 02.490</t>
  </si>
  <si>
    <t>CDELCR00126**C_01.750 to 01.990</t>
  </si>
  <si>
    <t>CSTACR00098**C_00.500 to 00.740</t>
  </si>
  <si>
    <t>CFRACR00011**C_02.250 to 02.490</t>
  </si>
  <si>
    <t>CBELCR00004**C_16.250 to 16.490</t>
  </si>
  <si>
    <t>CHAMCR00299**C_04.500 to 04.740</t>
  </si>
  <si>
    <t>CHAMCR00453**C_00.500 to 00.740</t>
  </si>
  <si>
    <t>CROSCR00060**C_03.000 to 03.240</t>
  </si>
  <si>
    <t>CDELCR00126**C_02.000 to 02.240</t>
  </si>
  <si>
    <t>CPRECR00005**C_00.500 to 00.740</t>
  </si>
  <si>
    <t>CCOSCR00006**C_10.000 to 10.240</t>
  </si>
  <si>
    <t>CSTACR00044**C_01.750 to 01.990</t>
  </si>
  <si>
    <t>CHAMCR00382**C_01.500 to 01.740</t>
  </si>
  <si>
    <t>CWARCR00043**C_03.500 to 03.740</t>
  </si>
  <si>
    <t>CHAMCR00013**C_00.000 to 00.240</t>
  </si>
  <si>
    <t>CMADCR00011**C_07.250 to 07.490</t>
  </si>
  <si>
    <t>CWARCR00133**C_00.000 to 00.240</t>
  </si>
  <si>
    <t>CHAMCR00137**C_00.000 to 00.240</t>
  </si>
  <si>
    <t>CPUTCR00065**C_02.250 to 02.490</t>
  </si>
  <si>
    <t>CHASCR00013**C_10.250 to 10.490</t>
  </si>
  <si>
    <t>CWAYCR00002**C_11.500 to 11.740</t>
  </si>
  <si>
    <t>CPIKCR00042**C_02.750 to 02.990</t>
  </si>
  <si>
    <t>CCARCR00068**C_07.000 to 07.240</t>
  </si>
  <si>
    <t>CHAMCR00177**C_00.000 to 00.240</t>
  </si>
  <si>
    <t>CTUSCR00106**C_02.000 to 02.240</t>
  </si>
  <si>
    <t>CHAMCR00036**C_03.500 to 03.740</t>
  </si>
  <si>
    <t>CWASCR00002**C_02.000 to 02.240</t>
  </si>
  <si>
    <t>CSCICR00276**C_03.750 to 03.990</t>
  </si>
  <si>
    <t>CERICR00017**C_00.250 to 00.490</t>
  </si>
  <si>
    <t>CMUSCR00125**C_00.000 to 00.240</t>
  </si>
  <si>
    <t>CLOGCR00024**C_00.500 to 00.740</t>
  </si>
  <si>
    <t>CGUECR00035**C_03.250 to 03.490</t>
  </si>
  <si>
    <t>CLORCR00026**C_06.000 to 06.240</t>
  </si>
  <si>
    <t>CLUCCR00091**C_02.250 to 02.490</t>
  </si>
  <si>
    <t>CSUMCR00162**C_00.500 to 00.740</t>
  </si>
  <si>
    <t>CWARCR00047**C_01.250 to 01.490</t>
  </si>
  <si>
    <t>CMRGCR00018**C_00.000 to 00.240</t>
  </si>
  <si>
    <t>CMADCR00010**C_04.500 to 04.740</t>
  </si>
  <si>
    <t>CHARCR00265**C_03.750 to 03.990</t>
  </si>
  <si>
    <t>CGUECR00035**C_01.250 to 01.490</t>
  </si>
  <si>
    <t>CWARCR00048**C_07.250 to 07.490</t>
  </si>
  <si>
    <t>CMRWCR00172**C_01.750 to 01.990</t>
  </si>
  <si>
    <t>CTUSCR00037**C_04.000 to 04.240</t>
  </si>
  <si>
    <t>CSHECR00025**C_01.000 to 01.240</t>
  </si>
  <si>
    <t>CWAYCR00048**C_05.750 to 05.990</t>
  </si>
  <si>
    <t>CDELCR00080**C_01.000 to 01.240</t>
  </si>
  <si>
    <t>CMEGCR00005**C_02.000 to 02.240</t>
  </si>
  <si>
    <t>CHAMCR00205**C_02.250 to 02.490</t>
  </si>
  <si>
    <t>CADACR00011**C_12.250 to 12.490</t>
  </si>
  <si>
    <t>CTRUCR00028**C_00.500 to 00.740</t>
  </si>
  <si>
    <t>CLORCR00053**C_00.500 to 00.740</t>
  </si>
  <si>
    <t>CLORCR00209**C_01.000 to 01.240</t>
  </si>
  <si>
    <t>CGALCR00151**C_03.250 to 03.490</t>
  </si>
  <si>
    <t>CTUSCR00066**C_03.750 to 03.990</t>
  </si>
  <si>
    <t>CGALCR00085**C_03.500 to 03.740</t>
  </si>
  <si>
    <t>CTRUCR00099**C_02.500 to 02.740</t>
  </si>
  <si>
    <t>CCOLCR00443**C_02.000 to 02.240</t>
  </si>
  <si>
    <t>CWARCR00037**C_00.250 to 00.490</t>
  </si>
  <si>
    <t>CHOCCR00306**C_00.250 to 00.490</t>
  </si>
  <si>
    <t>CMEDCR00047**C_06.250 to 06.490</t>
  </si>
  <si>
    <t>CWARCR00163**C_00.500 to 00.740</t>
  </si>
  <si>
    <t>CHAMCR00176**C_13.750 to 13.990</t>
  </si>
  <si>
    <t>CTUSCR00010**C_06.750 to 06.990</t>
  </si>
  <si>
    <t>CADACR00032**C_00.500 to 00.740</t>
  </si>
  <si>
    <t>CTRUCR00328**C_02.750 to 02.990</t>
  </si>
  <si>
    <t>CMEGCR00028**C_12.250 to 12.490</t>
  </si>
  <si>
    <t>CLAWCR00070**C_01.500 to 01.740</t>
  </si>
  <si>
    <t>CLICCR00596**C_00.000 to 00.240</t>
  </si>
  <si>
    <t>CMOTCR00031**C_06.000 to 06.240</t>
  </si>
  <si>
    <t>CWARCR00043**C_05.750 to 05.990</t>
  </si>
  <si>
    <t>CWARCR00045**C_07.000 to 07.240</t>
  </si>
  <si>
    <t>CMEGCR00003**C_04.000 to 04.240</t>
  </si>
  <si>
    <t>CCARCR00026**C_03.500 to 03.740</t>
  </si>
  <si>
    <t>CERICR00032**C_04.500 to 04.740</t>
  </si>
  <si>
    <t>CHAMCR00196**C_00.250 to 00.490</t>
  </si>
  <si>
    <t>CMOTCR00230**C_01.500 to 01.740</t>
  </si>
  <si>
    <t>CBROCR00049**C_00.500 to 00.740</t>
  </si>
  <si>
    <t>CCOLCR00401**C_00.000 to 00.240</t>
  </si>
  <si>
    <t>CFRACR00003**C_03.500 to 03.740</t>
  </si>
  <si>
    <t>CBELCR00054**C_05.500 to 05.740</t>
  </si>
  <si>
    <t>CFAYCR00025**C_04.000 to 04.240</t>
  </si>
  <si>
    <t>CFAICR00053**C_01.250 to 01.490</t>
  </si>
  <si>
    <t>CHAMCR00369**C_00.500 to 00.740</t>
  </si>
  <si>
    <t>CMRGCR00004**C_07.500 to 07.740</t>
  </si>
  <si>
    <t>CPORCR00167**C_04.000 to 04.240</t>
  </si>
  <si>
    <t>CHANCR00203**C_10.000 to 10.240</t>
  </si>
  <si>
    <t>CBELCR00004**C_05.250 to 05.490</t>
  </si>
  <si>
    <t>CMUSCR00405**C_01.250 to 01.490</t>
  </si>
  <si>
    <t>CMAHCR00018**C_09.500 to 09.740</t>
  </si>
  <si>
    <t>CLICCR00304**C_01.750 to 01.990</t>
  </si>
  <si>
    <t>CWAYCR00006**C_03.000 to 03.240</t>
  </si>
  <si>
    <t>COTTCR00024**C_02.250 to 02.490</t>
  </si>
  <si>
    <t>CGRECR00070**C_01.500 to 01.740</t>
  </si>
  <si>
    <t>CLICCR00040**C_08.500 to 08.740</t>
  </si>
  <si>
    <t>CVINCR00047**C_01.500 to 01.740</t>
  </si>
  <si>
    <t>CLAWCR00035**C_02.500 to 02.740</t>
  </si>
  <si>
    <t>CCLECR00013**C_00.750 to 00.990</t>
  </si>
  <si>
    <t>CCARCR00015**C_11.750 to 11.990</t>
  </si>
  <si>
    <t>CHAMCR00016**C_00.250 to 00.490</t>
  </si>
  <si>
    <t>CGRECR00007**C_03.250 to 03.490</t>
  </si>
  <si>
    <t>CHAMCR00074**C_03.250 to 03.490</t>
  </si>
  <si>
    <t>CROSCR00019**C_01.500 to 01.740</t>
  </si>
  <si>
    <t>CCLECR00351**C_01.750 to 01.990</t>
  </si>
  <si>
    <t>CSTACR00109**C_00.250 to 00.490</t>
  </si>
  <si>
    <t>CTRUCR00206**C_04.250 to 04.490</t>
  </si>
  <si>
    <t>CMUSCR00126**C_02.500 to 02.740</t>
  </si>
  <si>
    <t>CLAWCR00017**C_03.000 to 03.240</t>
  </si>
  <si>
    <t>CCLICR00012**C_03.000 to 03.240</t>
  </si>
  <si>
    <t>CWARCR00013**C_02.750 to 02.990</t>
  </si>
  <si>
    <t>CGEACR00022**C_01.500 to 01.740</t>
  </si>
  <si>
    <t>CSHECR00040**C_05.750 to 05.990</t>
  </si>
  <si>
    <t>CSCICR00039**C_05.000 to 05.240</t>
  </si>
  <si>
    <t>CROSCR00087**C_08.000 to 08.240</t>
  </si>
  <si>
    <t>CWASCR00002**C_01.500 to 01.740</t>
  </si>
  <si>
    <t>CHOLCR00168**C_02.250 to 02.490</t>
  </si>
  <si>
    <t>CHOLCR00120**C_01.000 to 01.240</t>
  </si>
  <si>
    <t>CBROCR00099**C_04.500 to 04.740</t>
  </si>
  <si>
    <t>CPUTCR0000Y**C_04.000 to 04.240</t>
  </si>
  <si>
    <t>CKNOCR00098B*C_00.000 to 00.240</t>
  </si>
  <si>
    <t>CSTACR00112**C_04.500 to 04.740</t>
  </si>
  <si>
    <t>CMIACR00081**C_00.500 to 00.740</t>
  </si>
  <si>
    <t>CHOLCR00407**C_04.500 to 04.740</t>
  </si>
  <si>
    <t>CLORCR00060**C_02.000 to 02.240</t>
  </si>
  <si>
    <t>CSCICR00171**C_00.500 to 00.740</t>
  </si>
  <si>
    <t>CFAICR00060**C_01.500 to 01.740</t>
  </si>
  <si>
    <t>CSUMCR00187**C_01.750 to 01.990</t>
  </si>
  <si>
    <t>CLAWCR00032**C_02.000 to 02.240</t>
  </si>
  <si>
    <t>CSUMCR00156**C_01.500 to 01.740</t>
  </si>
  <si>
    <t>CRICCR00243**C_03.250 to 03.490</t>
  </si>
  <si>
    <t>CHAMCR00071**C_05.000 to 05.240</t>
  </si>
  <si>
    <t>CTUSCR00099**C_05.000 to 05.240</t>
  </si>
  <si>
    <t>CMUSCR00074**C_00.750 to 00.990</t>
  </si>
  <si>
    <t>CGUECR00073**C_08.250 to 08.490</t>
  </si>
  <si>
    <t>CTRUCR00329**C_03.500 to 03.740</t>
  </si>
  <si>
    <t>CTRUCR00331**C_02.250 to 02.490</t>
  </si>
  <si>
    <t>CMOTCR00095**C_02.500 to 02.740</t>
  </si>
  <si>
    <t>CSCICR00008**C_02.750 to 02.990</t>
  </si>
  <si>
    <t>CLAWCR00027**C_02.500 to 02.740</t>
  </si>
  <si>
    <t>CMUSCR00055**C_03.250 to 03.490</t>
  </si>
  <si>
    <t>CLAWCR00005**C_04.250 to 04.490</t>
  </si>
  <si>
    <t>CROSCR00550**C_15.500 to 15.740</t>
  </si>
  <si>
    <t>CMUSCR00035**C_01.000 to 01.240</t>
  </si>
  <si>
    <t>CKNOCR00009**C_01.750 to 01.990</t>
  </si>
  <si>
    <t>CCLICR00023**C_00.000 to 00.240</t>
  </si>
  <si>
    <t>CATHCR00090**C_00.000 to 00.240</t>
  </si>
  <si>
    <t>CROSCR00092**C_04.750 to 04.990</t>
  </si>
  <si>
    <t>CSENCR00015**C_06.000 to 06.240</t>
  </si>
  <si>
    <t>CWARCR00383**C_00.750 to 00.990</t>
  </si>
  <si>
    <t>CCLACR00320**C_00.000 to 00.240</t>
  </si>
  <si>
    <t>CLICCR00306**C_00.000 to 00.240</t>
  </si>
  <si>
    <t>CGRECR00015**C_02.500 to 02.740</t>
  </si>
  <si>
    <t>CSCICR00243**C_01.500 to 01.740</t>
  </si>
  <si>
    <t>CLAKCR00400**C_00.500 to 00.740</t>
  </si>
  <si>
    <t>CHENCR00424**C_18.250 to 18.490</t>
  </si>
  <si>
    <t>CHAMCR00362**C_05.250 to 05.490</t>
  </si>
  <si>
    <t>CGUECR00015**C_09.500 to 09.740</t>
  </si>
  <si>
    <t>CHAMCR00145**C_00.000 to 00.240</t>
  </si>
  <si>
    <t>CBELCR00004**C_18.250 to 18.490</t>
  </si>
  <si>
    <t>CMARCR00163**C_06.500 to 06.740</t>
  </si>
  <si>
    <t>CGUECR00035**C_04.250 to 04.490</t>
  </si>
  <si>
    <t>COTTCR00017**C_04.000 to 04.240</t>
  </si>
  <si>
    <t>CSCICR00160**C_00.500 to 00.740</t>
  </si>
  <si>
    <t>CHAMCR00179**C_01.750 to 01.990</t>
  </si>
  <si>
    <t>CATHCR00020**C_05.000 to 05.240</t>
  </si>
  <si>
    <t>CBELCR00018**C_00.750 to 00.990</t>
  </si>
  <si>
    <t>CTUSCR00010**C_07.250 to 07.490</t>
  </si>
  <si>
    <t>CFRACR00140**C_03.750 to 03.990</t>
  </si>
  <si>
    <t>CFAICR00031**C_13.750 to 13.990</t>
  </si>
  <si>
    <t>CWAYCR00105**C_03.500 to 03.740</t>
  </si>
  <si>
    <t>CLORCR00032**C_00.750 to 00.990</t>
  </si>
  <si>
    <t>CDELCR00033**C_02.000 to 02.240</t>
  </si>
  <si>
    <t>CMUSCR00087**C_01.500 to 01.740</t>
  </si>
  <si>
    <t>CPIKCR00045**C_01.000 to 01.240</t>
  </si>
  <si>
    <t>CHOLCR00201**C_06.750 to 06.990</t>
  </si>
  <si>
    <t>CDELCR00172**C_00.000 to 00.240</t>
  </si>
  <si>
    <t>CHOLCR00600**C_04.000 to 04.240</t>
  </si>
  <si>
    <t>CLAWCR00004**C_04.750 to 04.990</t>
  </si>
  <si>
    <t>CPIKCR00056**C_02.750 to 02.990</t>
  </si>
  <si>
    <t>CBUTCR00113**C_00.000 to 00.240</t>
  </si>
  <si>
    <t>CFRACR00256**C_01.500 to 01.740</t>
  </si>
  <si>
    <t>CSCICR00004**C_01.250 to 01.490</t>
  </si>
  <si>
    <t>CBELCR00214**C_02.250 to 02.490</t>
  </si>
  <si>
    <t>CMOTCR00060**C_04.250 to 04.490</t>
  </si>
  <si>
    <t>CROSCR00001**C_03.750 to 03.990</t>
  </si>
  <si>
    <t>CHOCCR00036**C_00.500 to 00.740</t>
  </si>
  <si>
    <t>CCOSCR00009**C_01.500 to 01.740</t>
  </si>
  <si>
    <t>CATHCR00048**C_01.250 to 01.490</t>
  </si>
  <si>
    <t>CBUTCR00065**C_00.250 to 00.490</t>
  </si>
  <si>
    <t>CFAYCR00035A*C_10.750 to 10.990</t>
  </si>
  <si>
    <t>CMUSCR00046**C_03.500 to 03.740</t>
  </si>
  <si>
    <t>CADACR00038**C_01.000 to 01.240</t>
  </si>
  <si>
    <t>CHAMCR00217**C_04.000 to 04.240</t>
  </si>
  <si>
    <t>CHASCR00044**C_08.000 to 08.240</t>
  </si>
  <si>
    <t>CVINCR00018**C_05.250 to 05.490</t>
  </si>
  <si>
    <t>CWAYCR00002**C_11.250 to 11.490</t>
  </si>
  <si>
    <t>CFULCR0000L**C_08.500 to 08.740</t>
  </si>
  <si>
    <t>CTRUCR00056**C_02.250 to 02.490</t>
  </si>
  <si>
    <t>CFRACR00018**C_05.750 to 05.990</t>
  </si>
  <si>
    <t>CFAICR00017**C_03.750 to 03.990</t>
  </si>
  <si>
    <t>CRICCR00144**C_01.250 to 01.490</t>
  </si>
  <si>
    <t>CHAMCR00371**C_00.750 to 00.990</t>
  </si>
  <si>
    <t>CFAICR00055**C_01.750 to 01.990</t>
  </si>
  <si>
    <t>CHAMCR00367**C_00.750 to 00.990</t>
  </si>
  <si>
    <t>CFRACR00032**C_03.500 to 03.740</t>
  </si>
  <si>
    <t>CMUSCR00088**C_00.750 to 00.990</t>
  </si>
  <si>
    <t>CBUTCR00021**C_00.750 to 00.990</t>
  </si>
  <si>
    <t>CSTACR00228**C_07.750 to 07.990</t>
  </si>
  <si>
    <t>CLUCCR01572**C_00.250 to 00.490</t>
  </si>
  <si>
    <t>CWARCR00045**C_04.250 to 04.490</t>
  </si>
  <si>
    <t>CWARCR00048**C_01.500 to 01.740</t>
  </si>
  <si>
    <t>CWASCR00003**C_11.000 to 11.240</t>
  </si>
  <si>
    <t>CWASCR00003**C_14.250 to 14.490</t>
  </si>
  <si>
    <t>CHAMCR00504**C_00.250 to 00.490</t>
  </si>
  <si>
    <t>CRICCR00048**C_04.250 to 04.490</t>
  </si>
  <si>
    <t>CSENCR00591**C_08.250 to 08.490</t>
  </si>
  <si>
    <t>CWARCR00022**C_03.500 to 03.740</t>
  </si>
  <si>
    <t>CCLECR00098**C_01.500 to 01.740</t>
  </si>
  <si>
    <t>CFAICR00084**C_01.750 to 01.990</t>
  </si>
  <si>
    <t>CJACCR00013**C_06.750 to 06.990</t>
  </si>
  <si>
    <t>CHOLCR00053**C_01.750 to 01.990</t>
  </si>
  <si>
    <t>CHURCR00007**C_00.500 to 00.740</t>
  </si>
  <si>
    <t>CLOGCR00029**C_05.250 to 05.490</t>
  </si>
  <si>
    <t>CMADCR00045**C_01.000 to 01.240</t>
  </si>
  <si>
    <t>CDEFCR00053**C_02.500 to 02.740</t>
  </si>
  <si>
    <t>CRICCR00303**C_00.000 to 00.240</t>
  </si>
  <si>
    <t>CSENCR00035**C_00.000 to 00.240</t>
  </si>
  <si>
    <t>CTUSCR00047**C_02.500 to 02.740</t>
  </si>
  <si>
    <t>CLORCR00026**C_11.000 to 11.240</t>
  </si>
  <si>
    <t>CMUSCR00296**C_00.500 to 00.740</t>
  </si>
  <si>
    <t>CWAYCR00022**C_04.000 to 04.240</t>
  </si>
  <si>
    <t>CMUSCR00723**C_08.000 to 08.240</t>
  </si>
  <si>
    <t>CPIKCR00006**C_06.750 to 06.990</t>
  </si>
  <si>
    <t>CWARCR00135**C_01.500 to 01.740</t>
  </si>
  <si>
    <t>CRICCR00144**C_00.500 to 00.740</t>
  </si>
  <si>
    <t>CROSCR00028**C_04.000 to 04.240</t>
  </si>
  <si>
    <t>CCUYCR00211**C_00.750 to 00.990</t>
  </si>
  <si>
    <t>CLUCCR00124**C_02.500 to 02.740</t>
  </si>
  <si>
    <t>CALLCR00125**C_02.250 to 02.490</t>
  </si>
  <si>
    <t>CGUECR00035**C_11.250 to 11.490</t>
  </si>
  <si>
    <t>CCLECR00073**C_01.500 to 01.740</t>
  </si>
  <si>
    <t>CDELCR00034**C_09.500 to 09.740</t>
  </si>
  <si>
    <t>CHAMCR00273**C_02.250 to 02.490</t>
  </si>
  <si>
    <t>CMEDCR00044**C_01.250 to 01.490</t>
  </si>
  <si>
    <t>CLAWCR00017**C_00.000 to 00.240</t>
  </si>
  <si>
    <t>CLAWCR00035**C_00.500 to 00.740</t>
  </si>
  <si>
    <t>CMEDCR00004**C_18.250 to 18.490</t>
  </si>
  <si>
    <t>CLICCR00668**C_05.000 to 05.240</t>
  </si>
  <si>
    <t>CJACCR00035**C_00.750 to 00.990</t>
  </si>
  <si>
    <t>CCOLCR00430**C_04.750 to 04.990</t>
  </si>
  <si>
    <t>CFULCR0000F**C_19.000 to 19.240</t>
  </si>
  <si>
    <t>CGEACR00012**C_03.250 to 03.490</t>
  </si>
  <si>
    <t>CCOSCR00016**C_02.750 to 02.990</t>
  </si>
  <si>
    <t>CMUSCR00064**C_03.500 to 03.740</t>
  </si>
  <si>
    <t>CHAMCR00463**C_03.500 to 03.740</t>
  </si>
  <si>
    <t>CMUSCR00143**C_01.250 to 01.490</t>
  </si>
  <si>
    <t>CCLECR00388**C_00.000 to 00.240</t>
  </si>
  <si>
    <t>CTUSCR00080**C_06.750 to 06.990</t>
  </si>
  <si>
    <t>CKNOCR00004**C_07.000 to 07.240</t>
  </si>
  <si>
    <t>CMUSCR00298**C_00.250 to 00.490</t>
  </si>
  <si>
    <t>CPERCR00030**C_07.250 to 07.490</t>
  </si>
  <si>
    <t>CPICCR00008**C_02.250 to 02.490</t>
  </si>
  <si>
    <t>CTRUCR00114**C_00.000 to 00.240</t>
  </si>
  <si>
    <t>CCLECR00014**C_03.250 to 03.490</t>
  </si>
  <si>
    <t>CBUTCR00024**C_02.750 to 02.990</t>
  </si>
  <si>
    <t>CPRECR00034**C_04.000 to 04.240</t>
  </si>
  <si>
    <t>CRICCR00048**C_02.750 to 02.990</t>
  </si>
  <si>
    <t>CATHCR00048**C_01.500 to 01.740</t>
  </si>
  <si>
    <t>CPICCR00064**C_05.000 to 05.240</t>
  </si>
  <si>
    <t>CRICCR00207**C_00.000 to 00.240</t>
  </si>
  <si>
    <t>CASDCR01302**C_03.500 to 03.740</t>
  </si>
  <si>
    <t>CCHPCR00468**C_00.750 to 00.990</t>
  </si>
  <si>
    <t>CHOCCR00003**C_03.250 to 03.490</t>
  </si>
  <si>
    <t>CCOLCR00427**C_00.250 to 00.490</t>
  </si>
  <si>
    <t>CHAMCR00079**C_00.000 to 00.240</t>
  </si>
  <si>
    <t>CSTACR00031**C_05.000 to 05.240</t>
  </si>
  <si>
    <t>CSTACR00112**C_04.250 to 04.490</t>
  </si>
  <si>
    <t>CCLECR00068**C_01.500 to 01.740</t>
  </si>
  <si>
    <t>CSTACR00275**C_00.750 to 00.990</t>
  </si>
  <si>
    <t>CSTACR00314**C_06.500 to 06.740</t>
  </si>
  <si>
    <t>CCLECR00075**C_04.250 to 04.490</t>
  </si>
  <si>
    <t>CSUMCR00033**C_00.000 to 00.240</t>
  </si>
  <si>
    <t>CTRUCR00056**C_03.500 to 03.740</t>
  </si>
  <si>
    <t>CSUMCR00077**C_00.250 to 00.490</t>
  </si>
  <si>
    <t>CTUSCR00080**C_06.250 to 06.490</t>
  </si>
  <si>
    <t>CPERCR00007**C_08.750 to 08.990</t>
  </si>
  <si>
    <t>CHAMCR00156**C_00.000 to 00.240</t>
  </si>
  <si>
    <t>CHAMCR00156**C_00.500 to 00.740</t>
  </si>
  <si>
    <t>CTUSCR00114**C_00.500 to 00.740</t>
  </si>
  <si>
    <t>CTUSCR00001**C_00.250 to 00.490</t>
  </si>
  <si>
    <t>CWARCR00015**C_00.500 to 00.740</t>
  </si>
  <si>
    <t>CJEFCR00030**C_00.500 to 00.740</t>
  </si>
  <si>
    <t>CTUSCR00083**C_03.250 to 03.490</t>
  </si>
  <si>
    <t>CWASCR00002**C_04.500 to 04.740</t>
  </si>
  <si>
    <t>CWASCR00003**C_17.250 to 17.490</t>
  </si>
  <si>
    <t>CJEFCR00042**C_00.000 to 00.240</t>
  </si>
  <si>
    <t>CWAYCR00022**C_06.000 to 06.240</t>
  </si>
  <si>
    <t>CSUMCR00153**C_00.000 to 00.240</t>
  </si>
  <si>
    <t>CCOSCR00151**C_00.000 to 00.240</t>
  </si>
  <si>
    <t>CLOGCR00005**C_08.000 to 08.240</t>
  </si>
  <si>
    <t>CFRACR00136**C_01.250 to 01.490</t>
  </si>
  <si>
    <t>CATHCR00017**C_07.500 to 07.740</t>
  </si>
  <si>
    <t>CBELCR00214**C_06.500 to 06.740</t>
  </si>
  <si>
    <t>CMOTCR00165**C_03.000 to 03.240</t>
  </si>
  <si>
    <t>CCLECR00396**C_02.250 to 02.490</t>
  </si>
  <si>
    <t>CADACR00020**C_05.000 to 05.240</t>
  </si>
  <si>
    <t>CCLECR00341**C_00.000 to 00.240</t>
  </si>
  <si>
    <t>CSCICR00049**C_00.250 to 00.490</t>
  </si>
  <si>
    <t>CSTACR00216**C_01.000 to 01.240</t>
  </si>
  <si>
    <t>CASDCR03006**C_00.500 to 00.740</t>
  </si>
  <si>
    <t>CCLICR00016**C_03.250 to 03.490</t>
  </si>
  <si>
    <t>CBROCR00004**C_03.000 to 03.240</t>
  </si>
  <si>
    <t>CBROCR00005**C_05.500 to 05.740</t>
  </si>
  <si>
    <t>CCRACR00003**C_02.000 to 02.240</t>
  </si>
  <si>
    <t>CHAMCR00155**C_00.750 to 00.990</t>
  </si>
  <si>
    <t>CHAMCR00164**C_00.000 to 00.240</t>
  </si>
  <si>
    <t>CJACCR00039**C_03.750 to 03.990</t>
  </si>
  <si>
    <t>CGRECR00039**C_04.500 to 04.740</t>
  </si>
  <si>
    <t>CRICCR00203**C_02.500 to 02.740</t>
  </si>
  <si>
    <t>CROSCR00114**C_00.750 to 00.990</t>
  </si>
  <si>
    <t>CBUTCR00150**C_00.500 to 00.740</t>
  </si>
  <si>
    <t>CSCICR00002**C_00.500 to 00.740</t>
  </si>
  <si>
    <t>CLAKCR00001**C_01.750 to 01.990</t>
  </si>
  <si>
    <t>CDELCR00014**C_01.500 to 01.740</t>
  </si>
  <si>
    <t>CSTACR00112**C_04.750 to 04.990</t>
  </si>
  <si>
    <t>CCLECR00083**C_00.500 to 00.740</t>
  </si>
  <si>
    <t>CADACR00100**C_03.750 to 03.990</t>
  </si>
  <si>
    <t>CERICR00007**C_03.500 to 03.740</t>
  </si>
  <si>
    <t>CLICCR00668**C_09.750 to 09.990</t>
  </si>
  <si>
    <t>CRICCR00144**C_05.500 to 05.740</t>
  </si>
  <si>
    <t>CLORCR00060**C_05.750 to 05.990</t>
  </si>
  <si>
    <t>CGRECR00097**C_02.750 to 02.990</t>
  </si>
  <si>
    <t>CFAICR00040**C_03.250 to 03.490</t>
  </si>
  <si>
    <t>CROSCR00235**C_04.000 to 04.240</t>
  </si>
  <si>
    <t>CMAHCR00109**C_04.750 to 04.990</t>
  </si>
  <si>
    <t>CFAICR00060**C_05.000 to 05.240</t>
  </si>
  <si>
    <t>CSCICR00004**C_00.000 to 00.240</t>
  </si>
  <si>
    <t>CMAHCR00135**C_04.000 to 04.240</t>
  </si>
  <si>
    <t>CFRACR00003**C_06.000 to 06.240</t>
  </si>
  <si>
    <t>CMEDCR00049**C_06.250 to 06.490</t>
  </si>
  <si>
    <t>CSTACR00095**C_01.000 to 01.240</t>
  </si>
  <si>
    <t>CMEDCR00060**C_00.000 to 00.240</t>
  </si>
  <si>
    <t>CMIACR00025A*C_20.750 to 20.990</t>
  </si>
  <si>
    <t>CFRACR00119**C_02.000 to 02.240</t>
  </si>
  <si>
    <t>CMIACR00149**C_05.750 to 05.990</t>
  </si>
  <si>
    <t>CSUMCR00066**C_00.750 to 00.990</t>
  </si>
  <si>
    <t>CTRUCR00158**C_03.250 to 03.490</t>
  </si>
  <si>
    <t>CCLECR00093**C_01.750 to 01.990</t>
  </si>
  <si>
    <t>CMUSCR00003**C_04.500 to 04.740</t>
  </si>
  <si>
    <t>CHAMCR00141**C_02.250 to 02.490</t>
  </si>
  <si>
    <t>CMUSCR00007**C_01.000 to 01.240</t>
  </si>
  <si>
    <t>CMUSCR00034**C_04.000 to 04.240</t>
  </si>
  <si>
    <t>CFULCR00001**C_04.750 to 04.990</t>
  </si>
  <si>
    <t>CMUSCR00072**C_01.750 to 01.990</t>
  </si>
  <si>
    <t>CCLACR00333**C_00.500 to 00.740</t>
  </si>
  <si>
    <t>CMUSCR00414**C_00.000 to 00.240</t>
  </si>
  <si>
    <t>COTTCR00018**C_00.750 to 00.990</t>
  </si>
  <si>
    <t>CHAMCR00177**C_02.000 to 02.240</t>
  </si>
  <si>
    <t>CADACR00100**C_06.500 to 06.740</t>
  </si>
  <si>
    <t>CASDCR00775**C_02.500 to 02.740</t>
  </si>
  <si>
    <t>CHAMCR00148**C_01.000 to 01.240</t>
  </si>
  <si>
    <t>CCRACR00047**C_02.250 to 02.490</t>
  </si>
  <si>
    <t>CCOSCR00271**C_04.750 to 04.990</t>
  </si>
  <si>
    <t>CDEFCR00424A*C_00.000 to 00.240</t>
  </si>
  <si>
    <t>CHAMCR00184**C_02.500 to 02.740</t>
  </si>
  <si>
    <t>CSCICR00032**C_09.750 to 09.990</t>
  </si>
  <si>
    <t>CSTACR00067**C_01.250 to 01.490</t>
  </si>
  <si>
    <t>CSHECR00024**C_01.000 to 01.240</t>
  </si>
  <si>
    <t>CWARCR00010**C_00.250 to 00.490</t>
  </si>
  <si>
    <t>CWARCR00153**C_03.000 to 03.240</t>
  </si>
  <si>
    <t>CTUSCR00097**C_04.000 to 04.240</t>
  </si>
  <si>
    <t>CLUCCR01572**C_06.500 to 06.740</t>
  </si>
  <si>
    <t>CLORCR00030**C_17.000 to 17.240</t>
  </si>
  <si>
    <t>CLAWCR00031**C_01.000 to 01.240</t>
  </si>
  <si>
    <t>CWARCR00012**C_05.750 to 05.990</t>
  </si>
  <si>
    <t>CMAHCR00018**C_10.000 to 10.240</t>
  </si>
  <si>
    <t>CHIGCR00010**C_00.250 to 00.490</t>
  </si>
  <si>
    <t>CHOCCR00017**C_05.000 to 05.240</t>
  </si>
  <si>
    <t>CSHECR00094**C_02.250 to 02.490</t>
  </si>
  <si>
    <t>CATHCR00025**C_05.750 to 05.990</t>
  </si>
  <si>
    <t>CHAMCR00196**C_03.250 to 03.490</t>
  </si>
  <si>
    <t>CCLECR00341**C_00.750 to 00.990</t>
  </si>
  <si>
    <t>CCLECR00390**C_00.500 to 00.740</t>
  </si>
  <si>
    <t>CHAMCR00256**C_04.000 to 04.240</t>
  </si>
  <si>
    <t>CWARCR00027**C_06.000 to 06.240</t>
  </si>
  <si>
    <t>CTUSCR00022**C_06.250 to 06.490</t>
  </si>
  <si>
    <t>CHAMCR00148**C_00.500 to 00.740</t>
  </si>
  <si>
    <t>CMAHCR00136**C_07.500 to 07.740</t>
  </si>
  <si>
    <t>CSUMCR00205**C_02.750 to 02.990</t>
  </si>
  <si>
    <t>CWARCR00048**C_07.000 to 07.240</t>
  </si>
  <si>
    <t>CDELCR00072**C_08.750 to 08.990</t>
  </si>
  <si>
    <t>CWARCR00217**C_00.750 to 00.990</t>
  </si>
  <si>
    <t>CTUSCR00055**C_01.750 to 01.990</t>
  </si>
  <si>
    <t>CMAHCR00162**C_04.500 to 04.740</t>
  </si>
  <si>
    <t>CHOLCR00120**C_00.750 to 00.990</t>
  </si>
  <si>
    <t>CHAMCR00266**C_03.250 to 03.490</t>
  </si>
  <si>
    <t>CLAWCR00004**C_04.000 to 04.240</t>
  </si>
  <si>
    <t>CCLACR00351**C_06.500 to 06.740</t>
  </si>
  <si>
    <t>CLAWCR00181**C_03.500 to 03.740</t>
  </si>
  <si>
    <t>CMIACR00012**C_02.750 to 02.990</t>
  </si>
  <si>
    <t>CWARCR00020**C_03.000 to 03.240</t>
  </si>
  <si>
    <t>CALLCR00159**C_05.500 to 05.740</t>
  </si>
  <si>
    <t>CMUSCR00048**C_02.750 to 02.990</t>
  </si>
  <si>
    <t>CKNOCR00004**C_00.000 to 00.240</t>
  </si>
  <si>
    <t>CSUMCR00135**C_03.250 to 03.490</t>
  </si>
  <si>
    <t>CHAMCR00090**C_03.750 to 03.990</t>
  </si>
  <si>
    <t>CFAICR00084**C_00.250 to 00.490</t>
  </si>
  <si>
    <t>CWARCR00010**C_01.000 to 01.240</t>
  </si>
  <si>
    <t>CFRACR00142**C_00.500 to 00.740</t>
  </si>
  <si>
    <t>CHOCCR00014**C_01.250 to 01.490</t>
  </si>
  <si>
    <t>CWARCR00045**C_00.000 to 00.240</t>
  </si>
  <si>
    <t>CLICCR00304**C_01.000 to 01.240</t>
  </si>
  <si>
    <t>CWARCR00021**C_06.500 to 06.740</t>
  </si>
  <si>
    <t>CMEGCR00024**C_00.500 to 00.740</t>
  </si>
  <si>
    <t>CLICCR00668**C_00.750 to 00.990</t>
  </si>
  <si>
    <t>CHOCCR00024**C_02.250 to 02.490</t>
  </si>
  <si>
    <t>CWARCR00135**C_00.750 to 00.990</t>
  </si>
  <si>
    <t>CHAMCR00202**C_00.500 to 00.740</t>
  </si>
  <si>
    <t>CHAMCR00079**C_00.750 to 00.990</t>
  </si>
  <si>
    <t>CROSCR00167**C_10.000 to 10.240</t>
  </si>
  <si>
    <t>CSCICR00031**C_02.000 to 02.240</t>
  </si>
  <si>
    <t>CSUMCR00109**C_02.250 to 02.490</t>
  </si>
  <si>
    <t>CWAYCR00027**C_12.750 to 12.990</t>
  </si>
  <si>
    <t>CHAMCR00067**C_02.500 to 02.740</t>
  </si>
  <si>
    <t>CCUYCR00174**C_02.000 to 02.240</t>
  </si>
  <si>
    <t>CFAICR00049**C_00.250 to 00.490</t>
  </si>
  <si>
    <t>CBUTCR00019**C_06.750 to 06.990</t>
  </si>
  <si>
    <t>CDELCR00124**C_02.000 to 02.240</t>
  </si>
  <si>
    <t>CMOTCR00165**C_06.750 to 06.990</t>
  </si>
  <si>
    <t>CMARCR00169**C_00.500 to 00.740</t>
  </si>
  <si>
    <t>CHAMCR00304**C_01.000 to 01.240</t>
  </si>
  <si>
    <t>CHASCR00013**C_12.000 to 12.240</t>
  </si>
  <si>
    <t>CLUCCR00024**C_03.000 to 03.240</t>
  </si>
  <si>
    <t>CHOCCR00003**C_02.000 to 02.240</t>
  </si>
  <si>
    <t>CHAMCR00176**C_03.500 to 03.740</t>
  </si>
  <si>
    <t>CSTACR00150**C_03.500 to 03.740</t>
  </si>
  <si>
    <t>CHAMCR00374**C_01.000 to 01.240</t>
  </si>
  <si>
    <t>CATBCR00019**C_03.000 to 03.240</t>
  </si>
  <si>
    <t>CHAMCR00196**C_02.500 to 02.740</t>
  </si>
  <si>
    <t>CHAMCR00366**C_00.000 to 00.240</t>
  </si>
  <si>
    <t>CCLECR00060**C_01.000 to 01.240</t>
  </si>
  <si>
    <t>CMOTCR00076**C_01.250 to 01.490</t>
  </si>
  <si>
    <t>CHAMCR00137**C_00.250 to 00.490</t>
  </si>
  <si>
    <t>CHAMCR00141**C_03.250 to 03.490</t>
  </si>
  <si>
    <t>CWARCR00043**C_05.500 to 05.740</t>
  </si>
  <si>
    <t>CHAMCR00196**C_00.750 to 00.990</t>
  </si>
  <si>
    <t>CWARCR00004**C_02.750 to 02.990</t>
  </si>
  <si>
    <t>CSCICR00028**C_05.250 to 05.490</t>
  </si>
  <si>
    <t>CWARCR00010**C_00.000 to 00.240</t>
  </si>
  <si>
    <t>CHAMCR00367**C_00.000 to 00.240</t>
  </si>
  <si>
    <t>CHAMCR00036**C_07.500 to 07.740</t>
  </si>
  <si>
    <t>CTRUCR00052D*C_02.750 to 02.990</t>
  </si>
  <si>
    <t>CHAMCR00184**C_02.000 to 02.240</t>
  </si>
  <si>
    <t>CHAMCR00202**C_01.000 to 01.240</t>
  </si>
  <si>
    <t>CLAWCR00120**C_01.250 to 01.490</t>
  </si>
  <si>
    <t>CTRUCR00052D*C_02.500 to 02.740</t>
  </si>
  <si>
    <t>CLAWCR00070**C_02.750 to 02.990</t>
  </si>
  <si>
    <t>CERICR00123**C_01.250 to 01.490</t>
  </si>
  <si>
    <t>CLICCR00203**C_03.250 to 03.490</t>
  </si>
  <si>
    <t>CHOLCR00052**C_01.500 to 01.740</t>
  </si>
  <si>
    <t>CHAMCR00358**C_03.000 to 03.240</t>
  </si>
  <si>
    <t>CLORCR00016**C_06.000 to 06.240</t>
  </si>
  <si>
    <t>CLORCR00019**C_01.250 to 01.490</t>
  </si>
  <si>
    <t>CADACR00008**C_01.500 to 01.740</t>
  </si>
  <si>
    <t>CHAMCR00141**C_01.000 to 01.240</t>
  </si>
  <si>
    <t>CHAMCR00048**C_02.750 to 02.990</t>
  </si>
  <si>
    <t>CCLECR00390**C_01.000 to 01.240</t>
  </si>
  <si>
    <t>CMOTCR00145**C_00.750 to 00.990</t>
  </si>
  <si>
    <t>CWARCR00048**C_03.500 to 03.740</t>
  </si>
  <si>
    <t>CWARCR00282**C_00.750 to 00.990</t>
  </si>
  <si>
    <t>CHAMCR00453**C_00.250 to 00.490</t>
  </si>
  <si>
    <t>CMAHCR00136**C_10.500 to 10.740</t>
  </si>
  <si>
    <t>CHAMCR00299**C_05.000 to 05.240</t>
  </si>
  <si>
    <t>CHAMCR00457**C_12.250 to 12.490</t>
  </si>
  <si>
    <t>CHAMCR00203**C_00.250 to 00.490</t>
  </si>
  <si>
    <t>CTUSCR00095**C_01.500 to 01.740</t>
  </si>
  <si>
    <t>CHAMCR00457**C_11.750 to 11.990</t>
  </si>
  <si>
    <t>CHAMCR00362**C_05.750 to 05.990</t>
  </si>
  <si>
    <t>CHAMCR00355**C_00.500 to 00.740</t>
  </si>
  <si>
    <t>CHAMCR00184**C_01.500 to 01.740</t>
  </si>
  <si>
    <t>CHAMCR00196**C_02.750 to 02.990</t>
  </si>
  <si>
    <t>CCLECR00390**C_00.000 to 00.240</t>
  </si>
  <si>
    <t>CUNICR00001**C_13.000 to 13.240</t>
  </si>
  <si>
    <t>CR-1775</t>
  </si>
  <si>
    <t>CR-1675</t>
  </si>
  <si>
    <t>CR-101B</t>
  </si>
  <si>
    <t>CR-306</t>
  </si>
  <si>
    <t>CR-401</t>
  </si>
  <si>
    <t>CR-604</t>
  </si>
  <si>
    <t>CR-10A</t>
  </si>
  <si>
    <t>CR-98B</t>
  </si>
  <si>
    <t>CR-407</t>
  </si>
  <si>
    <t>CR-213</t>
  </si>
  <si>
    <t>CR-468A</t>
  </si>
  <si>
    <t>CR-1171</t>
  </si>
  <si>
    <t>CR-211</t>
  </si>
  <si>
    <t>CR-468</t>
  </si>
  <si>
    <t>CR-424A</t>
  </si>
  <si>
    <t>CR-6A</t>
  </si>
  <si>
    <t>CR-366</t>
  </si>
  <si>
    <t>CR-52D</t>
  </si>
  <si>
    <t>30.75 to 30.99</t>
  </si>
  <si>
    <t>These will be a Vlookup from GIS</t>
  </si>
  <si>
    <t>CFRACR00025**C_02.500 to 02.740</t>
  </si>
  <si>
    <t>CPIKCR00028**C_05.000 to 05.240</t>
  </si>
  <si>
    <t>CCLACR00362**C_10.750 to 10.990</t>
  </si>
  <si>
    <t>CSCICR00053**C_02.750 to 02.990</t>
  </si>
  <si>
    <t>CLOGCR00047**C_04.000 to 04.240</t>
  </si>
  <si>
    <t>CATBCR00012**C_11.000 to 11.240</t>
  </si>
  <si>
    <t>CWAYCR00176**C_00.000 to 00.240</t>
  </si>
  <si>
    <t>CSUMCR00047**C_04.250 to 04.490</t>
  </si>
  <si>
    <t>CJEFCR00026**C_09.000 to 09.240</t>
  </si>
  <si>
    <t>CFRACR00121**C_03.250 to 03.490</t>
  </si>
  <si>
    <t>CATBCR00291**C_03.500 to 03.740</t>
  </si>
  <si>
    <t>CDARCR00023**C_02.000 to 02.240</t>
  </si>
  <si>
    <t>CMARCR00162**C_01.250 to 01.490</t>
  </si>
  <si>
    <t>CHAMCR00999**C_00.000 to 00.240</t>
  </si>
  <si>
    <t>CCOSCR00010**C_06.000 to 06.240</t>
  </si>
  <si>
    <t>CHAMCR00366**C_00.750 to 00.990</t>
  </si>
  <si>
    <t>CCLACR00351**C_05.500 to 05.740</t>
  </si>
  <si>
    <t>CLORCR00030**C_10.250 to 10.490</t>
  </si>
  <si>
    <t>CHAMCR00209**C_01.750 to 01.990</t>
  </si>
  <si>
    <t>CLORCR00026**C_00.000 to 00.240</t>
  </si>
  <si>
    <t>CTUSCR00078**C_02.500 to 02.740</t>
  </si>
  <si>
    <t>CCLECR00106**C_02.750 to 02.990</t>
  </si>
  <si>
    <t>CCLACR00339**C_00.250 to 00.490</t>
  </si>
  <si>
    <t>CTRUCR01171**C_00.000 to 00.240</t>
  </si>
  <si>
    <t>CALLCR00093**C_06.500 to 06.740</t>
  </si>
  <si>
    <t>CCOSCR00024**C_09.250 to 09.490</t>
  </si>
  <si>
    <t>CMUSCR00073**C_03.500 to 03.740</t>
  </si>
  <si>
    <t>CHOCCR00026**C_02.750 to 02.990</t>
  </si>
  <si>
    <t>CJEFCR00016**C_00.000 to 00.240</t>
  </si>
  <si>
    <t>CWASCR00025**C_00.000 to 00.240</t>
  </si>
  <si>
    <t>CSTACR00224A*C_00.000 to 00.240</t>
  </si>
  <si>
    <t>CGUECR00416**C_03.250 to 03.490</t>
  </si>
  <si>
    <t>CCARCR00021**C_01.250 to 01.490</t>
  </si>
  <si>
    <t>CLICCR00201**C_02.500 to 02.740</t>
  </si>
  <si>
    <t>CFRACR00118**C_00.500 to 00.740</t>
  </si>
  <si>
    <t>CUNICR00104**C_07.500 to 07.740</t>
  </si>
  <si>
    <t>CGALCR00028**C_00.500 to 00.740</t>
  </si>
  <si>
    <t>CNOBCR00012**C_02.750 to 02.990</t>
  </si>
  <si>
    <t>CSCICR00015**C_00.750 to 00.990</t>
  </si>
  <si>
    <t>CMADCR00004**C_06.500 to 06.740</t>
  </si>
  <si>
    <t>CSCICR00002**C_01.750 to 01.990</t>
  </si>
  <si>
    <t>CHAMCR00279**C_00.000 to 00.240</t>
  </si>
  <si>
    <t>CCLECR00094**C_01.250 to 01.490</t>
  </si>
  <si>
    <t>CHENCR0000P**C_10.250 to 10.490</t>
  </si>
  <si>
    <t>CLICCR00041**C_11.000 to 11.240</t>
  </si>
  <si>
    <t>CHAMCR00301**C_00.000 to 00.240</t>
  </si>
  <si>
    <t>CSTACR00019**C_03.000 to 03.240</t>
  </si>
  <si>
    <t>CROSCR00222**C_06.000 to 06.240</t>
  </si>
  <si>
    <t>CBELCR00004**C_22.500 to 22.740</t>
  </si>
  <si>
    <t>CADACR00010**C_07.750 to 07.990</t>
  </si>
  <si>
    <t>CHAMCR00299**C_03.500 to 03.740</t>
  </si>
  <si>
    <t>CTRUCR00054**C_02.000 to 02.240</t>
  </si>
  <si>
    <t>CFRACR00371**C_00.750 to 00.990</t>
  </si>
  <si>
    <t>CLUCCR00005**C_06.000 to 06.240</t>
  </si>
  <si>
    <t>CTUSCR00021**C_03.750 to 03.990</t>
  </si>
  <si>
    <t>CWARCR00023**C_01.250 to 01.490</t>
  </si>
  <si>
    <t>CMEDCR00037**C_00.250 to 00.490</t>
  </si>
  <si>
    <t>CPERCR00007**C_07.250 to 07.490</t>
  </si>
  <si>
    <t>CSUMCR00033**C_02.250 to 02.490</t>
  </si>
  <si>
    <t>CGALCR00002**C_00.250 to 00.490</t>
  </si>
  <si>
    <t>CPORCR00256**C_02.500 to 02.740</t>
  </si>
  <si>
    <t>CCLACR00335**C_00.250 to 00.490</t>
  </si>
  <si>
    <t>CSUMCR00155**C_00.000 to 00.240</t>
  </si>
  <si>
    <t>CMUSCR00064**C_03.250 to 03.490</t>
  </si>
  <si>
    <t>CHOCCR00011**C_05.000 to 05.240</t>
  </si>
  <si>
    <t>CPICCR00237**C_01.750 to 01.990</t>
  </si>
  <si>
    <t>CMEGCR00034**C_03.250 to 03.490</t>
  </si>
  <si>
    <t>CRICCR00061**C_03.500 to 03.740</t>
  </si>
  <si>
    <t>CCOSCR00006**C_02.500 to 02.740</t>
  </si>
  <si>
    <t>CMUSCR00436**C_00.250 to 00.490</t>
  </si>
  <si>
    <t>CLICCR00585**C_11.000 to 11.240</t>
  </si>
  <si>
    <t>CSENCR00021**C_00.000 to 00.240</t>
  </si>
  <si>
    <t>CATBCR00025**C_02.500 to 02.740</t>
  </si>
  <si>
    <t>CSCICR00033**C_02.000 to 02.240</t>
  </si>
  <si>
    <t>CCLECR00027**C_02.250 to 02.490</t>
  </si>
  <si>
    <t>CCLECR00010**C_00.750 to 00.990</t>
  </si>
  <si>
    <t>CGUECR00035**C_22.750 to 22.990</t>
  </si>
  <si>
    <t>CPICCR00017**C_08.000 to 08.240</t>
  </si>
  <si>
    <t>CWASCR00010**C_03.750 to 03.990</t>
  </si>
  <si>
    <t>CJACCR00049**C_01.750 to 01.990</t>
  </si>
  <si>
    <t>CCLECR00017**C_00.250 to 00.490</t>
  </si>
  <si>
    <t>CCLECR00351**C_02.750 to 02.990</t>
  </si>
  <si>
    <t>CCOSCR00190**C_00.250 to 00.490</t>
  </si>
  <si>
    <t>CHIGCR00027**C_05.000 to 05.240</t>
  </si>
  <si>
    <t>CROSCR00166**C_06.750 to 06.990</t>
  </si>
  <si>
    <t>CJEFCR00077**C_01.750 to 01.990</t>
  </si>
  <si>
    <t>CTUSCR00023**C_03.250 to 03.490</t>
  </si>
  <si>
    <t>CSTACR00062**C_00.000 to 00.240</t>
  </si>
  <si>
    <t>CTRUCR00158**C_03.000 to 03.240</t>
  </si>
  <si>
    <t>CHOLCR00207**C_03.250 to 03.490</t>
  </si>
  <si>
    <t>CLAKCR00403**C_01.250 to 01.490</t>
  </si>
  <si>
    <t>CROSCR00241**C_02.250 to 02.490</t>
  </si>
  <si>
    <t>CROSCR00127**C_15.000 to 15.240</t>
  </si>
  <si>
    <t>CGEACR00016**C_04.750 to 04.990</t>
  </si>
  <si>
    <t>CATBCR00009**C_16.500 to 16.740</t>
  </si>
  <si>
    <t>CSANCR00192**C_00.250 to 00.490</t>
  </si>
  <si>
    <t>CJACCR00009**C_08.500 to 08.740</t>
  </si>
  <si>
    <t>CBUTCR00030**C_02.500 to 02.740</t>
  </si>
  <si>
    <t>CCLECR00014**C_05.500 to 05.740</t>
  </si>
  <si>
    <t>CJEFCR00053**C_08.500 to 08.740</t>
  </si>
  <si>
    <t>CJEFCR00002**C_01.250 to 01.490</t>
  </si>
  <si>
    <t>CATBCR00025A*C_00.000 to 00.240</t>
  </si>
  <si>
    <t>CWARCR00031**C_02.750 to 02.990</t>
  </si>
  <si>
    <t>CLICCR00210**C_02.250 to 02.490</t>
  </si>
  <si>
    <t>CSTACR00254**C_04.250 to 04.490</t>
  </si>
  <si>
    <t>CMOECR00011**C_05.500 to 05.740</t>
  </si>
  <si>
    <t>CPIKCR00039**C_01.000 to 01.240</t>
  </si>
  <si>
    <t>CMUSCR00422**C_02.250 to 02.490</t>
  </si>
  <si>
    <t>CSCICR00046**C_00.000 to 00.240</t>
  </si>
  <si>
    <t>CCOSCR00005**C_02.000 to 02.240</t>
  </si>
  <si>
    <t>CHENCR0013A**C_02.000 to 02.240</t>
  </si>
  <si>
    <t>CKNOCR00004**C_03.250 to 03.490</t>
  </si>
  <si>
    <t>CHAMCR00267**C_00.750 to 00.990</t>
  </si>
  <si>
    <t>CJEFCR00015**C_03.250 to 03.490</t>
  </si>
  <si>
    <t>CBUTCR00077**C_02.250 to 02.490</t>
  </si>
  <si>
    <t>CSUMCR00009**C_09.750 to 09.990</t>
  </si>
  <si>
    <t>CBROCR00307**C_01.000 to 01.240</t>
  </si>
  <si>
    <t>CJEFCR00006**C_01.500 to 01.740</t>
  </si>
  <si>
    <t>CBELCR00108**C_01.500 to 01.740</t>
  </si>
  <si>
    <t>CMOECR00004**C_07.000 to 07.240</t>
  </si>
  <si>
    <t>CBELCR00004**C_03.500 to 03.740</t>
  </si>
  <si>
    <t>CATBCR00014**C_10.250 to 10.490</t>
  </si>
  <si>
    <t>CMAHCR00136**C_06.500 to 06.740</t>
  </si>
  <si>
    <t>CROSCR00102**C_00.250 to 00.490</t>
  </si>
  <si>
    <t>CPIKCR00047**C_04.000 to 04.240</t>
  </si>
  <si>
    <t>CLICCR00314**C_01.500 to 01.740</t>
  </si>
  <si>
    <t>CATHCR00070**C_01.000 to 01.240</t>
  </si>
  <si>
    <t>CATBCR00012**C_02.000 to 02.240</t>
  </si>
  <si>
    <t>CJEFCR00077**C_02.250 to 02.490</t>
  </si>
  <si>
    <t>CROSCR00127**C_14.500 to 14.740</t>
  </si>
  <si>
    <t>CCLECR00132**C_03.000 to 03.240</t>
  </si>
  <si>
    <t>CLICCR00232**C_01.750 to 01.990</t>
  </si>
  <si>
    <t>CBELCR00082**C_01.500 to 01.740</t>
  </si>
  <si>
    <t>CLAKCR00050**C_00.500 to 00.740</t>
  </si>
  <si>
    <t>CWARCR00033**C_05.250 to 05.490</t>
  </si>
  <si>
    <t>CSCICR00028**C_01.750 to 01.990</t>
  </si>
  <si>
    <t>CROSCR00205**C_07.000 to 07.240</t>
  </si>
  <si>
    <t>CCLECR00093**C_02.750 to 02.990</t>
  </si>
  <si>
    <t>CLAWCR00005**C_03.500 to 03.740</t>
  </si>
  <si>
    <t>CLICCR00206**C_00.750 to 00.990</t>
  </si>
  <si>
    <t>CMIACR00158**C_00.000 to 00.240</t>
  </si>
  <si>
    <t>CGRECR00095**C_00.000 to 00.240</t>
  </si>
  <si>
    <t>CBUTCR00019**C_08.750 to 08.990</t>
  </si>
  <si>
    <t>CTUSCR00021**C_13.500 to 13.740</t>
  </si>
  <si>
    <t>CROSCR00149**C_02.250 to 02.490</t>
  </si>
  <si>
    <t>CSUMCR00025**C_01.000 to 01.240</t>
  </si>
  <si>
    <t>CWASCR00003**C_19.000 to 19.240</t>
  </si>
  <si>
    <t>CROSCR00241**C_00.750 to 00.990</t>
  </si>
  <si>
    <t>CBELCR00056**C_26.750 to 26.990</t>
  </si>
  <si>
    <t>CROSCR00127**C_12.750 to 12.990</t>
  </si>
  <si>
    <t>CLICCR00041**C_08.250 to 08.490</t>
  </si>
  <si>
    <t>CSENCR00033**C_00.500 to 00.740</t>
  </si>
  <si>
    <t>CFRACR00003**C_01.750 to 01.990</t>
  </si>
  <si>
    <t>CGEACR00017**C_00.000 to 00.240</t>
  </si>
  <si>
    <t>CKNOCR00013**C_00.750 to 00.990</t>
  </si>
  <si>
    <t>CHIGCR00091**C_01.000 to 01.240</t>
  </si>
  <si>
    <t>CCLECR00171**C_05.500 to 05.740</t>
  </si>
  <si>
    <t>CGUECR00015**C_10.000 to 10.240</t>
  </si>
  <si>
    <t>CROSCR00127**C_00.500 to 00.740</t>
  </si>
  <si>
    <t>CGRECR00034**C_02.500 to 02.740</t>
  </si>
  <si>
    <t>CJACCR00025**C_04.250 to 04.490</t>
  </si>
  <si>
    <t>CMRWCR00030**C_07.500 to 07.740</t>
  </si>
  <si>
    <t>CTUSCR00037**C_02.500 to 02.740</t>
  </si>
  <si>
    <t>CHAMCR00018**C_00.500 to 00.740</t>
  </si>
  <si>
    <t>CROSCR00127**C_15.500 to 15.740</t>
  </si>
  <si>
    <t>CWASCR00020**C_05.750 to 05.990</t>
  </si>
  <si>
    <t>CKNOCR00004**C_01.500 to 01.740</t>
  </si>
  <si>
    <t>CSCICR00244**C_01.000 to 01.240</t>
  </si>
  <si>
    <t>CWASCR00079**C_00.750 to 00.990</t>
  </si>
  <si>
    <t>CMOECR00001**C_04.750 to 04.990</t>
  </si>
  <si>
    <t>CCOLCR00428**C_06.000 to 06.240</t>
  </si>
  <si>
    <t>CSTACR00162**C_01.750 to 01.990</t>
  </si>
  <si>
    <t>CBUTCR00081**C_01.750 to 01.990</t>
  </si>
  <si>
    <t>CADACR00001**C_17.500 to 17.740</t>
  </si>
  <si>
    <t>CJEFCR00022A*C_06.250 to 06.490</t>
  </si>
  <si>
    <t>CHENCR0000X**C_01.750 to 01.990</t>
  </si>
  <si>
    <t>CBUTCR00134**C_02.750 to 02.990</t>
  </si>
  <si>
    <t>CLICCR00019**C_11.750 to 11.990</t>
  </si>
  <si>
    <t>CBUTCR00180**C_12.750 to 12.990</t>
  </si>
  <si>
    <t>CMIACR00075**C_01.250 to 01.490</t>
  </si>
  <si>
    <t>CJEFCR00023**C_02.250 to 02.490</t>
  </si>
  <si>
    <t>CTRUCR00322**C_00.750 to 00.990</t>
  </si>
  <si>
    <t>CATBCR00012**C_07.750 to 07.990</t>
  </si>
  <si>
    <t>CPICCR00007**C_00.750 to 00.990</t>
  </si>
  <si>
    <t>CLICCR00210**C_03.250 to 03.490</t>
  </si>
  <si>
    <t>CPIKCR00057**C_02.750 to 02.990</t>
  </si>
  <si>
    <t>CHIGCR00001**C_00.250 to 00.490</t>
  </si>
  <si>
    <t>CBUTCR00150**C_00.000 to 00.240</t>
  </si>
  <si>
    <t>CSCICR00046**C_04.250 to 04.490</t>
  </si>
  <si>
    <t>CTUSCR00029**C_03.250 to 03.490</t>
  </si>
  <si>
    <t>CPERCR00026**C_06.250 to 06.490</t>
  </si>
  <si>
    <t>CATHCR00024**C_06.250 to 06.490</t>
  </si>
  <si>
    <t>CHIGCR00020**C_00.250 to 00.490</t>
  </si>
  <si>
    <t>CLORCR00095**C_01.500 to 01.740</t>
  </si>
  <si>
    <t>CPICCR00100**C_00.000 to 00.240</t>
  </si>
  <si>
    <t>CHAMCR00061**C_01.750 to 01.990</t>
  </si>
  <si>
    <t>CLAKCR00414**C_01.750 to 01.990</t>
  </si>
  <si>
    <t>CALLCR00251**C_02.500 to 02.740</t>
  </si>
  <si>
    <t>CLICCR00204**C_09.500 to 09.740</t>
  </si>
  <si>
    <t>CFRACR00003**C_02.500 to 02.740</t>
  </si>
  <si>
    <t>CLAKCR00414**C_00.250 to 00.490</t>
  </si>
  <si>
    <t>CROSCR00222**C_08.750 to 08.990</t>
  </si>
  <si>
    <t>CPIKCR00007**C_01.000 to 01.240</t>
  </si>
  <si>
    <t>CHAMCR00457**C_09.500 to 09.740</t>
  </si>
  <si>
    <t>CBUTCR00042**C_01.000 to 01.240</t>
  </si>
  <si>
    <t>CMOECR00039**C_04.500 to 04.740</t>
  </si>
  <si>
    <t>CROSCR00205**C_08.500 to 08.740</t>
  </si>
  <si>
    <t>CMUSCR00033**C_01.250 to 01.490</t>
  </si>
  <si>
    <t>CHAMCR00378**C_03.000 to 03.240</t>
  </si>
  <si>
    <t>CLICCR00004**C_03.250 to 03.490</t>
  </si>
  <si>
    <t>CHARCR00115**C_05.250 to 05.490</t>
  </si>
  <si>
    <t>CLICCR00244**C_04.250 to 04.490</t>
  </si>
  <si>
    <t>CBUTCR00180**C_02.250 to 02.490</t>
  </si>
  <si>
    <t>CATBCR00009**C_08.500 to 08.740</t>
  </si>
  <si>
    <t>CMAHCR00137**C_01.250 to 01.490</t>
  </si>
  <si>
    <t>CTUSCR00021**C_04.250 to 04.490</t>
  </si>
  <si>
    <t>CTUSCR00039**C_01.750 to 01.990</t>
  </si>
  <si>
    <t>CJEFCR00015**C_00.750 to 00.990</t>
  </si>
  <si>
    <t>CMEGCR00020**C_01.000 to 01.240</t>
  </si>
  <si>
    <t>CJEFCR00077**C_01.250 to 01.490</t>
  </si>
  <si>
    <t>CSTACR00253**C_03.750 to 03.990</t>
  </si>
  <si>
    <t>CMOECR00037**C_00.000 to 00.240</t>
  </si>
  <si>
    <t>CATBCR00329**C_02.000 to 02.240</t>
  </si>
  <si>
    <t>CHURCR00049**C_02.750 to 02.990</t>
  </si>
  <si>
    <t>CFRACR00112**C_01.000 to 01.240</t>
  </si>
  <si>
    <t>CATBCR00012**C_15.500 to 15.740</t>
  </si>
  <si>
    <t>CMOECR00077**C_07.000 to 07.240</t>
  </si>
  <si>
    <t>CBUTCR00134**C_00.250 to 00.490</t>
  </si>
  <si>
    <t>CPERCR00011**C_07.500 to 07.740</t>
  </si>
  <si>
    <t>CLUCCR02840**C_00.000 to 00.240</t>
  </si>
  <si>
    <t>CATHCR00024**C_07.750 to 07.990</t>
  </si>
  <si>
    <t>CSCICR00549**C_00.250 to 00.490</t>
  </si>
  <si>
    <t>CLAKCR00106**C_01.750 to 01.990</t>
  </si>
  <si>
    <t>CLICCR00315**C_02.250 to 02.490</t>
  </si>
  <si>
    <t>CLUCCR00062**C_00.000 to 00.240</t>
  </si>
  <si>
    <t>CSUMCR00017**C_15.250 to 15.490</t>
  </si>
  <si>
    <t>CSCICR00029**C_01.250 to 01.490</t>
  </si>
  <si>
    <t>CMOECR00002**C_08.500 to 08.740</t>
  </si>
  <si>
    <t>CSUMCR00066**C_02.750 to 02.990</t>
  </si>
  <si>
    <t>CHIGCR00098**C_01.250 to 01.490</t>
  </si>
  <si>
    <t>CATBCR00014**C_12.750 to 12.990</t>
  </si>
  <si>
    <t>CLICCR00004**C_03.500 to 03.740</t>
  </si>
  <si>
    <t>CLICCR00314**C_01.250 to 01.490</t>
  </si>
  <si>
    <t>CPIKCR00047**C_02.500 to 02.740</t>
  </si>
  <si>
    <t>CLUCCR00062**C_00.250 to 00.490</t>
  </si>
  <si>
    <t>CCOSCR00027**C_03.250 to 03.490</t>
  </si>
  <si>
    <t>CLICCR00204**C_13.250 to 13.490</t>
  </si>
  <si>
    <t>CPIKCR00026**C_04.000 to 04.240</t>
  </si>
  <si>
    <t>CCLECR00073**C_01.250 to 01.490</t>
  </si>
  <si>
    <t>CWAYCR00030A*C_18.000 to 18.240</t>
  </si>
  <si>
    <t>CPIKCR00047**C_01.750 to 01.990</t>
  </si>
  <si>
    <t>CCLECR00010**C_02.750 to 02.990</t>
  </si>
  <si>
    <t>CCLECR00351**C_00.750 to 00.990</t>
  </si>
  <si>
    <t>CWILCR00020**C_08.250 to 08.490</t>
  </si>
  <si>
    <t>CCOLCR00435**C_01.500 to 01.740</t>
  </si>
  <si>
    <t>CMAHCR00103**C_03.500 to 03.740</t>
  </si>
  <si>
    <t>CWARCR00048**C_06.750 to 06.990</t>
  </si>
  <si>
    <t>CCLACR00300**C_09.500 to 09.740</t>
  </si>
  <si>
    <t>CBROCR00311**C_01.250 to 01.490</t>
  </si>
  <si>
    <t>CGRECR00015**C_00.000 to 00.240</t>
  </si>
  <si>
    <t>CLUCCR00008**C_06.000 to 06.240</t>
  </si>
  <si>
    <t>CKNOCR00014**C_11.500 to 11.740</t>
  </si>
  <si>
    <t>CHAMCR00004**C_05.000 to 05.240</t>
  </si>
  <si>
    <t>CJACCR00871**C_00.000 to 00.240</t>
  </si>
  <si>
    <t>CADACR00001**C_21.000 to 21.240</t>
  </si>
  <si>
    <t>CMOECR00025**C_03.750 to 03.990</t>
  </si>
  <si>
    <t>CGALCR00170**C_02.750 to 02.990</t>
  </si>
  <si>
    <t>CROSCR00206**C_00.750 to 00.990</t>
  </si>
  <si>
    <t>CJACCR00069**C_03.750 to 03.990</t>
  </si>
  <si>
    <t>CMAHCR00032**C_04.750 to 04.990</t>
  </si>
  <si>
    <t>CADACR00099**C_01.000 to 01.240</t>
  </si>
  <si>
    <t>CCARCR00020**C_04.250 to 04.490</t>
  </si>
  <si>
    <t>CCLECR00133**C_07.500 to 07.740</t>
  </si>
  <si>
    <t>CLAKCR00210**C_00.500 to 00.740</t>
  </si>
  <si>
    <t>CGUECR00043**C_01.000 to 01.240</t>
  </si>
  <si>
    <t>CROSCR00001**C_07.250 to 07.490</t>
  </si>
  <si>
    <t>CSUMCR00199**C_00.000 to 00.240</t>
  </si>
  <si>
    <t>CERICR00035**C_00.000 to 00.240</t>
  </si>
  <si>
    <t>CHAMCR00457**C_03.500 to 03.740</t>
  </si>
  <si>
    <t>CTRUCR00072**C_00.250 to 00.490</t>
  </si>
  <si>
    <t>CGEACR00021**C_00.750 to 00.990</t>
  </si>
  <si>
    <t>CSCICR00168**C_04.750 to 04.990</t>
  </si>
  <si>
    <t>CPRECR00045**C_06.750 to 06.990</t>
  </si>
  <si>
    <t>CSUMCR00083**C_04.000 to 04.240</t>
  </si>
  <si>
    <t>CADACR00005**C_05.000 to 05.240</t>
  </si>
  <si>
    <t>CMUSCR00472**C_00.000 to 00.240</t>
  </si>
  <si>
    <t>COTTCR00005**C_00.000 to 00.240</t>
  </si>
  <si>
    <t>CUNICR00001**C_12.750 to 12.990</t>
  </si>
  <si>
    <t>CWARCR00027**C_07.500 to 07.740</t>
  </si>
  <si>
    <t>CPERCR00022**C_04.750 to 04.990</t>
  </si>
  <si>
    <t>CBUTCR02821**C_06.250 to 06.490</t>
  </si>
  <si>
    <t>CCOLCR00427**C_00.500 to 00.740</t>
  </si>
  <si>
    <t>CLUCCR00024**C_06.500 to 06.740</t>
  </si>
  <si>
    <t>CHOCCR00011**C_13.000 to 13.240</t>
  </si>
  <si>
    <t>CBELCR00004**C_23.000 to 23.240</t>
  </si>
  <si>
    <t>CJACCR00074**C_00.250 to 00.490</t>
  </si>
  <si>
    <t>CCOSCR00271**C_03.500 to 03.740</t>
  </si>
  <si>
    <t>CWARCR00015**C_03.500 to 03.740</t>
  </si>
  <si>
    <t>CCLECR00060**C_00.750 to 00.990</t>
  </si>
  <si>
    <t>CBROCR00055**C_04.000 to 04.240</t>
  </si>
  <si>
    <t>CMEDCR00019**C_06.000 to 06.240</t>
  </si>
  <si>
    <t>CSTACR00240**C_04.500 to 04.740</t>
  </si>
  <si>
    <t>CVINCR00025**C_04.500 to 04.740</t>
  </si>
  <si>
    <t>CHAMCR00365**C_00.250 to 00.490</t>
  </si>
  <si>
    <t>CMUSCR00003**C_02.500 to 02.740</t>
  </si>
  <si>
    <t>CSUMCR00174**C_00.250 to 00.490</t>
  </si>
  <si>
    <t>CGRECR00058**C_04.250 to 04.490</t>
  </si>
  <si>
    <t>CHIGCR00027**C_03.750 to 03.990</t>
  </si>
  <si>
    <t>CADACR00021**C_01.750 to 01.990</t>
  </si>
  <si>
    <t>CMOTCR00539**C_02.500 to 02.740</t>
  </si>
  <si>
    <t>CPIKCR00038**C_02.000 to 02.240</t>
  </si>
  <si>
    <t>CHAMCR00085**C_01.250 to 01.490</t>
  </si>
  <si>
    <t>CLAKCR00314**C_00.750 to 00.990</t>
  </si>
  <si>
    <t>CMOTCR00041**C_00.750 to 00.990</t>
  </si>
  <si>
    <t>CCARCR00023**C_03.000 to 03.240</t>
  </si>
  <si>
    <t>CMEGCR00028**C_19.000 to 19.240</t>
  </si>
  <si>
    <t>CTUSCR00081**C_01.250 to 01.490</t>
  </si>
  <si>
    <t>CDELCR00025**C_03.250 to 03.490</t>
  </si>
  <si>
    <t>CRICCR00264**C_00.750 to 00.990</t>
  </si>
  <si>
    <t>COTTCR00135**C_05.250 to 05.490</t>
  </si>
  <si>
    <t>CCLACR00366**C_06.250 to 06.490</t>
  </si>
  <si>
    <t>CLAWCR00004**C_10.250 to 10.490</t>
  </si>
  <si>
    <t>CLAWCR00004**C_10.500 to 10.740</t>
  </si>
  <si>
    <t>CLUCCR00024**C_04.750 to 04.990</t>
  </si>
  <si>
    <t>CTUSCR00029**C_02.000 to 02.240</t>
  </si>
  <si>
    <t>CATHCR00010**C_04.000 to 04.240</t>
  </si>
  <si>
    <t>CUNICR00147**C_00.750 to 00.990</t>
  </si>
  <si>
    <t>CATHCR00001**C_02.000 to 02.240</t>
  </si>
  <si>
    <t>CBUTCR00148**C_02.750 to 02.990</t>
  </si>
  <si>
    <t>CHOCCR00017**C_05.250 to 05.490</t>
  </si>
  <si>
    <t>CSCICR00032**C_05.750 to 05.990</t>
  </si>
  <si>
    <t>CUNICR00011**C_03.750 to 03.990</t>
  </si>
  <si>
    <t>CKNOCR00004**C_09.750 to 09.990</t>
  </si>
  <si>
    <t>CDELCR00126**C_02.250 to 02.490</t>
  </si>
  <si>
    <t>CLICCR00010**C_04.750 to 04.990</t>
  </si>
  <si>
    <t>CSTACR00097**C_04.250 to 04.490</t>
  </si>
  <si>
    <t>CWARCR00015**C_06.750 to 06.990</t>
  </si>
  <si>
    <t>CTRUCR00744**C_02.250 to 02.490</t>
  </si>
  <si>
    <t>CUNICR00017**C_01.750 to 01.990</t>
  </si>
  <si>
    <t>CLORCR00061**C_02.000 to 02.240</t>
  </si>
  <si>
    <t>CATHCR00031**C_01.750 to 01.990</t>
  </si>
  <si>
    <t>CGEACR00008**C_06.500 to 06.740</t>
  </si>
  <si>
    <t>CSUMCR00162**C_01.250 to 01.490</t>
  </si>
  <si>
    <t>CBUTCR00047**C_02.750 to 02.990</t>
  </si>
  <si>
    <t>CCOSCR00022**C_04.000 to 04.240</t>
  </si>
  <si>
    <t>CWARCR00032**C_04.000 to 04.240</t>
  </si>
  <si>
    <t>CMAHCR00103**C_01.250 to 01.490</t>
  </si>
  <si>
    <t>CMRWCR00061**C_04.500 to 04.740</t>
  </si>
  <si>
    <t>CHOLCR00001**C_04.750 to 04.990</t>
  </si>
  <si>
    <t>CMEDCR00076**C_05.000 to 05.240</t>
  </si>
  <si>
    <t>CATHCR00025**C_05.000 to 05.240</t>
  </si>
  <si>
    <t>CCOLCR00400**C_06.250 to 06.490</t>
  </si>
  <si>
    <t>CBROCR00053**C_02.250 to 02.490</t>
  </si>
  <si>
    <t>CTUSCR00094**C_01.000 to 01.240</t>
  </si>
  <si>
    <t>CWARCR00015**C_04.250 to 04.490</t>
  </si>
  <si>
    <t>CTUSCR00063**C_01.000 to 01.240</t>
  </si>
  <si>
    <t>CHOLCR00145**C_00.000 to 00.240</t>
  </si>
  <si>
    <t>CCLECR00393**C_00.000 to 00.240</t>
  </si>
  <si>
    <t>CPERCR00081**C_02.750 to 02.990</t>
  </si>
  <si>
    <t>CMAHCR00003**C_04.000 to 04.240</t>
  </si>
  <si>
    <t>COTTCR00034**C_00.000 to 00.240</t>
  </si>
  <si>
    <t>CSENCR00011**C_03.250 to 03.490</t>
  </si>
  <si>
    <t>CCLICR00079**C_00.500 to 00.740</t>
  </si>
  <si>
    <t>CLORCR00053**C_07.250 to 07.490</t>
  </si>
  <si>
    <t>CHOCCR00026**C_01.500 to 01.740</t>
  </si>
  <si>
    <t>CHAMCR00307**C_01.250 to 01.490</t>
  </si>
  <si>
    <t>CLICCR00277**C_03.250 to 03.490</t>
  </si>
  <si>
    <t>CWARCR00015**C_06.500 to 06.740</t>
  </si>
  <si>
    <t>CTUSCR00090**C_08.500 to 08.740</t>
  </si>
  <si>
    <t>CHAMCR00071**C_04.250 to 04.490</t>
  </si>
  <si>
    <t>CCARCR00054**C_00.500 to 00.740</t>
  </si>
  <si>
    <t>CHOCCR00023**C_00.250 to 00.490</t>
  </si>
  <si>
    <t>CTRUCR00171**C_00.250 to 00.490</t>
  </si>
  <si>
    <t>CKNOCR00019**C_07.000 to 07.240</t>
  </si>
  <si>
    <t>CCLECR00055**C_02.000 to 02.240</t>
  </si>
  <si>
    <t>CHASCR00012**C_06.500 to 06.740</t>
  </si>
  <si>
    <t>CLORCR00030**C_03.750 to 03.990</t>
  </si>
  <si>
    <t>CROSCR00167**C_00.500 to 00.740</t>
  </si>
  <si>
    <t>CBUTCR00205**C_04.250 to 04.490</t>
  </si>
  <si>
    <t>CASDCR01775**C_01.250 to 01.490</t>
  </si>
  <si>
    <t>CRICCR00359**C_00.500 to 00.740</t>
  </si>
  <si>
    <t>CADACR00010**C_03.750 to 03.990</t>
  </si>
  <si>
    <t>CBROCR00027**C_02.250 to 02.490</t>
  </si>
  <si>
    <t>CHENCR0016C**C_01.500 to 01.740</t>
  </si>
  <si>
    <t>CPORCR00167**C_03.750 to 03.990</t>
  </si>
  <si>
    <t>CMUSCR00048**C_02.250 to 02.490</t>
  </si>
  <si>
    <t>CCLECR00071**C_00.750 to 00.990</t>
  </si>
  <si>
    <t>CCLECR00132**C_01.500 to 01.740</t>
  </si>
  <si>
    <t>CCLECR00003**C_01.250 to 01.490</t>
  </si>
  <si>
    <t>CPAUCR00060**C_13.000 to 13.240</t>
  </si>
  <si>
    <t>CCOSCR00002**C_01.000 to 01.240</t>
  </si>
  <si>
    <t>CSCICR00039**C_00.000 to 00.240</t>
  </si>
  <si>
    <t>CHAMCR00071**C_01.500 to 01.740</t>
  </si>
  <si>
    <t>CLAKCR00417**C_04.000 to 04.240</t>
  </si>
  <si>
    <t>CMARCR00105**C_00.000 to 00.240</t>
  </si>
  <si>
    <t>CSCICR00026**C_02.000 to 02.240</t>
  </si>
  <si>
    <t>CATHCR00003**C_03.000 to 03.240</t>
  </si>
  <si>
    <t>CPRECR00012**C_01.750 to 01.990</t>
  </si>
  <si>
    <t>CTUSCR00096**C_01.000 to 01.240</t>
  </si>
  <si>
    <t>CHOCCR00029**C_00.250 to 00.490</t>
  </si>
  <si>
    <t>CSTACR00224**C_05.250 to 05.490</t>
  </si>
  <si>
    <t>CSUMCR00010**C_10.500 to 10.740</t>
  </si>
  <si>
    <t>CJACCR00076**C_08.250 to 08.490</t>
  </si>
  <si>
    <t>CHAMCR00055**C_00.000 to 00.240</t>
  </si>
  <si>
    <t>CMUSCR00296**C_00.250 to 00.490</t>
  </si>
  <si>
    <t>CROSCR00235**C_03.250 to 03.490</t>
  </si>
  <si>
    <t>CSANCR00198**C_10.500 to 10.740</t>
  </si>
  <si>
    <t>CLAWCR00066**C_00.250 to 00.490</t>
  </si>
  <si>
    <t>CHURCR00068**C_01.500 to 01.740</t>
  </si>
  <si>
    <t>CCOLCR00429**C_00.500 to 00.740</t>
  </si>
  <si>
    <t>CBUTCR00124**C_00.250 to 00.490</t>
  </si>
  <si>
    <t>CHAMCR00059**C_02.000 to 02.240</t>
  </si>
  <si>
    <t>CGEACR00039**C_04.000 to 04.240</t>
  </si>
  <si>
    <t>CSANCR00109**C_02.750 to 02.990</t>
  </si>
  <si>
    <t>COTTCR00017**C_01.000 to 01.240</t>
  </si>
  <si>
    <t>CJEFCR00054**C_01.250 to 01.490</t>
  </si>
  <si>
    <t>CSCICR00018**C_09.750 to 09.990</t>
  </si>
  <si>
    <t>CSCICR00254**C_01.750 to 01.990</t>
  </si>
  <si>
    <t>CLOGCR00070**C_00.000 to 00.240</t>
  </si>
  <si>
    <t>CMUSCR00652**C_01.750 to 01.990</t>
  </si>
  <si>
    <t>CPIKCR00022**C_08.250 to 08.490</t>
  </si>
  <si>
    <t>CSUMCR00017**C_17.750 to 17.990</t>
  </si>
  <si>
    <t>CPORCR00155**C_00.000 to 00.240</t>
  </si>
  <si>
    <t>CATHCR00010**C_01.500 to 01.740</t>
  </si>
  <si>
    <t>CSTACR00164**C_01.500 to 01.740</t>
  </si>
  <si>
    <t>CWASCR00004**C_02.000 to 02.240</t>
  </si>
  <si>
    <t>CCLECR00072**C_01.750 to 01.990</t>
  </si>
  <si>
    <t>CERICR00010A*C_00.000 to 00.240</t>
  </si>
  <si>
    <t>CGALCR00125**C_00.500 to 00.740</t>
  </si>
  <si>
    <t>CHOLCR00201**C_04.750 to 04.990</t>
  </si>
  <si>
    <t>CMOTCR00027**C_01.000 to 01.240</t>
  </si>
  <si>
    <t>CROSCR00167**C_00.250 to 00.490</t>
  </si>
  <si>
    <t>CJEFCR00010**C_04.750 to 04.990</t>
  </si>
  <si>
    <t>CCLECR00098**C_02.250 to 02.490</t>
  </si>
  <si>
    <t>CAUGCR00166**C_06.250 to 06.490</t>
  </si>
  <si>
    <t>CATHCR00059A*C_00.500 to 00.740</t>
  </si>
  <si>
    <t>CLICCR00277**C_01.750 to 01.990</t>
  </si>
  <si>
    <t>CHENCR0000Y**C_07.750 to 07.990</t>
  </si>
  <si>
    <t>CPERCR00011**C_12.500 to 12.740</t>
  </si>
  <si>
    <t>CROSCR00207**C_04.000 to 04.240</t>
  </si>
  <si>
    <t>CMUSCR00035**C_00.750 to 00.990</t>
  </si>
  <si>
    <t>CSTACR00067A*C_03.500 to 03.740</t>
  </si>
  <si>
    <t>CMADCR00049**C_00.500 to 00.740</t>
  </si>
  <si>
    <t>CRICCR00320**C_04.750 to 04.990</t>
  </si>
  <si>
    <t>CMIACR00047**C_04.750 to 04.990</t>
  </si>
  <si>
    <t>CGALCR00002**C_01.500 to 01.740</t>
  </si>
  <si>
    <t>CLOGCR00270**C_01.500 to 01.740</t>
  </si>
  <si>
    <t>CCLECR00004**C_03.250 to 03.490</t>
  </si>
  <si>
    <t>CWASCR00014**C_07.000 to 07.240</t>
  </si>
  <si>
    <t>CLAWCR00058**C_01.750 to 01.990</t>
  </si>
  <si>
    <t>CADACR00003**C_09.750 to 09.990</t>
  </si>
  <si>
    <t>CMEDCR00037**C_02.750 to 02.990</t>
  </si>
  <si>
    <t>CFAICR00014**C_02.750 to 02.990</t>
  </si>
  <si>
    <t>CLOGCR00029**C_02.250 to 02.490</t>
  </si>
  <si>
    <t>CMAHCR00031**C_04.750 to 04.990</t>
  </si>
  <si>
    <t>CTRUCR00142**C_01.250 to 01.490</t>
  </si>
  <si>
    <t>CROSCR00149**C_03.250 to 03.490</t>
  </si>
  <si>
    <t>CSANCR00020**C_05.000 to 05.240</t>
  </si>
  <si>
    <t>CSCICR00050**C_01.000 to 01.240</t>
  </si>
  <si>
    <t>CSTACR00150**C_03.250 to 03.490</t>
  </si>
  <si>
    <t>CROSCR00220**C_03.500 to 03.740</t>
  </si>
  <si>
    <t>CBROCR00049**C_01.250 to 01.490</t>
  </si>
  <si>
    <t>CSTACR00275**C_01.000 to 01.240</t>
  </si>
  <si>
    <t>CWASCR00340**C_01.000 to 01.240</t>
  </si>
  <si>
    <t>CMADCR00027**C_04.000 to 04.240</t>
  </si>
  <si>
    <t>CERICR00013**C_09.000 to 09.240</t>
  </si>
  <si>
    <t>CSCICR00039**C_03.000 to 03.240</t>
  </si>
  <si>
    <t>CSENCR00048**C_00.000 to 00.240</t>
  </si>
  <si>
    <t>CPIKCR00057**C_02.250 to 02.490</t>
  </si>
  <si>
    <t>CBELCR00100**C_06.250 to 06.490</t>
  </si>
  <si>
    <t>CMEGCR00046**C_03.750 to 03.990</t>
  </si>
  <si>
    <t>CDEFCR00156**C_00.500 to 00.740</t>
  </si>
  <si>
    <t>CSCICR00030**C_00.500 to 00.740</t>
  </si>
  <si>
    <t>CFAYCR00137**C_00.250 to 00.490</t>
  </si>
  <si>
    <t>CMARCR00049**C_00.750 to 00.990</t>
  </si>
  <si>
    <t>CROSCR00166**C_05.250 to 05.490</t>
  </si>
  <si>
    <t>CLUCCR00069**C_02.000 to 02.240</t>
  </si>
  <si>
    <t>CTUSCR00139**C_03.750 to 03.990</t>
  </si>
  <si>
    <t>CGALCR00059**C_03.250 to 03.490</t>
  </si>
  <si>
    <t>CBELCR00010**C_18.500 to 18.740</t>
  </si>
  <si>
    <t>CRICCR00320**C_09.000 to 09.240</t>
  </si>
  <si>
    <t>CAUGCR00114A*C_01.250 to 01.490</t>
  </si>
  <si>
    <t>CJEFCR00043**C_02.500 to 02.740</t>
  </si>
  <si>
    <t>CTRUCR01171**C_02.250 to 02.490</t>
  </si>
  <si>
    <t>CDARCR00110**C_03.500 to 03.740</t>
  </si>
  <si>
    <t>CSCICR00008**C_02.500 to 02.740</t>
  </si>
  <si>
    <t>CGRECR00005**C_00.750 to 00.990</t>
  </si>
  <si>
    <t>CADACR00047**C_02.000 to 02.240</t>
  </si>
  <si>
    <t>CCOLCR00402**C_03.500 to 03.740</t>
  </si>
  <si>
    <t>CPIKCR00008**C_01.000 to 01.240</t>
  </si>
  <si>
    <t>CJACCR00038**C_00.750 to 00.990</t>
  </si>
  <si>
    <t>CCLECR00087**C_01.000 to 01.240</t>
  </si>
  <si>
    <t>CWOOCR00604**C_04.000 to 04.240</t>
  </si>
  <si>
    <t>CFAYCR00035A*C_17.250 to 17.490</t>
  </si>
  <si>
    <t>CHAMCR00150**C_00.500 to 00.740</t>
  </si>
  <si>
    <t>CBELCR00016**C_02.250 to 02.490</t>
  </si>
  <si>
    <t>CMUSCR00082**C_02.000 to 02.240</t>
  </si>
  <si>
    <t>CKNOCR00082**C_02.500 to 02.740</t>
  </si>
  <si>
    <t>CROSCR00223**C_09.000 to 09.240</t>
  </si>
  <si>
    <t>CFAICR00045**C_03.500 to 03.740</t>
  </si>
  <si>
    <t>CJACCR00066**C_00.000 to 00.240</t>
  </si>
  <si>
    <t>CWILCR00012**C_01.000 to 01.240</t>
  </si>
  <si>
    <t>CMIACR00192**C_02.000 to 02.240</t>
  </si>
  <si>
    <t>CKNOCR00008**C_01.250 to 01.490</t>
  </si>
  <si>
    <t>CATHCR00034**C_05.750 to 05.990</t>
  </si>
  <si>
    <t>CBROCR00105**C_01.250 to 01.490</t>
  </si>
  <si>
    <t>CLORCR00012**C_00.250 to 00.490</t>
  </si>
  <si>
    <t>CJACCR00069**C_04.250 to 04.490</t>
  </si>
  <si>
    <t>CHIGCR00049**C_02.000 to 02.240</t>
  </si>
  <si>
    <t>CHAMCR00182**C_01.750 to 01.990</t>
  </si>
  <si>
    <t>CPIKCR00069**C_00.250 to 00.490</t>
  </si>
  <si>
    <t>CSTACR00240**C_03.250 to 03.490</t>
  </si>
  <si>
    <t>CCLACR00318**C_05.000 to 05.240</t>
  </si>
  <si>
    <t>CCRACR00035**C_01.000 to 01.240</t>
  </si>
  <si>
    <t>CATBCR00020**C_02.250 to 02.490</t>
  </si>
  <si>
    <t>CFRACR00027**C_05.750 to 05.990</t>
  </si>
  <si>
    <t>CMOECR00004**C_06.500 to 06.740</t>
  </si>
  <si>
    <t>CPRECR00010**C_05.750 to 05.990</t>
  </si>
  <si>
    <t>CLAWCR00015**C_03.000 to 03.240</t>
  </si>
  <si>
    <t>CWASCR00004**C_05.750 to 05.990</t>
  </si>
  <si>
    <t>CCHPCR00468A*C_00.000 to 00.240</t>
  </si>
  <si>
    <t>CKNOCR00069**C_04.500 to 04.740</t>
  </si>
  <si>
    <t>CSCICR00012**C_08.750 to 08.990</t>
  </si>
  <si>
    <t>CSCICR00008**C_04.000 to 04.240</t>
  </si>
  <si>
    <t>CPIKCR00017**C_04.000 to 04.240</t>
  </si>
  <si>
    <t>CGALCR00042**C_01.500 to 01.740</t>
  </si>
  <si>
    <t>CMUSCR00127**C_00.750 to 00.990</t>
  </si>
  <si>
    <t>CPORCR00088**C_00.500 to 00.740</t>
  </si>
  <si>
    <t>CROSCR00161**C_00.250 to 00.490</t>
  </si>
  <si>
    <t>CMUSCR00055**C_05.250 to 05.490</t>
  </si>
  <si>
    <t>CDELCR00609**C_08.250 to 08.490</t>
  </si>
  <si>
    <t>CATHCR00032**C_01.250 to 01.490</t>
  </si>
  <si>
    <t>CROSCR00233**C_00.500 to 00.740</t>
  </si>
  <si>
    <t>CHAMCR00096**C_07.500 to 07.740</t>
  </si>
  <si>
    <t>CLAWCR00052**C_02.500 to 02.740</t>
  </si>
  <si>
    <t>CAUGCR00133A*C_02.250 to 02.490</t>
  </si>
  <si>
    <t>CWASCR00008**C_03.250 to 03.490</t>
  </si>
  <si>
    <t>CBELCR00048**C_05.250 to 05.490</t>
  </si>
  <si>
    <t>CGALCR00002**C_03.500 to 03.740</t>
  </si>
  <si>
    <t>CATHCR00060**C_00.000 to 00.240</t>
  </si>
  <si>
    <t>CLOGCR00009**C_05.500 to 05.740</t>
  </si>
  <si>
    <t>CPAUCR00177**C_03.250 to 03.490</t>
  </si>
  <si>
    <t>CUNICR00057**C_06.750 to 06.990</t>
  </si>
  <si>
    <t>CWARCR00282**C_01.000 to 01.240</t>
  </si>
  <si>
    <t>CMADCR00011**C_07.000 to 07.240</t>
  </si>
  <si>
    <t>CCLECR00341**C_01.000 to 01.240</t>
  </si>
  <si>
    <t>CHOLCR00100**C_01.750 to 01.990</t>
  </si>
  <si>
    <t>CADACR00002**C_14.500 to 14.740</t>
  </si>
  <si>
    <t>CSHECR00111**C_08.250 to 08.490</t>
  </si>
  <si>
    <t>CLAKCR00010**C_00.000 to 00.240</t>
  </si>
  <si>
    <t>CROSCR00028**C_01.250 to 01.490</t>
  </si>
  <si>
    <t>CPIKCR00013**C_00.750 to 00.990</t>
  </si>
  <si>
    <t>CCOLCR00428**C_07.000 to 07.240</t>
  </si>
  <si>
    <t>CLUCCR00120**C_01.750 to 01.990</t>
  </si>
  <si>
    <t>CMOTCR00095**C_05.250 to 05.490</t>
  </si>
  <si>
    <t>CMADCR00007**C_09.250 to 09.490</t>
  </si>
  <si>
    <t>CDELCR00124**C_07.500 to 07.740</t>
  </si>
  <si>
    <t>CFAYCR00140**C_00.000 to 00.240</t>
  </si>
  <si>
    <t>CCLICR00008**C_01.750 to 01.990</t>
  </si>
  <si>
    <t>CATHCR00033A*C_06.750 to 06.990</t>
  </si>
  <si>
    <t>CADACR00051**C_01.750 to 01.990</t>
  </si>
  <si>
    <t>CHAMCR00457B*C_00.000 to 00.240</t>
  </si>
  <si>
    <t>CBUTCR00117**C_01.000 to 01.240</t>
  </si>
  <si>
    <t>CJEFCR00017A*C_02.250 to 02.490</t>
  </si>
  <si>
    <t>CGEACR00011**C_06.000 to 06.240</t>
  </si>
  <si>
    <t>CJEFCR00014**C_01.500 to 01.740</t>
  </si>
  <si>
    <t>CADACR00072**C_00.250 to 00.490</t>
  </si>
  <si>
    <t>CBELCR00004**C_10.500 to 10.740</t>
  </si>
  <si>
    <t>CPERCR00098**C_04.250 to 04.490</t>
  </si>
  <si>
    <t>CMUSCR00005**C_00.500 to 00.740</t>
  </si>
  <si>
    <t>CMUSCR00298**C_01.250 to 01.490</t>
  </si>
  <si>
    <t>CCLECR00008**C_03.750 to 03.990</t>
  </si>
  <si>
    <t>CWASCR00003**C_20.000 to 20.240</t>
  </si>
  <si>
    <t>CBROCR00030**C_05.500 to 05.740</t>
  </si>
  <si>
    <t>CUNICR00009**C_01.750 to 01.990</t>
  </si>
  <si>
    <t>CFRACR00011**C_09.750 to 09.990</t>
  </si>
  <si>
    <t>CROSCR00060**C_04.000 to 04.240</t>
  </si>
  <si>
    <t>CWARCR00028**C_02.500 to 02.740</t>
  </si>
  <si>
    <t>CMRGCR00002**C_10.250 to 10.490</t>
  </si>
  <si>
    <t>CHURCR00040**C_02.250 to 02.490</t>
  </si>
  <si>
    <t>CHOCCR00017**C_04.500 to 04.740</t>
  </si>
  <si>
    <t>CLICCR00311**C_03.500 to 03.740</t>
  </si>
  <si>
    <t>CPORCR00010**C_01.500 to 01.740</t>
  </si>
  <si>
    <t>CADACR00027**C_06.500 to 06.740</t>
  </si>
  <si>
    <t>CATHCR00001**C_02.250 to 02.490</t>
  </si>
  <si>
    <t>CGEACR00007**C_05.250 to 05.490</t>
  </si>
  <si>
    <t>CAUGCR00226**C_04.250 to 04.490</t>
  </si>
  <si>
    <t>CERICR00013**C_06.750 to 06.990</t>
  </si>
  <si>
    <t>CROSCR00031**C_00.000 to 00.240</t>
  </si>
  <si>
    <t>CLICCR00596**C_02.000 to 02.240</t>
  </si>
  <si>
    <t>CHOCCR00052**C_00.250 to 00.490</t>
  </si>
  <si>
    <t>CATHCR00024**C_08.000 to 08.240</t>
  </si>
  <si>
    <t>CLOGCR00028**C_06.000 to 06.240</t>
  </si>
  <si>
    <t>CATHCR00033A*C_08.500 to 08.740</t>
  </si>
  <si>
    <t>CHAMCR00205**C_03.000 to 03.240</t>
  </si>
  <si>
    <t>CJEFCR00029**C_01.500 to 01.740</t>
  </si>
  <si>
    <t>CPORCR00299**C_07.250 to 07.490</t>
  </si>
  <si>
    <t>CJEFCR00056**C_01.500 to 01.740</t>
  </si>
  <si>
    <t>CMARCR00037**C_05.000 to 05.240</t>
  </si>
  <si>
    <t>CMUSCR00006A*C_00.500 to 00.740</t>
  </si>
  <si>
    <t>CRICCR00108**C_04.750 to 04.990</t>
  </si>
  <si>
    <t>CHAMCR00068**C_02.000 to 02.240</t>
  </si>
  <si>
    <t>CLAKCR00303**C_00.750 to 00.990</t>
  </si>
  <si>
    <t>CCLECR00354**C_00.250 to 00.490</t>
  </si>
  <si>
    <t>CHOLCR00058**C_02.250 to 02.490</t>
  </si>
  <si>
    <t>CTRUCR00329**C_13.000 to 13.240</t>
  </si>
  <si>
    <t>CASDCR00601**C_00.250 to 00.490</t>
  </si>
  <si>
    <t>CVINCR00031**C_02.000 to 02.240</t>
  </si>
  <si>
    <t>CROSCR00207**C_06.500 to 06.740</t>
  </si>
  <si>
    <t>CPERCR00006**C_02.500 to 02.740</t>
  </si>
  <si>
    <t>CWAYCR00044**C_08.500 to 08.740</t>
  </si>
  <si>
    <t>CMAHCR00073A*C_00.250 to 00.490</t>
  </si>
  <si>
    <t>CSCICR00002**C_03.250 to 03.490</t>
  </si>
  <si>
    <t>CROSCR00184**C_00.000 to 00.240</t>
  </si>
  <si>
    <t>CWYACR00047**C_07.250 to 07.490</t>
  </si>
  <si>
    <t>CVINCR00018**C_03.750 to 03.990</t>
  </si>
  <si>
    <t>CPUTCR00065**C_04.750 to 04.990</t>
  </si>
  <si>
    <t>CMOTCR00218**C_00.000 to 00.240</t>
  </si>
  <si>
    <t>CWARCR00015**C_00.750 to 00.990</t>
  </si>
  <si>
    <t>CHOLCR00160**C_01.750 to 01.990</t>
  </si>
  <si>
    <t>CRICCR00139**C_00.000 to 00.240</t>
  </si>
  <si>
    <t>CWASCR00344**C_00.500 to 00.740</t>
  </si>
  <si>
    <t>CMUSCR00064**C_02.250 to 02.490</t>
  </si>
  <si>
    <t>CPERCR00057**C_05.000 to 05.240</t>
  </si>
  <si>
    <t>CLAKCR00360**C_04.500 to 04.740</t>
  </si>
  <si>
    <t>CSTACR00067A*C_10.000 to 10.240</t>
  </si>
  <si>
    <t>CROSCR00009**C_03.750 to 03.990</t>
  </si>
  <si>
    <t>CHAMCR00184**C_03.250 to 03.490</t>
  </si>
  <si>
    <t>CGALCR00170**C_02.500 to 02.740</t>
  </si>
  <si>
    <t>CHAMCR00011**C_00.750 to 00.990</t>
  </si>
  <si>
    <t>CROSCR00165**C_04.000 to 04.240</t>
  </si>
  <si>
    <t>CUNICR00199**C_00.000 to 00.240</t>
  </si>
  <si>
    <t>CLICCR00668**C_09.000 to 09.240</t>
  </si>
  <si>
    <t>CMIACR00261**C_00.000 to 00.240</t>
  </si>
  <si>
    <t>CMUSCR00193**C_00.750 to 00.990</t>
  </si>
  <si>
    <t>CGALCR00100**C_02.750 to 02.990</t>
  </si>
  <si>
    <t>CVINCR00011**C_01.500 to 01.740</t>
  </si>
  <si>
    <t>CCOSCR00151**C_00.250 to 00.490</t>
  </si>
  <si>
    <t>CLAWCR00056**C_00.750 to 00.990</t>
  </si>
  <si>
    <t>CTUSCR00103**C_00.500 to 00.740</t>
  </si>
  <si>
    <t>CGRECR00149**C_00.000 to 00.240</t>
  </si>
  <si>
    <t>CBROCR00021**C_03.500 to 03.740</t>
  </si>
  <si>
    <t>CLORCR00057**C_07.750 to 07.990</t>
  </si>
  <si>
    <t>CWARCR00007**C_04.750 to 04.990</t>
  </si>
  <si>
    <t>CJACCR00010**C_02.500 to 02.740</t>
  </si>
  <si>
    <t>CHAMCR00101**C_07.250 to 07.490</t>
  </si>
  <si>
    <t>CCLECR00040**C_01.250 to 01.490</t>
  </si>
  <si>
    <t>CPIKCR00036**C_01.250 to 01.490</t>
  </si>
  <si>
    <t>CMARCR00163**C_08.250 to 08.490</t>
  </si>
  <si>
    <t>CHAMCR00375**C_01.000 to 01.240</t>
  </si>
  <si>
    <t>CROSCR00235**C_00.500 to 00.740</t>
  </si>
  <si>
    <t>CLAKCR00310**C_00.250 to 00.490</t>
  </si>
  <si>
    <t>CLAWCR00032**C_01.000 to 01.240</t>
  </si>
  <si>
    <t>CFRACR00114**C_00.500 to 00.740</t>
  </si>
  <si>
    <t>CHARCR00200**C_20.750 to 20.990</t>
  </si>
  <si>
    <t>CSCICR00002**C_00.250 to 00.490</t>
  </si>
  <si>
    <t>CFRACR00374**C_00.000 to 00.240</t>
  </si>
  <si>
    <t>CMUSCR00408**C_04.000 to 04.240</t>
  </si>
  <si>
    <t>CTRUCR00169**C_00.750 to 00.990</t>
  </si>
  <si>
    <t>CMOTCR00125**C_03.250 to 03.490</t>
  </si>
  <si>
    <t>CROSCR00526**C_00.500 to 00.740</t>
  </si>
  <si>
    <t>CSUMCR00198**C_00.750 to 00.990</t>
  </si>
  <si>
    <t>CPERCR00006**C_02.250 to 02.490</t>
  </si>
  <si>
    <t>CFRACR00055**C_01.000 to 01.240</t>
  </si>
  <si>
    <t>CHAMCR00048**C_00.250 to 00.490</t>
  </si>
  <si>
    <t>CBROCR00089**C_02.750 to 02.990</t>
  </si>
  <si>
    <t>CCLECR00093**C_03.500 to 03.740</t>
  </si>
  <si>
    <t>CSCICR00011**C_02.000 to 02.240</t>
  </si>
  <si>
    <t>CPIKCR00033**C_01.000 to 01.240</t>
  </si>
  <si>
    <t>CSCICR00028**C_00.000 to 00.240</t>
  </si>
  <si>
    <t>CSCICR00030**C_00.250 to 00.490</t>
  </si>
  <si>
    <t>CLICCR00311**C_02.250 to 02.490</t>
  </si>
  <si>
    <t>CMOTCR00228**C_02.500 to 02.740</t>
  </si>
  <si>
    <t>CGUECR00430**C_01.750 to 01.990</t>
  </si>
  <si>
    <t>CHAMCR00470**C_04.750 to 04.990</t>
  </si>
  <si>
    <t>CMOTCR00539**C_03.500 to 03.740</t>
  </si>
  <si>
    <t>CBROCR00035**C_03.750 to 03.990</t>
  </si>
  <si>
    <t>CSCICR00046**C_00.750 to 00.990</t>
  </si>
  <si>
    <t>CCLECR00008**C_02.250 to 02.490</t>
  </si>
  <si>
    <t>CTUSCR00090**C_09.750 to 09.990</t>
  </si>
  <si>
    <t>CSCICR00053**C_02.250 to 02.490</t>
  </si>
  <si>
    <t>CHAMCR00176**C_02.500 to 02.740</t>
  </si>
  <si>
    <t>CDELCR00034**C_09.750 to 09.990</t>
  </si>
  <si>
    <t>CBELCR00056**C_27.000 to 27.240</t>
  </si>
  <si>
    <t>CWARCR00038**C_04.250 to 04.490</t>
  </si>
  <si>
    <t>CGALCR00083**C_00.250 to 00.490</t>
  </si>
  <si>
    <t>CHAMCR00159**C_00.750 to 00.990</t>
  </si>
  <si>
    <t>CSHECR00040**C_02.500 to 02.740</t>
  </si>
  <si>
    <t>CLICCR00311**C_04.500 to 04.740</t>
  </si>
  <si>
    <t>CHAMCR00219**C_00.000 to 00.240</t>
  </si>
  <si>
    <t>CAUGCR00117A*C_00.750 to 00.990</t>
  </si>
  <si>
    <t>CSUMCR00125**C_00.750 to 00.990</t>
  </si>
  <si>
    <t>CHAMCR00385**C_00.250 to 00.490</t>
  </si>
  <si>
    <t>CHAMCR00463**C_03.000 to 03.240</t>
  </si>
  <si>
    <t>CPORCR00224**C_01.250 to 01.490</t>
  </si>
  <si>
    <t>CHIGCR00003**C_00.250 to 00.490</t>
  </si>
  <si>
    <t>CHOLCR00189**C_02.500 to 02.740</t>
  </si>
  <si>
    <t>CHASCR00062**C_01.500 to 01.740</t>
  </si>
  <si>
    <t>CJEFCR00047**C_03.000 to 03.240</t>
  </si>
  <si>
    <t>CMUSCR00003**C_06.500 to 06.740</t>
  </si>
  <si>
    <t>CMUSCR00046**C_04.000 to 04.240</t>
  </si>
  <si>
    <t>CGALCR00083**C_01.250 to 01.490</t>
  </si>
  <si>
    <t>CWAYCR00027**C_11.500 to 11.740</t>
  </si>
  <si>
    <t>CMEDCR00021**C_01.750 to 01.990</t>
  </si>
  <si>
    <t>CMOTCR00008**C_10.750 to 10.990</t>
  </si>
  <si>
    <t>CJACCR00004**C_00.000 to 00.240</t>
  </si>
  <si>
    <t>CWAYCR00052**C_08.750 to 08.990</t>
  </si>
  <si>
    <t>CFRACR00063**C_00.500 to 00.740</t>
  </si>
  <si>
    <t>CHOLCR00077**C_01.250 to 01.490</t>
  </si>
  <si>
    <t>CROSCR00222**C_04.750 to 04.990</t>
  </si>
  <si>
    <t>CLORCR00070**C_06.250 to 06.490</t>
  </si>
  <si>
    <t>CSANCR00197**C_02.500 to 02.740</t>
  </si>
  <si>
    <t>CCLECR00075**C_02.250 to 02.490</t>
  </si>
  <si>
    <t>CMAHCR00199**C_00.500 to 00.740</t>
  </si>
  <si>
    <t>CHAMCR00096**C_09.000 to 09.240</t>
  </si>
  <si>
    <t>CHAMCR00124**C_00.000 to 00.240</t>
  </si>
  <si>
    <t>COTTCR00017**C_01.500 to 01.740</t>
  </si>
  <si>
    <t>CHOLCR00114**C_02.500 to 02.740</t>
  </si>
  <si>
    <t>CMIACR00042**C_00.000 to 00.240</t>
  </si>
  <si>
    <t>CHAMCR00071**C_07.500 to 07.740</t>
  </si>
  <si>
    <t>CUNICR00149**C_03.750 to 03.990</t>
  </si>
  <si>
    <t>CALLCR00196**C_05.750 to 05.990</t>
  </si>
  <si>
    <t>CKNOCR00004**C_09.500 to 09.740</t>
  </si>
  <si>
    <t>CPIKCR00006**C_04.500 to 04.740</t>
  </si>
  <si>
    <t>CMEGCR00028**C_11.750 to 11.990</t>
  </si>
  <si>
    <t>CHAMCR00023**C_03.250 to 03.490</t>
  </si>
  <si>
    <t>CHAMCR00058**C_02.750 to 02.990</t>
  </si>
  <si>
    <t>CRICCR00300**C_02.000 to 02.240</t>
  </si>
  <si>
    <t>CADACR00002**C_07.000 to 07.240</t>
  </si>
  <si>
    <t>CHAMCR00121**C_02.500 to 02.740</t>
  </si>
  <si>
    <t>CHAMCR00176**C_03.250 to 03.490</t>
  </si>
  <si>
    <t>CASDCR00601**C_01.000 to 01.240</t>
  </si>
  <si>
    <t>CBELCR00044**C_03.000 to 03.240</t>
  </si>
  <si>
    <t>CHAMCR00142**C_01.250 to 01.490</t>
  </si>
  <si>
    <t>CHOCCR00010**C_01.000 to 01.240</t>
  </si>
  <si>
    <t>CWAYCR00504**C_03.250 to 03.490</t>
  </si>
  <si>
    <t>CHOCCR00082**C_00.750 to 00.990</t>
  </si>
  <si>
    <t>CSTACR00164**C_04.000 to 04.240</t>
  </si>
  <si>
    <t>CTRUCR00072**C_07.250 to 07.490</t>
  </si>
  <si>
    <t>CCLECR00033**C_07.750 to 07.990</t>
  </si>
  <si>
    <t>CJACCR00004**C_00.250 to 00.490</t>
  </si>
  <si>
    <t>CSCICR00056**C_01.250 to 01.490</t>
  </si>
  <si>
    <t>CJACCR00039**C_01.000 to 01.240</t>
  </si>
  <si>
    <t>CSTACR00223**C_00.750 to 00.990</t>
  </si>
  <si>
    <t>CJACCR00041**C_00.000 to 00.240</t>
  </si>
  <si>
    <t>CCLECR00171**C_01.000 to 01.240</t>
  </si>
  <si>
    <t>CCHPCR00017**C_02.750 to 02.990</t>
  </si>
  <si>
    <t>CJEFCR00034**C_01.500 to 01.740</t>
  </si>
  <si>
    <t>CDELCR00123**C_05.250 to 05.490</t>
  </si>
  <si>
    <t>CDELCR00609**C_02.000 to 02.240</t>
  </si>
  <si>
    <t>CCHPCR00085**C_00.750 to 00.990</t>
  </si>
  <si>
    <t>CHAMCR00142**C_08.250 to 08.490</t>
  </si>
  <si>
    <t>CSUMCR00114**C_03.000 to 03.240</t>
  </si>
  <si>
    <t>CTRUCR00158**C_01.250 to 01.490</t>
  </si>
  <si>
    <t>CLAWCR00018**C_02.500 to 02.740</t>
  </si>
  <si>
    <t>CCOLCR00419**C_00.250 to 00.490</t>
  </si>
  <si>
    <t>CCOSCR00016**C_05.500 to 05.740</t>
  </si>
  <si>
    <t>CFAICR00051**C_04.750 to 04.990</t>
  </si>
  <si>
    <t>CCLECR00093**C_02.250 to 02.490</t>
  </si>
  <si>
    <t>CCLECR00095**C_01.500 to 01.740</t>
  </si>
  <si>
    <t>CSUMCR00075**C_00.250 to 00.490</t>
  </si>
  <si>
    <t>CBUTCR00027**C_06.250 to 06.490</t>
  </si>
  <si>
    <t>CWARCR00025**C_03.500 to 03.740</t>
  </si>
  <si>
    <t>CMAHCR00135**C_04.250 to 04.490</t>
  </si>
  <si>
    <t>CWARCR00038**C_08.000 to 08.240</t>
  </si>
  <si>
    <t>CASDCR01775**C_02.000 to 02.240</t>
  </si>
  <si>
    <t>CMEDCR00024**C_02.500 to 02.740</t>
  </si>
  <si>
    <t>CBELCR00018**C_00.000 to 00.240</t>
  </si>
  <si>
    <t>CMEGCR00034**C_00.500 to 00.740</t>
  </si>
  <si>
    <t>CBUTCR00150**C_02.000 to 02.240</t>
  </si>
  <si>
    <t>CGEACR00008**C_07.000 to 07.240</t>
  </si>
  <si>
    <t>CCLECR00171**C_04.750 to 04.990</t>
  </si>
  <si>
    <t>CMIACR00199**C_01.000 to 01.240</t>
  </si>
  <si>
    <t>CMIACR00199**C_03.250 to 03.490</t>
  </si>
  <si>
    <t>CMOTCR00031**C_02.000 to 02.240</t>
  </si>
  <si>
    <t>CHAMCR00086**C_01.250 to 01.490</t>
  </si>
  <si>
    <t>CSTACR00196**C_00.500 to 00.740</t>
  </si>
  <si>
    <t>CMUSCR00072**C_02.000 to 02.240</t>
  </si>
  <si>
    <t>CSUMCR00017**C_11.500 to 11.740</t>
  </si>
  <si>
    <t>CMUSCR00616**C_10.500 to 10.740</t>
  </si>
  <si>
    <t>CSUMCR00098**C_02.000 to 02.240</t>
  </si>
  <si>
    <t>CHAMCR00150**C_02.750 to 02.990</t>
  </si>
  <si>
    <t>CBELCR00004**C_27.000 to 27.240</t>
  </si>
  <si>
    <t>CPERCR00032**C_01.250 to 01.490</t>
  </si>
  <si>
    <t>CTUSCR00024**C_11.000 to 11.240</t>
  </si>
  <si>
    <t>CBELCR00004**C_07.250 to 07.490</t>
  </si>
  <si>
    <t>CPICCR00040**C_02.000 to 02.240</t>
  </si>
  <si>
    <t>CWARCR00026**C_02.750 to 02.990</t>
  </si>
  <si>
    <t>CHAMCR00176**C_05.750 to 05.990</t>
  </si>
  <si>
    <t>CWARCR00020**C_01.000 to 01.240</t>
  </si>
  <si>
    <t>CWARCR00049**C_01.000 to 01.240</t>
  </si>
  <si>
    <t>CBELCR00016**C_01.000 to 01.240</t>
  </si>
  <si>
    <t>CBELCR00048**C_06.500 to 06.740</t>
  </si>
  <si>
    <t>CWAYCR00502**C_04.000 to 04.240</t>
  </si>
  <si>
    <t>CWOOCR00615**C_01.250 to 01.490</t>
  </si>
  <si>
    <t>CGUECR00035**C_03.750 to 03.990</t>
  </si>
  <si>
    <t>CHAMCR00239**C_06.000 to 06.240</t>
  </si>
  <si>
    <t>CBELCR00010**C_05.750 to 05.990</t>
  </si>
  <si>
    <t>CBELCR00128**C_04.750 to 04.990</t>
  </si>
  <si>
    <t>CCARCR00032**C_02.000 to 02.240</t>
  </si>
  <si>
    <t>CROSCR00550**C_14.750 to 14.990</t>
  </si>
  <si>
    <t>CBELCR00056**C_32.750 to 32.990</t>
  </si>
  <si>
    <t>CSANCR00185**C_01.750 to 01.990</t>
  </si>
  <si>
    <t>CSANCR00185**C_02.000 to 02.240</t>
  </si>
  <si>
    <t>CCLECR00093**C_01.250 to 01.490</t>
  </si>
  <si>
    <t>CCLECR00099**C_02.500 to 02.740</t>
  </si>
  <si>
    <t>CBELCR00214**C_05.500 to 05.740</t>
  </si>
  <si>
    <t>CSCICR00026**C_01.250 to 01.490</t>
  </si>
  <si>
    <t>CHAMCR00074**C_03.500 to 03.740</t>
  </si>
  <si>
    <t>CLOGCR00005**C_04.500 to 04.740</t>
  </si>
  <si>
    <t>CCLACR00362**C_01.250 to 01.490</t>
  </si>
  <si>
    <t>CCLECR00093**C_00.500 to 00.740</t>
  </si>
  <si>
    <t>CPICCR00009**C_01.250 to 01.490</t>
  </si>
  <si>
    <t>CSTACR00254**C_00.000 to 00.240</t>
  </si>
  <si>
    <t>CCOSCR00273**C_00.750 to 00.990</t>
  </si>
  <si>
    <t>CHAMCR00457**C_06.750 to 06.990</t>
  </si>
  <si>
    <t>CCLECR00127**C_02.750 to 02.990</t>
  </si>
  <si>
    <t>CBUTCR00093**C_00.250 to 00.490</t>
  </si>
  <si>
    <t>CSCICR00001**C_09.250 to 09.490</t>
  </si>
  <si>
    <t>CWARCR00015**C_00.000 to 00.240</t>
  </si>
  <si>
    <t>CJEFCR00022A*C_08.250 to 08.490</t>
  </si>
  <si>
    <t>CBUTCR00042**C_02.500 to 02.740</t>
  </si>
  <si>
    <t>CCLECR00063**C_02.500 to 02.740</t>
  </si>
  <si>
    <t>CLICCR00206**C_01.000 to 01.240</t>
  </si>
  <si>
    <t>CLAKCR00022**C_04.000 to 04.240</t>
  </si>
  <si>
    <t>CLORCR00204**C_02.500 to 02.740</t>
  </si>
  <si>
    <t>CROSCR00035**C_08.750 to 08.990</t>
  </si>
  <si>
    <t>CFRACR00065**C_01.750 to 01.990</t>
  </si>
  <si>
    <t>CBROCR00018**C_04.500 to 04.740</t>
  </si>
  <si>
    <t>CPERCR00022**C_06.250 to 06.490</t>
  </si>
  <si>
    <t>CHAMCR00048**C_03.250 to 03.490</t>
  </si>
  <si>
    <t>CFRACR00085**C_00.000 to 00.240</t>
  </si>
  <si>
    <t>CATBCR00166**C_05.000 to 05.240</t>
  </si>
  <si>
    <t>CCLECR00162**C_00.250 to 00.490</t>
  </si>
  <si>
    <t>CCARCR00054**C_00.250 to 00.490</t>
  </si>
  <si>
    <t>CJEFCR00022A*C_07.000 to 07.240</t>
  </si>
  <si>
    <t>CLUCCR00091**C_03.500 to 03.740</t>
  </si>
  <si>
    <t>CHIGCR00015**C_08.000 to 08.240</t>
  </si>
  <si>
    <t>CBUTCR00022**C_05.250 to 05.490</t>
  </si>
  <si>
    <t>CCOLCR00430**C_02.750 to 02.990</t>
  </si>
  <si>
    <t>CGRECR00094**C_00.000 to 00.240</t>
  </si>
  <si>
    <t>CLICCR00202**C_08.750 to 08.990</t>
  </si>
  <si>
    <t>CSCICR00482**C_00.000 to 00.240</t>
  </si>
  <si>
    <t>CGALCR00008**C_00.750 to 00.990</t>
  </si>
  <si>
    <t>CCOLCR00435**C_00.000 to 00.240</t>
  </si>
  <si>
    <t>CHIGCR00001**C_01.750 to 01.990</t>
  </si>
  <si>
    <t>CSCICR00549**C_00.000 to 00.240</t>
  </si>
  <si>
    <t>CATBCR00012**C_01.500 to 01.740</t>
  </si>
  <si>
    <t>CTUSCR00021**C_12.000 to 12.240</t>
  </si>
  <si>
    <t>CSANCR00192**C_03.000 to 03.240</t>
  </si>
  <si>
    <t>CPIKCR00049**C_00.250 to 00.490</t>
  </si>
  <si>
    <t>CLICCR00121**C_01.750 to 01.990</t>
  </si>
  <si>
    <t>CPIKCR00047**C_04.750 to 04.990</t>
  </si>
  <si>
    <t>CROSCR00028**C_07.500 to 07.740</t>
  </si>
  <si>
    <t>CROSCR00035**C_06.750 to 06.990</t>
  </si>
  <si>
    <t>CLICCR00311**C_00.500 to 00.740</t>
  </si>
  <si>
    <t>CJEFCR00010**C_07.500 to 07.740</t>
  </si>
  <si>
    <t>CPICCR00510**C_00.000 to 00.240</t>
  </si>
  <si>
    <t>CMUSCR00422**C_00.500 to 00.740</t>
  </si>
  <si>
    <t>CKNOCR00017**C_11.000 to 11.240</t>
  </si>
  <si>
    <t>CBUTCR00021**C_00.000 to 00.240</t>
  </si>
  <si>
    <t>CMUSCR00052**C_01.000 to 01.240</t>
  </si>
  <si>
    <t>CATBCR00009**C_11.750 to 11.990</t>
  </si>
  <si>
    <t>CROSCR00102**C_00.500 to 00.740</t>
  </si>
  <si>
    <t>CJEFCR00023**C_03.000 to 03.240</t>
  </si>
  <si>
    <t>CMUSCR00052**C_02.000 to 02.240</t>
  </si>
  <si>
    <t>CROSCR00102**C_03.000 to 03.240</t>
  </si>
  <si>
    <t>CBUTCR00081**C_04.000 to 04.240</t>
  </si>
  <si>
    <t>CSUMCR00123**C_01.500 to 01.740</t>
  </si>
  <si>
    <t>CATBCR00021**C_06.750 to 06.990</t>
  </si>
  <si>
    <t>CHAMCR00275**C_02.000 to 02.240</t>
  </si>
  <si>
    <t>CNOBCR00056**C_00.500 to 00.740</t>
  </si>
  <si>
    <t>CHAMCR00205**C_03.250 to 03.490</t>
  </si>
  <si>
    <t>CMIACR00136**C_00.500 to 00.740</t>
  </si>
  <si>
    <t>CLICCR00311**C_05.000 to 05.240</t>
  </si>
  <si>
    <t>CBUTCR00294**C_01.750 to 01.990</t>
  </si>
  <si>
    <t>CMIACR00007A*C_01.250 to 01.490</t>
  </si>
  <si>
    <t>CMARCR00221**C_00.500 to 00.740</t>
  </si>
  <si>
    <t>CBUTCR02821**C_05.250 to 05.490</t>
  </si>
  <si>
    <t>CPICCR00009**C_03.750 to 03.990</t>
  </si>
  <si>
    <t>CLAWCR00068**C_00.250 to 00.490</t>
  </si>
  <si>
    <t>CWASCR00002**C_01.750 to 01.990</t>
  </si>
  <si>
    <t>CMEGCR00017**C_02.250 to 02.490</t>
  </si>
  <si>
    <t>CHAMCR00457**C_13.500 to 13.740</t>
  </si>
  <si>
    <t>CHAMCR00073**C_00.500 to 00.740</t>
  </si>
  <si>
    <t>CFRACR00027**C_06.000 to 06.240</t>
  </si>
  <si>
    <t>CDELCR00010**C_07.250 to 07.490</t>
  </si>
  <si>
    <t>CHAMCR00148A*C_00.250 to 00.490</t>
  </si>
  <si>
    <t>CMIACR00037**C_06.000 to 06.240</t>
  </si>
  <si>
    <t>CJEFCR00020**C_00.500 to 00.740</t>
  </si>
  <si>
    <t>CATHCR00012**C_02.750 to 02.990</t>
  </si>
  <si>
    <t>CWAYCR00049**C_00.250 to 00.490</t>
  </si>
  <si>
    <t>CHAMCR00213**C_01.000 to 01.240</t>
  </si>
  <si>
    <t>CSUMCR00233**C_00.750 to 00.990</t>
  </si>
  <si>
    <t>CWOOCR00103**C_01.250 to 01.490</t>
  </si>
  <si>
    <t>CCLECR00135**C_01.250 to 01.490</t>
  </si>
  <si>
    <t>CASDCR01302**C_07.500 to 07.740</t>
  </si>
  <si>
    <t>CSCICR00033**C_00.750 to 00.990</t>
  </si>
  <si>
    <t>CROSCR00220**C_01.500 to 01.740</t>
  </si>
  <si>
    <t>CHAMCR00219**C_01.250 to 01.490</t>
  </si>
  <si>
    <t>CHAMCR00201**C_00.750 to 00.990</t>
  </si>
  <si>
    <t>CCLECR00072**C_02.000 to 02.240</t>
  </si>
  <si>
    <t>CHAMCR00386**C_02.250 to 02.490</t>
  </si>
  <si>
    <t>CCUYCR00143**C_02.500 to 02.740</t>
  </si>
  <si>
    <t>CKNOCR00004**C_00.500 to 00.740</t>
  </si>
  <si>
    <t>CBELCR00214**C_04.750 to 04.990</t>
  </si>
  <si>
    <t>CBUTCR00018**C_05.500 to 05.740</t>
  </si>
  <si>
    <t>CMUSCR00616**C_02.000 to 02.240</t>
  </si>
  <si>
    <t>CPORCR00047**C_09.500 to 09.740</t>
  </si>
  <si>
    <t>CCOLCR00402**C_06.250 to 06.490</t>
  </si>
  <si>
    <t>CMUSCR00052**C_00.750 to 00.990</t>
  </si>
  <si>
    <t>CBELCR00004**C_05.500 to 05.740</t>
  </si>
  <si>
    <t>CCOLCR00435**C_01.750 to 01.990</t>
  </si>
  <si>
    <t>CMEDCR00044**C_08.500 to 08.740</t>
  </si>
  <si>
    <t>CBUTCR00081**C_05.250 to 05.490</t>
  </si>
  <si>
    <t>CRICCR00134**C_05.750 to 05.990</t>
  </si>
  <si>
    <t>CMEDCR00047**C_02.750 to 02.990</t>
  </si>
  <si>
    <t>CCLECR00027**C_01.750 to 01.990</t>
  </si>
  <si>
    <t>CBELCR00044**C_03.500 to 03.740</t>
  </si>
  <si>
    <t>CMUSCR00006**C_03.000 to 03.240</t>
  </si>
  <si>
    <t>CCLACR00382**C_02.500 to 02.740</t>
  </si>
  <si>
    <t>CFRACR00095**C_02.750 to 02.990</t>
  </si>
  <si>
    <t>CROSCR00087**C_02.250 to 02.490</t>
  </si>
  <si>
    <t>CLICCR00311**C_04.000 to 04.240</t>
  </si>
  <si>
    <t>CBUTCR00123**C_00.750 to 00.990</t>
  </si>
  <si>
    <t>CBUTCR00116**C_03.000 to 03.240</t>
  </si>
  <si>
    <t>CGUECR00544**C_00.000 to 00.240</t>
  </si>
  <si>
    <t>CROSCR00166**C_07.000 to 07.240</t>
  </si>
  <si>
    <t>CHAMCR00457**C_05.000 to 05.240</t>
  </si>
  <si>
    <t>CCUYCR00264**C_00.250 to 00.490</t>
  </si>
  <si>
    <t>CBUTCR00029**C_06.000 to 06.240</t>
  </si>
  <si>
    <t>CPERCR00054**C_00.500 to 00.740</t>
  </si>
  <si>
    <t>CFRACR00017**C_08.250 to 08.490</t>
  </si>
  <si>
    <t>CJEFCR00060**C_00.500 to 00.740</t>
  </si>
  <si>
    <t>CWARCR00053**C_00.250 to 00.490</t>
  </si>
  <si>
    <t>CTRUCR00056**C_03.000 to 03.240</t>
  </si>
  <si>
    <t>CCLECR00099**C_00.500 to 00.740</t>
  </si>
  <si>
    <t>CWILCR00017**C_01.000 to 01.240</t>
  </si>
  <si>
    <t>CFAICR00065**C_02.000 to 02.240</t>
  </si>
  <si>
    <t>CCLECR00013**C_02.750 to 02.990</t>
  </si>
  <si>
    <t>CSTACR00230**C_02.250 to 02.490</t>
  </si>
  <si>
    <t>CBELCR00028A*C_00.750 to 00.990</t>
  </si>
  <si>
    <t>CCRACR00032**C_00.500 to 00.740</t>
  </si>
  <si>
    <t>CHAMCR00364**C_00.500 to 00.740</t>
  </si>
  <si>
    <t>CALLCR00190**C_11.500 to 11.740</t>
  </si>
  <si>
    <t>CPORCR00608**C_00.250 to 00.490</t>
  </si>
  <si>
    <t>CHAMCR00460**C_01.000 to 01.240</t>
  </si>
  <si>
    <t>CPICCR00016**C_02.250 to 02.490</t>
  </si>
  <si>
    <t>CCLECR00393**C_00.500 to 00.740</t>
  </si>
  <si>
    <t>CLAKCR00416**C_00.250 to 00.490</t>
  </si>
  <si>
    <t>CDELCR00609**C_00.000 to 00.240</t>
  </si>
  <si>
    <t>CWAYCR00029**C_05.500 to 05.740</t>
  </si>
  <si>
    <t>CSCICR00028**C_01.250 to 01.490</t>
  </si>
  <si>
    <t>CMUSCR00414**C_01.500 to 01.740</t>
  </si>
  <si>
    <t>CSCICR00057**C_02.750 to 02.990</t>
  </si>
  <si>
    <t>CBELCR00010**C_06.750 to 06.990</t>
  </si>
  <si>
    <t>CSTACR00086**C_13.000 to 13.240</t>
  </si>
  <si>
    <t>CCLECR00043**C_01.500 to 01.740</t>
  </si>
  <si>
    <t>CLAWCR00031**C_01.500 to 01.740</t>
  </si>
  <si>
    <t>CDELCR00609**C_05.500 to 05.740</t>
  </si>
  <si>
    <t>CMAHCR00166**C_01.000 to 01.240</t>
  </si>
  <si>
    <t>CLAWCR00056**C_00.500 to 00.740</t>
  </si>
  <si>
    <t>CSTACR00098**C_01.750 to 01.990</t>
  </si>
  <si>
    <t>CGRECR00084**C_00.500 to 00.740</t>
  </si>
  <si>
    <t>CSTACR00162**C_02.750 to 02.990</t>
  </si>
  <si>
    <t>CHAMCR00150**C_01.250 to 01.490</t>
  </si>
  <si>
    <t>CCLECR00027**C_00.750 to 00.990</t>
  </si>
  <si>
    <t>CSUMCR00083**C_01.500 to 01.740</t>
  </si>
  <si>
    <t>CBUTCR00093**C_01.500 to 01.740</t>
  </si>
  <si>
    <t>CCOLCR00402**C_02.750 to 02.990</t>
  </si>
  <si>
    <t>CPICCR00026**C_03.750 to 03.990</t>
  </si>
  <si>
    <t>CBUTCR00152**C_03.000 to 03.240</t>
  </si>
  <si>
    <t>CBUTCR00081**C_00.000 to 00.240</t>
  </si>
  <si>
    <t>CROSCR00127**C_14.000 to 14.240</t>
  </si>
  <si>
    <t>CLUCCR00095**C_05.500 to 05.740</t>
  </si>
  <si>
    <t>CHURCR00185**C_00.250 to 00.490</t>
  </si>
  <si>
    <t>CATBCR00070**C_00.000 to 00.240</t>
  </si>
  <si>
    <t>CSUMCR00047**C_04.750 to 04.990</t>
  </si>
  <si>
    <t>CHAMCR00176**C_15.000 to 15.240</t>
  </si>
  <si>
    <t>CKNOCR00004**C_07.250 to 07.490</t>
  </si>
  <si>
    <t>CSUMCR00025**C_02.250 to 02.490</t>
  </si>
  <si>
    <t>CFRACR00039**C_05.000 to 05.240</t>
  </si>
  <si>
    <t>CHIGCR00012**C_08.000 to 08.240</t>
  </si>
  <si>
    <t>CSCICR00160**C_01.750 to 01.990</t>
  </si>
  <si>
    <t>CBUTCR00042**C_03.500 to 03.740</t>
  </si>
  <si>
    <t>CHAMCR00380**C_00.500 to 00.740</t>
  </si>
  <si>
    <t>CCLECR00171**C_03.750 to 03.990</t>
  </si>
  <si>
    <t>CROSCR00102**C_04.500 to 04.740</t>
  </si>
  <si>
    <t>CATHCR00116**C_02.250 to 02.490</t>
  </si>
  <si>
    <t>CMUSCR00422**C_00.250 to 00.490</t>
  </si>
  <si>
    <t>CHASCR00005**C_06.500 to 06.740</t>
  </si>
  <si>
    <t>CBUTCR00042**C_05.500 to 05.740</t>
  </si>
  <si>
    <t>CDELCR00609**C_06.250 to 06.490</t>
  </si>
  <si>
    <t>CLICCR00668**C_16.000 to 16.240</t>
  </si>
  <si>
    <t>CPERCR00006**C_05.000 to 05.240</t>
  </si>
  <si>
    <t>CROSCR00114**C_01.500 to 01.740</t>
  </si>
  <si>
    <t>CTRUCR00028**C_03.750 to 03.990</t>
  </si>
  <si>
    <t>CLAKCR00416**C_00.500 to 00.740</t>
  </si>
  <si>
    <t>CSTACR00348**C_06.750 to 06.990</t>
  </si>
  <si>
    <t>CBUTCR02821**C_09.500 to 09.740</t>
  </si>
  <si>
    <t>CBELCR00028A*C_00.500 to 00.740</t>
  </si>
  <si>
    <t>CSCICR00482**C_01.250 to 01.490</t>
  </si>
  <si>
    <t>CPICCR00511**C_03.500 to 03.740</t>
  </si>
  <si>
    <t>CCOSCR00016**C_03.250 to 03.490</t>
  </si>
  <si>
    <t>CHAMCR00005**C_01.750 to 01.990</t>
  </si>
  <si>
    <t>CHAMCR00295**C_00.500 to 00.740</t>
  </si>
  <si>
    <t>CSUMCR00538**C_00.250 to 00.490</t>
  </si>
  <si>
    <t>CHANCR00086**C_08.500 to 08.740</t>
  </si>
  <si>
    <t>CMUSCR00144**C_01.250 to 01.490</t>
  </si>
  <si>
    <t>CPICCR00007**C_11.250 to 11.490</t>
  </si>
  <si>
    <t>CRICCR00133**C_09.000 to 09.240</t>
  </si>
  <si>
    <t>CCLECR00123**C_03.500 to 03.740</t>
  </si>
  <si>
    <t>CHAMCR00164**C_00.250 to 00.490</t>
  </si>
  <si>
    <t>CCLECR00380**C_02.750 to 02.990</t>
  </si>
  <si>
    <t>CMADCR00038**C_01.500 to 01.740</t>
  </si>
  <si>
    <t>CHAMCR00141**C_03.000 to 03.240</t>
  </si>
  <si>
    <t>CCLECR00382**C_00.500 to 00.740</t>
  </si>
  <si>
    <t>CGUECR00035**C_07.500 to 07.740</t>
  </si>
  <si>
    <t>CSUMCR00050**C_08.000 to 08.240</t>
  </si>
  <si>
    <t>CSUMCR00012**C_02.250 to 02.490</t>
  </si>
  <si>
    <t>CLICCR00041**C_08.500 to 08.740</t>
  </si>
  <si>
    <t>CSTACR00216**C_01.250 to 01.490</t>
  </si>
  <si>
    <t>CJEFCR00022A*C_07.250 to 07.490</t>
  </si>
  <si>
    <t>CPICCR00026**C_00.750 to 00.990</t>
  </si>
  <si>
    <t>CHAMCR00206**C_00.500 to 00.740</t>
  </si>
  <si>
    <t>CMEDCR00049**C_07.750 to 07.990</t>
  </si>
  <si>
    <t>CPORCR00171**C_02.000 to 02.240</t>
  </si>
  <si>
    <t>CERICR00005**C_05.500 to 05.740</t>
  </si>
  <si>
    <t>CHAMCR00118**C_00.000 to 00.240</t>
  </si>
  <si>
    <t>CCOSCR00001A*C_00.500 to 00.740</t>
  </si>
  <si>
    <t>CJEFCR00029**C_01.750 to 01.990</t>
  </si>
  <si>
    <t>CHAMCR00380**C_00.750 to 00.990</t>
  </si>
  <si>
    <t>CCLECR00076**C_02.250 to 02.490</t>
  </si>
  <si>
    <t>CCLACR00335**C_01.500 to 01.740</t>
  </si>
  <si>
    <t>CCLECR00171**C_01.750 to 01.990</t>
  </si>
  <si>
    <t>CJEFCR00077**C_01.000 to 01.240</t>
  </si>
  <si>
    <t>CJEFCR00006**C_00.000 to 00.240</t>
  </si>
  <si>
    <t>CPICCR00026**C_05.750 to 05.990</t>
  </si>
  <si>
    <t>CSTACR00062**C_03.500 to 03.740</t>
  </si>
  <si>
    <t>CKNOCR00004**C_00.750 to 00.990</t>
  </si>
  <si>
    <t>CUNICR00001**C_13.250 to 13.490</t>
  </si>
  <si>
    <t>CPORCR00151**C_04.000 to 04.240</t>
  </si>
  <si>
    <t>CBUTCR00081**C_01.000 to 01.240</t>
  </si>
  <si>
    <t>CMUSCR00002**C_03.500 to 03.740</t>
  </si>
  <si>
    <t>CGRECR00140**C_01.000 to 01.240</t>
  </si>
  <si>
    <t>CHAMCR00358**C_05.250 to 05.490</t>
  </si>
  <si>
    <t>CPORCR00254**C_03.000 to 03.240</t>
  </si>
  <si>
    <t>CWARCR00020**C_05.750 to 05.990</t>
  </si>
  <si>
    <t>CHAMCR00379**C_03.500 to 03.740</t>
  </si>
  <si>
    <t>CLAKCR00314**C_00.000 to 00.240</t>
  </si>
  <si>
    <t>CPORCR00162**C_04.750 to 04.990</t>
  </si>
  <si>
    <t>CSUMCR00027**C_09.250 to 09.490</t>
  </si>
  <si>
    <t>CWILCR00307**C_00.500 to 00.740</t>
  </si>
  <si>
    <t>CWARCR00015**C_04.500 to 04.740</t>
  </si>
  <si>
    <t>CBUTCR00134**C_01.250 to 01.490</t>
  </si>
  <si>
    <t>CMAHCR00032**C_22.250 to 22.490</t>
  </si>
  <si>
    <t>CWARCR00015**C_06.000 to 06.240</t>
  </si>
  <si>
    <t>CHAMCR00148**C_02.000 to 02.240</t>
  </si>
  <si>
    <t>CJEFCR00002**C_00.500 to 00.740</t>
  </si>
  <si>
    <t>CCLECR00171**C_00.500 to 00.740</t>
  </si>
  <si>
    <t>CSUMCR00047**C_04.500 to 04.740</t>
  </si>
  <si>
    <t>CCLECR00087**C_02.500 to 02.740</t>
  </si>
  <si>
    <t>CSTACR00224**C_06.000 to 06.240</t>
  </si>
  <si>
    <t>CCLECR00384**C_00.250 to 00.490</t>
  </si>
  <si>
    <t>CR-999</t>
  </si>
  <si>
    <t>CR-224A</t>
  </si>
  <si>
    <t>CR-279</t>
  </si>
  <si>
    <t>CR-237</t>
  </si>
  <si>
    <t>CR-436</t>
  </si>
  <si>
    <t>CR-267</t>
  </si>
  <si>
    <t>CR-251</t>
  </si>
  <si>
    <t>CR-2840</t>
  </si>
  <si>
    <t>CR-549</t>
  </si>
  <si>
    <t>CR-871</t>
  </si>
  <si>
    <t>CR-472</t>
  </si>
  <si>
    <t>CR-147</t>
  </si>
  <si>
    <t>CR-744</t>
  </si>
  <si>
    <t>CR-359</t>
  </si>
  <si>
    <t>CR-429</t>
  </si>
  <si>
    <t>CR-652</t>
  </si>
  <si>
    <t>CR-59A</t>
  </si>
  <si>
    <t>CR-457B</t>
  </si>
  <si>
    <t>CR-17A</t>
  </si>
  <si>
    <t>CR-601</t>
  </si>
  <si>
    <t>CR-73A</t>
  </si>
  <si>
    <t>CR-375</t>
  </si>
  <si>
    <t>CR-408</t>
  </si>
  <si>
    <t>CR-117A</t>
  </si>
  <si>
    <t>CR-419</t>
  </si>
  <si>
    <t>CR-502</t>
  </si>
  <si>
    <t>CR-544</t>
  </si>
  <si>
    <t>22.5 to 22.74</t>
  </si>
  <si>
    <t>22.75 to 22.99</t>
  </si>
  <si>
    <t>21 to 21.24</t>
  </si>
  <si>
    <t>17.75 to 17.99</t>
  </si>
  <si>
    <t>18.5 to 18.74</t>
  </si>
  <si>
    <t>32.75 to 32.99</t>
  </si>
  <si>
    <t>CPIKCR00028**C</t>
  </si>
  <si>
    <t>CLOGCR00047**C</t>
  </si>
  <si>
    <t>CWAYCR00176**C</t>
  </si>
  <si>
    <t>CDARCR00023**C</t>
  </si>
  <si>
    <t>CHAMCR00999**C</t>
  </si>
  <si>
    <t>CJEFCR00016**C</t>
  </si>
  <si>
    <t>CSTACR00224A*C</t>
  </si>
  <si>
    <t>CGUECR00416**C</t>
  </si>
  <si>
    <t>CCARCR00021**C</t>
  </si>
  <si>
    <t>CLICCR00201**C</t>
  </si>
  <si>
    <t>CGALCR00028**C</t>
  </si>
  <si>
    <t>CNOBCR00012**C</t>
  </si>
  <si>
    <t>CHAMCR00279**C</t>
  </si>
  <si>
    <t>CHENCR0000P**C</t>
  </si>
  <si>
    <t>CHAMCR00301**C</t>
  </si>
  <si>
    <t>CSTACR00019**C</t>
  </si>
  <si>
    <t>CSUMCR00155**C</t>
  </si>
  <si>
    <t>CPICCR00237**C</t>
  </si>
  <si>
    <t>CMEGCR00034**C</t>
  </si>
  <si>
    <t>CRICCR00061**C</t>
  </si>
  <si>
    <t>CMUSCR00436**C</t>
  </si>
  <si>
    <t>CHIGCR00027**C</t>
  </si>
  <si>
    <t>CATBCR00025A*C</t>
  </si>
  <si>
    <t>CWARCR00031**C</t>
  </si>
  <si>
    <t>CPIKCR00039**C</t>
  </si>
  <si>
    <t>CCOSCR00005**C</t>
  </si>
  <si>
    <t>CHENCR0013A**C</t>
  </si>
  <si>
    <t>CHAMCR00267**C</t>
  </si>
  <si>
    <t>CBROCR00307**C</t>
  </si>
  <si>
    <t>CBELCR00108**C</t>
  </si>
  <si>
    <t>CATHCR00070**C</t>
  </si>
  <si>
    <t>CGRECR00095**C</t>
  </si>
  <si>
    <t>CROSCR00149**C</t>
  </si>
  <si>
    <t>CSENCR00033**C</t>
  </si>
  <si>
    <t>CHIGCR00091**C</t>
  </si>
  <si>
    <t>CHAMCR00018**C</t>
  </si>
  <si>
    <t>CLICCR00019**C</t>
  </si>
  <si>
    <t>CMIACR00075**C</t>
  </si>
  <si>
    <t>CHIGCR00020**C</t>
  </si>
  <si>
    <t>CPICCR00100**C</t>
  </si>
  <si>
    <t>CALLCR00251**C</t>
  </si>
  <si>
    <t>CHAMCR00378**C</t>
  </si>
  <si>
    <t>CHARCR00115**C</t>
  </si>
  <si>
    <t>CMAHCR00137**C</t>
  </si>
  <si>
    <t>CTUSCR00039**C</t>
  </si>
  <si>
    <t>CMEGCR00020**C</t>
  </si>
  <si>
    <t>CSTACR00253**C</t>
  </si>
  <si>
    <t>CMOECR00037**C</t>
  </si>
  <si>
    <t>CFRACR00112**C</t>
  </si>
  <si>
    <t>CLUCCR02840**C</t>
  </si>
  <si>
    <t>CSCICR00549**C</t>
  </si>
  <si>
    <t>CLUCCR00062**C</t>
  </si>
  <si>
    <t>CWAYCR00030A*C</t>
  </si>
  <si>
    <t>CWILCR00020**C</t>
  </si>
  <si>
    <t>CBROCR00311**C</t>
  </si>
  <si>
    <t>CLUCCR00008**C</t>
  </si>
  <si>
    <t>CJACCR00871**C</t>
  </si>
  <si>
    <t>CMOECR00025**C</t>
  </si>
  <si>
    <t>CROSCR00206**C</t>
  </si>
  <si>
    <t>CJACCR00069**C</t>
  </si>
  <si>
    <t>CADACR00099**C</t>
  </si>
  <si>
    <t>CLAKCR00210**C</t>
  </si>
  <si>
    <t>CSUMCR00199**C</t>
  </si>
  <si>
    <t>CSCICR00168**C</t>
  </si>
  <si>
    <t>CADACR00005**C</t>
  </si>
  <si>
    <t>CMUSCR00472**C</t>
  </si>
  <si>
    <t>COTTCR00005**C</t>
  </si>
  <si>
    <t>CADACR00021**C</t>
  </si>
  <si>
    <t>CPIKCR00038**C</t>
  </si>
  <si>
    <t>CHAMCR00085**C</t>
  </si>
  <si>
    <t>CMOTCR00041**C</t>
  </si>
  <si>
    <t>CCARCR00023**C</t>
  </si>
  <si>
    <t>CDELCR00025**C</t>
  </si>
  <si>
    <t>CRICCR00264**C</t>
  </si>
  <si>
    <t>CCLACR00366**C</t>
  </si>
  <si>
    <t>CUNICR00147**C</t>
  </si>
  <si>
    <t>CUNICR00011**C</t>
  </si>
  <si>
    <t>CSTACR00097**C</t>
  </si>
  <si>
    <t>CTRUCR00744**C</t>
  </si>
  <si>
    <t>CUNICR00017**C</t>
  </si>
  <si>
    <t>CATHCR00031**C</t>
  </si>
  <si>
    <t>CCOSCR00022**C</t>
  </si>
  <si>
    <t>CMRWCR00061**C</t>
  </si>
  <si>
    <t>CBROCR00053**C</t>
  </si>
  <si>
    <t>CTUSCR00094**C</t>
  </si>
  <si>
    <t>CHOLCR00145**C</t>
  </si>
  <si>
    <t>CCLECR00393**C</t>
  </si>
  <si>
    <t>CPERCR00081**C</t>
  </si>
  <si>
    <t>CSENCR00011**C</t>
  </si>
  <si>
    <t>CCLICR00079**C</t>
  </si>
  <si>
    <t>CCARCR00054**C</t>
  </si>
  <si>
    <t>CTRUCR00171**C</t>
  </si>
  <si>
    <t>CRICCR00359**C</t>
  </si>
  <si>
    <t>CPAUCR00060**C</t>
  </si>
  <si>
    <t>CCOSCR00002**C</t>
  </si>
  <si>
    <t>CPRECR00012**C</t>
  </si>
  <si>
    <t>CHOCCR00029**C</t>
  </si>
  <si>
    <t>CJACCR00076**C</t>
  </si>
  <si>
    <t>CLAWCR00066**C</t>
  </si>
  <si>
    <t>CHURCR00068**C</t>
  </si>
  <si>
    <t>CCOLCR00429**C</t>
  </si>
  <si>
    <t>CHAMCR00059**C</t>
  </si>
  <si>
    <t>CLOGCR00070**C</t>
  </si>
  <si>
    <t>CMUSCR00652**C</t>
  </si>
  <si>
    <t>CGALCR00125**C</t>
  </si>
  <si>
    <t>CMOTCR00027**C</t>
  </si>
  <si>
    <t>CATHCR00059A*C</t>
  </si>
  <si>
    <t>CHENCR0000Y**C</t>
  </si>
  <si>
    <t>CADACR00003**C</t>
  </si>
  <si>
    <t>CFAICR00014**C</t>
  </si>
  <si>
    <t>CTRUCR00142**C</t>
  </si>
  <si>
    <t>CSANCR00020**C</t>
  </si>
  <si>
    <t>CSCICR00050**C</t>
  </si>
  <si>
    <t>CROSCR00220**C</t>
  </si>
  <si>
    <t>CSENCR00048**C</t>
  </si>
  <si>
    <t>CBELCR00100**C</t>
  </si>
  <si>
    <t>CDEFCR00156**C</t>
  </si>
  <si>
    <t>CSCICR00030**C</t>
  </si>
  <si>
    <t>CFAYCR00137**C</t>
  </si>
  <si>
    <t>CMARCR00049**C</t>
  </si>
  <si>
    <t>CTUSCR00139**C</t>
  </si>
  <si>
    <t>CDARCR00110**C</t>
  </si>
  <si>
    <t>CGRECR00005**C</t>
  </si>
  <si>
    <t>CADACR00047**C</t>
  </si>
  <si>
    <t>CPIKCR00008**C</t>
  </si>
  <si>
    <t>CJACCR00038**C</t>
  </si>
  <si>
    <t>CMUSCR00082**C</t>
  </si>
  <si>
    <t>CFAICR00045**C</t>
  </si>
  <si>
    <t>CJACCR00066**C</t>
  </si>
  <si>
    <t>CWILCR00012**C</t>
  </si>
  <si>
    <t>CKNOCR00008**C</t>
  </si>
  <si>
    <t>CATHCR00034**C</t>
  </si>
  <si>
    <t>CBROCR00105**C</t>
  </si>
  <si>
    <t>CHIGCR00049**C</t>
  </si>
  <si>
    <t>CPIKCR00069**C</t>
  </si>
  <si>
    <t>CATBCR00020**C</t>
  </si>
  <si>
    <t>CPRECR00010**C</t>
  </si>
  <si>
    <t>CMUSCR00127**C</t>
  </si>
  <si>
    <t>CATHCR00032**C</t>
  </si>
  <si>
    <t>CATHCR00060**C</t>
  </si>
  <si>
    <t>CPAUCR00177**C</t>
  </si>
  <si>
    <t>CSHECR00111**C</t>
  </si>
  <si>
    <t>CLAKCR00010**C</t>
  </si>
  <si>
    <t>CFAYCR00140**C</t>
  </si>
  <si>
    <t>CHAMCR00457B*C</t>
  </si>
  <si>
    <t>CJEFCR00017A*C</t>
  </si>
  <si>
    <t>CJEFCR00014**C</t>
  </si>
  <si>
    <t>CADACR00072**C</t>
  </si>
  <si>
    <t>CBROCR00030**C</t>
  </si>
  <si>
    <t>CPORCR00010**C</t>
  </si>
  <si>
    <t>CROSCR00031**C</t>
  </si>
  <si>
    <t>CMARCR00037**C</t>
  </si>
  <si>
    <t>CASDCR00601**C</t>
  </si>
  <si>
    <t>CWAYCR00044**C</t>
  </si>
  <si>
    <t>CMAHCR00073A*C</t>
  </si>
  <si>
    <t>CWYACR00047**C</t>
  </si>
  <si>
    <t>CLAKCR00360**C</t>
  </si>
  <si>
    <t>CUNICR00199**C</t>
  </si>
  <si>
    <t>CMIACR00261**C</t>
  </si>
  <si>
    <t>CGALCR00100**C</t>
  </si>
  <si>
    <t>CVINCR00011**C</t>
  </si>
  <si>
    <t>CJACCR00010**C</t>
  </si>
  <si>
    <t>CHAMCR00375**C</t>
  </si>
  <si>
    <t>CLAKCR00310**C</t>
  </si>
  <si>
    <t>CFRACR00114**C</t>
  </si>
  <si>
    <t>CHARCR00200**C</t>
  </si>
  <si>
    <t>CFRACR00374**C</t>
  </si>
  <si>
    <t>CMUSCR00408**C</t>
  </si>
  <si>
    <t>CFRACR00055**C</t>
  </si>
  <si>
    <t>CGALCR00083**C</t>
  </si>
  <si>
    <t>CAUGCR00117A*C</t>
  </si>
  <si>
    <t>CSUMCR00125**C</t>
  </si>
  <si>
    <t>CHAMCR00385**C</t>
  </si>
  <si>
    <t>CHOLCR00189**C</t>
  </si>
  <si>
    <t>CHASCR00062**C</t>
  </si>
  <si>
    <t>CMOTCR00008**C</t>
  </si>
  <si>
    <t>CJACCR00004**C</t>
  </si>
  <si>
    <t>CHOLCR00077**C</t>
  </si>
  <si>
    <t>CMAHCR00199**C</t>
  </si>
  <si>
    <t>CMIACR00042**C</t>
  </si>
  <si>
    <t>CUNICR00149**C</t>
  </si>
  <si>
    <t>CBELCR00044**C</t>
  </si>
  <si>
    <t>CCOLCR00419**C</t>
  </si>
  <si>
    <t>CWARCR00025**C</t>
  </si>
  <si>
    <t>CPERCR00032**C</t>
  </si>
  <si>
    <t>CWARCR00049**C</t>
  </si>
  <si>
    <t>CWAYCR00502**C</t>
  </si>
  <si>
    <t>CBELCR00128**C</t>
  </si>
  <si>
    <t>CCOSCR00273**C</t>
  </si>
  <si>
    <t>CFRACR00085**C</t>
  </si>
  <si>
    <t>CPICCR00510**C</t>
  </si>
  <si>
    <t>CHAMCR00275**C</t>
  </si>
  <si>
    <t>CNOBCR00056**C</t>
  </si>
  <si>
    <t>CMIACR00136**C</t>
  </si>
  <si>
    <t>CMARCR00221**C</t>
  </si>
  <si>
    <t>CMEGCR00017**C</t>
  </si>
  <si>
    <t>CDELCR00010**C</t>
  </si>
  <si>
    <t>CWAYCR00049**C</t>
  </si>
  <si>
    <t>CPORCR00047**C</t>
  </si>
  <si>
    <t>CGUECR00544**C</t>
  </si>
  <si>
    <t>CPERCR00054**C</t>
  </si>
  <si>
    <t>CWARCR00053**C</t>
  </si>
  <si>
    <t>CCLECR00043**C</t>
  </si>
  <si>
    <t>CBUTCR00152**C</t>
  </si>
  <si>
    <t>CLUCCR00095**C</t>
  </si>
  <si>
    <t>CFRACR00039**C</t>
  </si>
  <si>
    <t>2019-2023 Crash Data</t>
  </si>
  <si>
    <t>Order Form Tracker for CEAO Systematic Curve Signage Project (FY2025)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</si>
</sst>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164" formatCode="0.0%"/>
    <numFmt numFmtId="165" formatCode="0_);\(0\)"/>
  </numFmts>
  <fonts count="35" x14ac:knownFonts="1">
    <font>
      <sz val="11"/>
      <color theme="1"/>
      <name val="Calibri"/>
      <family val="2"/>
      <scheme val="minor"/>
    </font>
    <font>
      <sz val="10"/>
      <name val="Arial"/>
      <family val="2"/>
    </font>
    <font>
      <sz val="1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name val="Calibri"/>
      <family val="2"/>
      <scheme val="minor"/>
    </font>
    <font>
      <b/>
      <sz val="11"/>
      <color rgb="FF92D050"/>
      <name val="Calibri"/>
      <family val="2"/>
      <scheme val="minor"/>
    </font>
    <font>
      <b/>
      <sz val="11"/>
      <color theme="7" tint="0.39997558519241921"/>
      <name val="Calibri"/>
      <family val="2"/>
      <scheme val="minor"/>
    </font>
    <font>
      <b/>
      <sz val="11"/>
      <color rgb="FFFFFF00"/>
      <name val="Calibri"/>
      <family val="2"/>
      <scheme val="minor"/>
    </font>
    <font>
      <b/>
      <sz val="11"/>
      <color rgb="FFFF0000"/>
      <name val="Calibri"/>
      <family val="2"/>
      <scheme val="minor"/>
    </font>
    <font>
      <sz val="18"/>
      <color theme="1"/>
      <name val="Calibri"/>
      <family val="2"/>
      <scheme val="minor"/>
    </font>
    <font>
      <b/>
      <sz val="12"/>
      <color theme="1"/>
      <name val="Calibri"/>
      <family val="2"/>
      <scheme val="minor"/>
    </font>
    <font>
      <b/>
      <sz val="12"/>
      <color rgb="FFFFFFFF"/>
      <name val="Calibri"/>
      <family val="2"/>
      <scheme val="minor"/>
    </font>
    <font>
      <b/>
      <sz val="14"/>
      <color theme="1"/>
      <name val="Calibri"/>
      <family val="2"/>
      <scheme val="minor"/>
    </font>
    <font>
      <sz val="11"/>
      <name val="Calibri"/>
      <family val="2"/>
      <scheme val="minor"/>
    </font>
    <font>
      <u/>
      <sz val="11"/>
      <color theme="0"/>
      <name val="Calibri"/>
      <family val="2"/>
    </font>
    <font>
      <b/>
      <u/>
      <sz val="14"/>
      <color theme="0"/>
      <name val="Calibri"/>
      <family val="2"/>
    </font>
    <font>
      <b/>
      <sz val="14"/>
      <color theme="0"/>
      <name val="Calibri"/>
      <family val="2"/>
      <scheme val="minor"/>
    </font>
    <font>
      <b/>
      <sz val="16"/>
      <color theme="1"/>
      <name val="Calibri"/>
      <family val="2"/>
      <scheme val="minor"/>
    </font>
  </fonts>
  <fills count="51">
    <fill>
      <patternFill patternType="none"/>
    </fill>
    <fill>
      <patternFill patternType="gray125"/>
    </fill>
    <fill>
      <patternFill patternType="solid">
        <fgColor indexed="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FFC000"/>
        <bgColor indexed="64"/>
      </patternFill>
    </fill>
    <fill>
      <patternFill patternType="solid">
        <fgColor theme="1"/>
        <bgColor indexed="64"/>
      </patternFill>
    </fill>
    <fill>
      <patternFill patternType="solid">
        <fgColor rgb="FFCCFFCC"/>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DDDDDD"/>
        <bgColor indexed="64"/>
      </patternFill>
    </fill>
    <fill>
      <gradientFill degree="90">
        <stop position="0">
          <color theme="6" tint="-0.25098422193060094"/>
        </stop>
        <stop position="1">
          <color rgb="FFFF0000"/>
        </stop>
      </gradientFill>
    </fill>
    <fill>
      <patternFill patternType="solid">
        <fgColor theme="4"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1"/>
        <bgColor theme="1"/>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rgb="FF7030A0"/>
        <bgColor indexed="64"/>
      </patternFill>
    </fill>
  </fills>
  <borders count="26">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5" fillId="27" borderId="0" applyNumberFormat="0" applyBorder="0" applyAlignment="0" applyProtection="0"/>
    <xf numFmtId="0" fontId="6" fillId="28" borderId="17" applyNumberFormat="0" applyAlignment="0" applyProtection="0"/>
    <xf numFmtId="0" fontId="7" fillId="29" borderId="18" applyNumberFormat="0" applyAlignment="0" applyProtection="0"/>
    <xf numFmtId="0" fontId="8" fillId="0" borderId="0" applyNumberFormat="0" applyFill="0" applyBorder="0" applyAlignment="0" applyProtection="0"/>
    <xf numFmtId="0" fontId="9" fillId="30" borderId="0" applyNumberFormat="0" applyBorder="0" applyAlignment="0" applyProtection="0"/>
    <xf numFmtId="0" fontId="10" fillId="0" borderId="19" applyNumberFormat="0" applyFill="0" applyAlignment="0" applyProtection="0"/>
    <xf numFmtId="0" fontId="11" fillId="0" borderId="20" applyNumberFormat="0" applyFill="0" applyAlignment="0" applyProtection="0"/>
    <xf numFmtId="0" fontId="12" fillId="0" borderId="21"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4" fillId="31" borderId="17" applyNumberFormat="0" applyAlignment="0" applyProtection="0"/>
    <xf numFmtId="0" fontId="15" fillId="0" borderId="22" applyNumberFormat="0" applyFill="0" applyAlignment="0" applyProtection="0"/>
    <xf numFmtId="0" fontId="16" fillId="32" borderId="0" applyNumberFormat="0" applyBorder="0" applyAlignment="0" applyProtection="0"/>
    <xf numFmtId="0" fontId="3" fillId="0" borderId="0"/>
    <xf numFmtId="0" fontId="3" fillId="33" borderId="23" applyNumberFormat="0" applyFont="0" applyAlignment="0" applyProtection="0"/>
    <xf numFmtId="0" fontId="17" fillId="28" borderId="24" applyNumberFormat="0" applyAlignment="0" applyProtection="0"/>
    <xf numFmtId="0" fontId="18" fillId="0" borderId="0" applyNumberFormat="0" applyFill="0" applyBorder="0" applyAlignment="0" applyProtection="0"/>
    <xf numFmtId="0" fontId="19" fillId="0" borderId="25" applyNumberFormat="0" applyFill="0" applyAlignment="0" applyProtection="0"/>
    <xf numFmtId="0" fontId="20" fillId="0" borderId="0" applyNumberFormat="0" applyFill="0" applyBorder="0" applyAlignment="0" applyProtection="0"/>
  </cellStyleXfs>
  <cellXfs count="86">
    <xf numFmtId="0" fontId="0" fillId="0" borderId="0" xfId="0"/>
    <xf numFmtId="0" fontId="0" fillId="34" borderId="0" xfId="0" applyFill="1"/>
    <xf numFmtId="0" fontId="21" fillId="35" borderId="1" xfId="0" applyFont="1" applyFill="1" applyBorder="1" applyAlignment="1">
      <alignment horizontal="center" wrapText="1"/>
    </xf>
    <xf numFmtId="0" fontId="21" fillId="35" borderId="0" xfId="0" applyFont="1" applyFill="1" applyAlignment="1">
      <alignment horizontal="center" wrapText="1"/>
    </xf>
    <xf numFmtId="0" fontId="21" fillId="35" borderId="2" xfId="0" applyFont="1" applyFill="1" applyBorder="1" applyAlignment="1">
      <alignment horizontal="center" wrapText="1"/>
    </xf>
    <xf numFmtId="16" fontId="7" fillId="36" borderId="1" xfId="0" applyNumberFormat="1" applyFont="1" applyFill="1" applyBorder="1" applyAlignment="1">
      <alignment horizontal="center"/>
    </xf>
    <xf numFmtId="0" fontId="22" fillId="36" borderId="0" xfId="0" applyFont="1" applyFill="1" applyAlignment="1">
      <alignment horizontal="center"/>
    </xf>
    <xf numFmtId="3" fontId="7" fillId="36" borderId="0" xfId="0" applyNumberFormat="1" applyFont="1" applyFill="1" applyAlignment="1">
      <alignment horizontal="center"/>
    </xf>
    <xf numFmtId="164" fontId="7" fillId="36" borderId="0" xfId="0" applyNumberFormat="1" applyFont="1" applyFill="1" applyAlignment="1">
      <alignment horizontal="center"/>
    </xf>
    <xf numFmtId="0" fontId="7" fillId="36" borderId="1" xfId="0" applyFont="1" applyFill="1" applyBorder="1" applyAlignment="1">
      <alignment horizontal="center"/>
    </xf>
    <xf numFmtId="0" fontId="23" fillId="36" borderId="0" xfId="0" applyFont="1" applyFill="1" applyAlignment="1">
      <alignment horizontal="center"/>
    </xf>
    <xf numFmtId="0" fontId="24" fillId="36" borderId="0" xfId="0" applyFont="1" applyFill="1" applyAlignment="1">
      <alignment horizontal="center"/>
    </xf>
    <xf numFmtId="0" fontId="25" fillId="36" borderId="0" xfId="0" applyFont="1" applyFill="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16" fontId="7" fillId="36" borderId="0" xfId="0" applyNumberFormat="1" applyFont="1" applyFill="1" applyAlignment="1">
      <alignment horizontal="center"/>
    </xf>
    <xf numFmtId="0" fontId="7" fillId="36" borderId="0" xfId="0" applyFont="1" applyFill="1" applyAlignment="1">
      <alignment horizontal="center"/>
    </xf>
    <xf numFmtId="1" fontId="0" fillId="0" borderId="0" xfId="0" applyNumberFormat="1"/>
    <xf numFmtId="0" fontId="0" fillId="0" borderId="6" xfId="0" applyBorder="1"/>
    <xf numFmtId="0" fontId="0" fillId="0" borderId="6" xfId="0" applyBorder="1" applyAlignment="1">
      <alignment horizontal="center"/>
    </xf>
    <xf numFmtId="0" fontId="13" fillId="0" borderId="6" xfId="34" applyBorder="1" applyAlignment="1" applyProtection="1"/>
    <xf numFmtId="0" fontId="19" fillId="0" borderId="6" xfId="0" applyFont="1" applyBorder="1" applyAlignment="1">
      <alignment horizontal="center" vertical="center" wrapText="1"/>
    </xf>
    <xf numFmtId="0" fontId="26" fillId="0" borderId="0" xfId="38" applyFont="1"/>
    <xf numFmtId="0" fontId="3" fillId="0" borderId="0" xfId="38"/>
    <xf numFmtId="14" fontId="1" fillId="2" borderId="6" xfId="0" applyNumberFormat="1" applyFont="1" applyFill="1" applyBorder="1" applyAlignment="1" applyProtection="1">
      <alignment horizontal="center"/>
      <protection locked="0"/>
    </xf>
    <xf numFmtId="0" fontId="3" fillId="0" borderId="0" xfId="38" applyAlignment="1">
      <alignment horizontal="left"/>
    </xf>
    <xf numFmtId="0" fontId="3" fillId="37" borderId="6" xfId="38" applyFill="1" applyBorder="1" applyAlignment="1">
      <alignment horizontal="left"/>
    </xf>
    <xf numFmtId="0" fontId="19" fillId="38" borderId="6" xfId="0" applyFont="1" applyFill="1" applyBorder="1" applyAlignment="1">
      <alignment horizontal="center"/>
    </xf>
    <xf numFmtId="0" fontId="19" fillId="39" borderId="6" xfId="0" applyFont="1" applyFill="1" applyBorder="1" applyAlignment="1">
      <alignment horizontal="center"/>
    </xf>
    <xf numFmtId="0" fontId="19" fillId="34" borderId="6" xfId="0" applyFont="1" applyFill="1" applyBorder="1" applyAlignment="1">
      <alignment horizontal="center"/>
    </xf>
    <xf numFmtId="0" fontId="19" fillId="40" borderId="6" xfId="0" applyFont="1" applyFill="1" applyBorder="1" applyAlignment="1">
      <alignment horizontal="center"/>
    </xf>
    <xf numFmtId="0" fontId="27" fillId="41" borderId="7" xfId="0" applyFont="1" applyFill="1" applyBorder="1" applyAlignment="1">
      <alignment horizontal="right"/>
    </xf>
    <xf numFmtId="0" fontId="27" fillId="41" borderId="8" xfId="0" applyFont="1" applyFill="1" applyBorder="1"/>
    <xf numFmtId="0" fontId="27" fillId="41" borderId="9" xfId="0" applyFont="1" applyFill="1" applyBorder="1"/>
    <xf numFmtId="0" fontId="28" fillId="36" borderId="0" xfId="0" applyFont="1" applyFill="1" applyAlignment="1">
      <alignment horizontal="center" vertical="center" wrapText="1"/>
    </xf>
    <xf numFmtId="0" fontId="1" fillId="0" borderId="0" xfId="0" applyFont="1" applyProtection="1">
      <protection locked="0"/>
    </xf>
    <xf numFmtId="165" fontId="3" fillId="37" borderId="6" xfId="38" applyNumberFormat="1" applyFill="1" applyBorder="1" applyAlignment="1">
      <alignment horizontal="center"/>
    </xf>
    <xf numFmtId="42" fontId="3" fillId="37" borderId="6" xfId="38" applyNumberFormat="1" applyFill="1" applyBorder="1" applyAlignment="1">
      <alignment horizontal="right"/>
    </xf>
    <xf numFmtId="42" fontId="27" fillId="41" borderId="10" xfId="0" applyNumberFormat="1" applyFont="1" applyFill="1" applyBorder="1"/>
    <xf numFmtId="0" fontId="19" fillId="0" borderId="11" xfId="0" applyFont="1" applyBorder="1"/>
    <xf numFmtId="0" fontId="29" fillId="0" borderId="0" xfId="38" applyFont="1"/>
    <xf numFmtId="0" fontId="7" fillId="42" borderId="6" xfId="0" applyFont="1" applyFill="1" applyBorder="1" applyAlignment="1">
      <alignment horizontal="center" vertical="center" wrapText="1"/>
    </xf>
    <xf numFmtId="0" fontId="19" fillId="43" borderId="6" xfId="0" applyFont="1" applyFill="1" applyBorder="1" applyAlignment="1">
      <alignment horizontal="center" vertical="center" wrapText="1"/>
    </xf>
    <xf numFmtId="0" fontId="19" fillId="0" borderId="0" xfId="0" applyFont="1" applyAlignment="1">
      <alignment horizontal="center" vertical="center"/>
    </xf>
    <xf numFmtId="0" fontId="19" fillId="44" borderId="6" xfId="0" applyFont="1" applyFill="1" applyBorder="1" applyAlignment="1">
      <alignment horizontal="center" vertical="center" wrapText="1"/>
    </xf>
    <xf numFmtId="0" fontId="19" fillId="45"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left" vertical="center" wrapText="1"/>
    </xf>
    <xf numFmtId="0" fontId="13" fillId="0" borderId="6" xfId="34" applyFill="1" applyBorder="1" applyAlignment="1" applyProtection="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wrapText="1"/>
    </xf>
    <xf numFmtId="0" fontId="2" fillId="0" borderId="6" xfId="34" applyFont="1" applyFill="1" applyBorder="1" applyAlignment="1" applyProtection="1">
      <alignment horizontal="center" vertical="center"/>
    </xf>
    <xf numFmtId="2" fontId="0" fillId="0" borderId="6" xfId="0" applyNumberFormat="1" applyBorder="1" applyAlignment="1">
      <alignment horizontal="center" vertical="center"/>
    </xf>
    <xf numFmtId="0" fontId="30" fillId="0" borderId="6" xfId="0" applyFont="1" applyBorder="1" applyAlignment="1">
      <alignment horizontal="center" vertical="center" wrapText="1"/>
    </xf>
    <xf numFmtId="0" fontId="0" fillId="0" borderId="12" xfId="0" applyBorder="1"/>
    <xf numFmtId="0" fontId="7" fillId="46" borderId="6" xfId="0" applyFont="1" applyFill="1" applyBorder="1" applyAlignment="1">
      <alignment horizontal="center" vertical="center" wrapText="1"/>
    </xf>
    <xf numFmtId="0" fontId="21" fillId="47" borderId="6" xfId="0" applyFont="1" applyFill="1" applyBorder="1" applyAlignment="1">
      <alignment horizontal="center" vertical="center" wrapText="1"/>
    </xf>
    <xf numFmtId="0" fontId="0" fillId="0" borderId="0" xfId="0" applyAlignment="1">
      <alignment wrapText="1"/>
    </xf>
    <xf numFmtId="0" fontId="3" fillId="0" borderId="0" xfId="38" applyAlignment="1">
      <alignment horizontal="right"/>
    </xf>
    <xf numFmtId="0" fontId="4" fillId="0" borderId="0" xfId="0" applyFont="1"/>
    <xf numFmtId="0" fontId="31" fillId="0" borderId="0" xfId="34" applyFont="1" applyAlignment="1" applyProtection="1"/>
    <xf numFmtId="0" fontId="31" fillId="0" borderId="6" xfId="34" applyFont="1" applyBorder="1" applyAlignment="1" applyProtection="1"/>
    <xf numFmtId="1" fontId="4" fillId="0" borderId="0" xfId="0" applyNumberFormat="1" applyFont="1"/>
    <xf numFmtId="0" fontId="4" fillId="0" borderId="0" xfId="0" applyFont="1" applyAlignment="1">
      <alignment horizontal="center"/>
    </xf>
    <xf numFmtId="0" fontId="30" fillId="34" borderId="0" xfId="0" applyFont="1" applyFill="1"/>
    <xf numFmtId="0" fontId="19" fillId="48" borderId="0" xfId="0" applyFont="1" applyFill="1" applyAlignment="1">
      <alignment horizontal="center" vertical="center"/>
    </xf>
    <xf numFmtId="1" fontId="30" fillId="34" borderId="0" xfId="0" applyNumberFormat="1" applyFont="1" applyFill="1"/>
    <xf numFmtId="0" fontId="30" fillId="0" borderId="0" xfId="0" applyFont="1"/>
    <xf numFmtId="0" fontId="30" fillId="0" borderId="6" xfId="0" applyFont="1" applyBorder="1"/>
    <xf numFmtId="0" fontId="29" fillId="0" borderId="13" xfId="0" applyFont="1" applyBorder="1" applyAlignment="1">
      <alignment horizontal="center"/>
    </xf>
    <xf numFmtId="0" fontId="29" fillId="0" borderId="14" xfId="0" applyFont="1" applyBorder="1" applyAlignment="1">
      <alignment horizontal="center"/>
    </xf>
    <xf numFmtId="0" fontId="29" fillId="0" borderId="15" xfId="0" applyFont="1" applyBorder="1" applyAlignment="1">
      <alignment horizontal="center"/>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9" fillId="34" borderId="0" xfId="0" applyFont="1" applyFill="1" applyAlignment="1">
      <alignment horizontal="center" vertical="center"/>
    </xf>
    <xf numFmtId="0" fontId="32" fillId="49" borderId="16" xfId="34" applyFont="1" applyFill="1" applyBorder="1" applyAlignment="1" applyProtection="1">
      <alignment horizontal="center"/>
    </xf>
    <xf numFmtId="0" fontId="33" fillId="50" borderId="16" xfId="0" applyFont="1" applyFill="1" applyBorder="1" applyAlignment="1">
      <alignment horizontal="center"/>
    </xf>
    <xf numFmtId="0" fontId="3" fillId="37" borderId="10" xfId="38" applyFill="1" applyBorder="1"/>
    <xf numFmtId="0" fontId="3" fillId="37" borderId="11" xfId="38" applyFill="1" applyBorder="1"/>
    <xf numFmtId="0" fontId="0" fillId="0" borderId="0" xfId="0" applyAlignment="1">
      <alignment horizontal="left" wrapText="1"/>
    </xf>
    <xf numFmtId="0" fontId="34" fillId="0" borderId="16" xfId="0" applyFont="1" applyBorder="1" applyAlignment="1">
      <alignment horizontal="left" vertical="top"/>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3"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9">
    <dxf>
      <fill>
        <patternFill>
          <bgColor theme="0" tint="-0.14996795556505021"/>
        </patternFill>
      </fill>
    </dxf>
    <dxf>
      <fill>
        <patternFill>
          <bgColor theme="6"/>
        </patternFill>
      </fill>
    </dxf>
    <dxf>
      <fill>
        <patternFill>
          <bgColor theme="7" tint="0.39994506668294322"/>
        </patternFill>
      </fill>
    </dxf>
    <dxf>
      <fill>
        <patternFill>
          <bgColor rgb="FFFFFF00"/>
        </patternFill>
      </fill>
    </dxf>
    <dxf>
      <fill>
        <patternFill>
          <bgColor rgb="FFFF0000"/>
        </patternFill>
      </fill>
    </dxf>
    <dxf>
      <fill>
        <patternFill patternType="solid">
          <fgColor rgb="FFFF0000"/>
          <bgColor rgb="FF000000"/>
        </patternFill>
      </fill>
    </dxf>
    <dxf>
      <fill>
        <patternFill patternType="solid">
          <fgColor rgb="FFFFFF00"/>
          <bgColor rgb="FF000000"/>
        </patternFill>
      </fill>
    </dxf>
    <dxf>
      <fill>
        <patternFill patternType="solid">
          <fgColor rgb="FFB1A0C7"/>
          <bgColor rgb="FF000000"/>
        </patternFill>
      </fill>
    </dxf>
    <dxf>
      <fill>
        <patternFill patternType="solid">
          <fgColor rgb="FF9BBB59"/>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21" Type="http://schemas.openxmlformats.org/officeDocument/2006/relationships/image" Target="../media/image23.png"/><Relationship Id="rId34" Type="http://schemas.openxmlformats.org/officeDocument/2006/relationships/image" Target="../media/image36.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jpeg"/><Relationship Id="rId38" Type="http://schemas.openxmlformats.org/officeDocument/2006/relationships/image" Target="../media/image40.jpe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jpeg"/><Relationship Id="rId37" Type="http://schemas.openxmlformats.org/officeDocument/2006/relationships/image" Target="../media/image39.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jpe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jpe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jpeg"/><Relationship Id="rId30" Type="http://schemas.openxmlformats.org/officeDocument/2006/relationships/image" Target="../media/image32.jpeg"/><Relationship Id="rId35" Type="http://schemas.openxmlformats.org/officeDocument/2006/relationships/image" Target="../media/image37.jpeg"/><Relationship Id="rId8" Type="http://schemas.openxmlformats.org/officeDocument/2006/relationships/image" Target="../media/image10.png"/><Relationship Id="rId3"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489857</xdr:colOff>
      <xdr:row>7</xdr:row>
      <xdr:rowOff>122464</xdr:rowOff>
    </xdr:from>
    <xdr:to>
      <xdr:col>10</xdr:col>
      <xdr:colOff>367392</xdr:colOff>
      <xdr:row>48</xdr:row>
      <xdr:rowOff>71896</xdr:rowOff>
    </xdr:to>
    <xdr:pic>
      <xdr:nvPicPr>
        <xdr:cNvPr id="2" name="Picture 1">
          <a:extLst>
            <a:ext uri="{FF2B5EF4-FFF2-40B4-BE49-F238E27FC236}">
              <a16:creationId xmlns:a16="http://schemas.microsoft.com/office/drawing/2014/main" id="{45C89A3F-771E-6708-1A93-B4F26CADD283}"/>
            </a:ext>
          </a:extLst>
        </xdr:cNvPr>
        <xdr:cNvPicPr>
          <a:picLocks noChangeAspect="1"/>
        </xdr:cNvPicPr>
      </xdr:nvPicPr>
      <xdr:blipFill>
        <a:blip xmlns:r="http://schemas.openxmlformats.org/officeDocument/2006/relationships" r:embed="rId1"/>
        <a:stretch>
          <a:fillRect/>
        </a:stretch>
      </xdr:blipFill>
      <xdr:spPr>
        <a:xfrm>
          <a:off x="489857" y="1891393"/>
          <a:ext cx="7089321" cy="7759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200907</xdr:colOff>
      <xdr:row>0</xdr:row>
      <xdr:rowOff>85725</xdr:rowOff>
    </xdr:from>
    <xdr:to>
      <xdr:col>5</xdr:col>
      <xdr:colOff>1060151</xdr:colOff>
      <xdr:row>7</xdr:row>
      <xdr:rowOff>76584</xdr:rowOff>
    </xdr:to>
    <xdr:sp macro="" textlink="">
      <xdr:nvSpPr>
        <xdr:cNvPr id="3" name="Down Arrow Callout 2">
          <a:extLst>
            <a:ext uri="{FF2B5EF4-FFF2-40B4-BE49-F238E27FC236}">
              <a16:creationId xmlns:a16="http://schemas.microsoft.com/office/drawing/2014/main" id="{9AB1EEB1-3C35-41CC-A256-59A0C785B54F}"/>
            </a:ext>
          </a:extLst>
        </xdr:cNvPr>
        <xdr:cNvSpPr/>
      </xdr:nvSpPr>
      <xdr:spPr>
        <a:xfrm>
          <a:off x="1299457" y="85725"/>
          <a:ext cx="853193" cy="1711700"/>
        </a:xfrm>
        <a:prstGeom prst="downArrowCallout">
          <a:avLst>
            <a:gd name="adj1" fmla="val 20353"/>
            <a:gd name="adj2" fmla="val 19525"/>
            <a:gd name="adj3" fmla="val 30371"/>
            <a:gd name="adj4" fmla="val 70960"/>
          </a:avLst>
        </a:prstGeom>
      </xdr:spPr>
      <xdr:style>
        <a:lnRef idx="0">
          <a:schemeClr val="accent2"/>
        </a:lnRef>
        <a:fillRef idx="3">
          <a:schemeClr val="accent2"/>
        </a:fillRef>
        <a:effectRef idx="3">
          <a:schemeClr val="accent2"/>
        </a:effectRef>
        <a:fontRef idx="minor">
          <a:schemeClr val="lt1"/>
        </a:fontRef>
      </xdr:style>
      <xdr:txBody>
        <a:bodyPr vertOverflow="clip" rtlCol="0" anchor="ctr"/>
        <a:lstStyle/>
        <a:p>
          <a:pPr marL="0" marR="0" indent="0" algn="ctr" defTabSz="914400" eaLnBrk="1" fontAlgn="auto" latinLnBrk="0" hangingPunct="1">
            <a:lnSpc>
              <a:spcPts val="1000"/>
            </a:lnSpc>
            <a:spcBef>
              <a:spcPts val="0"/>
            </a:spcBef>
            <a:spcAft>
              <a:spcPts val="0"/>
            </a:spcAft>
            <a:buClrTx/>
            <a:buSzTx/>
            <a:buFontTx/>
            <a:buNone/>
            <a:tabLst/>
            <a:defRPr/>
          </a:pPr>
          <a:r>
            <a:rPr lang="en-US" sz="1100" b="1">
              <a:solidFill>
                <a:schemeClr val="lt1"/>
              </a:solidFill>
              <a:latin typeface="+mn-lt"/>
              <a:ea typeface="+mn-ea"/>
              <a:cs typeface="+mn-cs"/>
            </a:rPr>
            <a:t>Click </a:t>
          </a:r>
          <a:r>
            <a:rPr lang="en-US" sz="1100" b="1" baseline="0">
              <a:solidFill>
                <a:schemeClr val="lt1"/>
              </a:solidFill>
              <a:latin typeface="+mn-lt"/>
              <a:ea typeface="+mn-ea"/>
              <a:cs typeface="+mn-cs"/>
            </a:rPr>
            <a:t>Filter Drop-Down Menu to View Desired County</a:t>
          </a:r>
          <a:endParaRPr lang="en-US" sz="1100"/>
        </a:p>
        <a:p>
          <a:pPr algn="ctr">
            <a:lnSpc>
              <a:spcPts val="1200"/>
            </a:lnSpc>
          </a:pPr>
          <a:endParaRPr lang="en-US" sz="1100"/>
        </a:p>
      </xdr:txBody>
    </xdr:sp>
    <xdr:clientData/>
  </xdr:twoCellAnchor>
  <xdr:twoCellAnchor>
    <xdr:from>
      <xdr:col>10</xdr:col>
      <xdr:colOff>33618</xdr:colOff>
      <xdr:row>0</xdr:row>
      <xdr:rowOff>33618</xdr:rowOff>
    </xdr:from>
    <xdr:to>
      <xdr:col>20</xdr:col>
      <xdr:colOff>0</xdr:colOff>
      <xdr:row>5</xdr:row>
      <xdr:rowOff>180345</xdr:rowOff>
    </xdr:to>
    <xdr:sp macro="" textlink="">
      <xdr:nvSpPr>
        <xdr:cNvPr id="10" name="Bevel 9">
          <a:extLst>
            <a:ext uri="{FF2B5EF4-FFF2-40B4-BE49-F238E27FC236}">
              <a16:creationId xmlns:a16="http://schemas.microsoft.com/office/drawing/2014/main" id="{C66C49BF-9C91-48E0-8F5F-3EA0B4560BBE}"/>
            </a:ext>
          </a:extLst>
        </xdr:cNvPr>
        <xdr:cNvSpPr/>
      </xdr:nvSpPr>
      <xdr:spPr>
        <a:xfrm>
          <a:off x="5502089" y="33618"/>
          <a:ext cx="9849970" cy="1477074"/>
        </a:xfrm>
        <a:prstGeom prst="bevel">
          <a:avLst>
            <a:gd name="adj" fmla="val 7733"/>
          </a:avLst>
        </a:prstGeom>
      </xdr:spPr>
      <xdr:style>
        <a:lnRef idx="0">
          <a:schemeClr val="dk1"/>
        </a:lnRef>
        <a:fillRef idx="3">
          <a:schemeClr val="dk1"/>
        </a:fillRef>
        <a:effectRef idx="3">
          <a:schemeClr val="dk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1100" b="1">
              <a:solidFill>
                <a:schemeClr val="lt1"/>
              </a:solidFill>
              <a:latin typeface="+mn-lt"/>
              <a:ea typeface="+mn-ea"/>
              <a:cs typeface="+mn-cs"/>
            </a:rPr>
            <a:t>The curve</a:t>
          </a:r>
          <a:r>
            <a:rPr lang="en-US" sz="1100" b="1" baseline="0">
              <a:solidFill>
                <a:schemeClr val="lt1"/>
              </a:solidFill>
              <a:latin typeface="+mn-lt"/>
              <a:ea typeface="+mn-ea"/>
              <a:cs typeface="+mn-cs"/>
            </a:rPr>
            <a:t> crash analysis was performed on County Road System rural roadways outside of municipal areas using 5 years of crash data (2019-2023). The goal was to target high speed curves that exhibit an identifiable trend of curve related crashes.  Identified curve related crashes were aggregated on 0.25 mile sections to develop the listing of sections to analyze.  </a:t>
          </a:r>
        </a:p>
        <a:p>
          <a:pPr marL="0" marR="0" indent="0" algn="l" defTabSz="914400" eaLnBrk="1" fontAlgn="auto" latinLnBrk="0" hangingPunct="1">
            <a:lnSpc>
              <a:spcPct val="100000"/>
            </a:lnSpc>
            <a:spcBef>
              <a:spcPts val="0"/>
            </a:spcBef>
            <a:spcAft>
              <a:spcPts val="0"/>
            </a:spcAft>
            <a:buClrTx/>
            <a:buSzTx/>
            <a:buFontTx/>
            <a:buNone/>
            <a:tabLst/>
            <a:defRPr/>
          </a:pPr>
          <a:endParaRPr lang="en-US" sz="1100" b="1" baseline="0">
            <a:solidFill>
              <a:schemeClr val="lt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100" b="1" baseline="0">
              <a:solidFill>
                <a:schemeClr val="lt1"/>
              </a:solidFill>
              <a:latin typeface="+mn-lt"/>
              <a:ea typeface="+mn-ea"/>
              <a:cs typeface="+mn-cs"/>
            </a:rPr>
            <a:t>The curve sections were prioritized in four tiers:  </a:t>
          </a:r>
        </a:p>
        <a:p>
          <a:pPr marL="0" marR="0" indent="0" algn="l" defTabSz="914400" eaLnBrk="1" fontAlgn="auto" latinLnBrk="0" hangingPunct="1">
            <a:lnSpc>
              <a:spcPts val="1200"/>
            </a:lnSpc>
            <a:spcBef>
              <a:spcPts val="0"/>
            </a:spcBef>
            <a:spcAft>
              <a:spcPts val="0"/>
            </a:spcAft>
            <a:buClrTx/>
            <a:buSzTx/>
            <a:buFontTx/>
            <a:buNone/>
            <a:tabLst/>
            <a:defRPr/>
          </a:pPr>
          <a:r>
            <a:rPr lang="en-US" sz="1100" b="1" baseline="0">
              <a:solidFill>
                <a:schemeClr val="lt1"/>
              </a:solidFill>
              <a:latin typeface="+mn-lt"/>
              <a:ea typeface="+mn-ea"/>
              <a:cs typeface="+mn-cs"/>
            </a:rPr>
            <a:t>     - Green (2-5 curve crashes over 5 years),  Purple (6-10 curve crashes over 5 years), Yellow (11-15 curve crashes over 5 years), Red (&gt; 15 curve crashes over 5 years) Countermeasure treatments should be developed based on the specific location or the assocaited tier by the County (both systematic and site specific improvements are considered).</a:t>
          </a:r>
          <a:endParaRPr lang="en-US" sz="1100" b="1">
            <a:solidFill>
              <a:schemeClr val="lt1"/>
            </a:solidFill>
            <a:latin typeface="+mn-lt"/>
            <a:ea typeface="+mn-ea"/>
            <a:cs typeface="+mn-cs"/>
          </a:endParaRPr>
        </a:p>
        <a:p>
          <a:pPr algn="l"/>
          <a:endParaRPr lang="en-US" sz="1100" b="1"/>
        </a:p>
      </xdr:txBody>
    </xdr:sp>
    <xdr:clientData/>
  </xdr:twoCellAnchor>
  <xdr:twoCellAnchor>
    <xdr:from>
      <xdr:col>6</xdr:col>
      <xdr:colOff>85725</xdr:colOff>
      <xdr:row>0</xdr:row>
      <xdr:rowOff>95250</xdr:rowOff>
    </xdr:from>
    <xdr:to>
      <xdr:col>6</xdr:col>
      <xdr:colOff>1012836</xdr:colOff>
      <xdr:row>7</xdr:row>
      <xdr:rowOff>73400</xdr:rowOff>
    </xdr:to>
    <xdr:sp macro="" textlink="">
      <xdr:nvSpPr>
        <xdr:cNvPr id="4" name="Down Arrow Callout 3">
          <a:extLst>
            <a:ext uri="{FF2B5EF4-FFF2-40B4-BE49-F238E27FC236}">
              <a16:creationId xmlns:a16="http://schemas.microsoft.com/office/drawing/2014/main" id="{13EF5A24-0F68-4757-A132-9F4AC35C31ED}"/>
            </a:ext>
          </a:extLst>
        </xdr:cNvPr>
        <xdr:cNvSpPr/>
      </xdr:nvSpPr>
      <xdr:spPr>
        <a:xfrm>
          <a:off x="2476500" y="95250"/>
          <a:ext cx="923925" cy="1692650"/>
        </a:xfrm>
        <a:prstGeom prst="downArrowCallout">
          <a:avLst>
            <a:gd name="adj1" fmla="val 20353"/>
            <a:gd name="adj2" fmla="val 19525"/>
            <a:gd name="adj3" fmla="val 30371"/>
            <a:gd name="adj4" fmla="val 70960"/>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marL="0" marR="0" indent="0" algn="ctr" defTabSz="914400" eaLnBrk="1" fontAlgn="auto" latinLnBrk="0" hangingPunct="1">
            <a:lnSpc>
              <a:spcPts val="1000"/>
            </a:lnSpc>
            <a:spcBef>
              <a:spcPts val="0"/>
            </a:spcBef>
            <a:spcAft>
              <a:spcPts val="0"/>
            </a:spcAft>
            <a:buClrTx/>
            <a:buSzTx/>
            <a:buFontTx/>
            <a:buNone/>
            <a:tabLst/>
            <a:defRPr/>
          </a:pPr>
          <a:r>
            <a:rPr lang="en-US" sz="1100" b="1">
              <a:solidFill>
                <a:schemeClr val="lt1"/>
              </a:solidFill>
              <a:latin typeface="+mn-lt"/>
              <a:ea typeface="+mn-ea"/>
              <a:cs typeface="+mn-cs"/>
            </a:rPr>
            <a:t>Place an</a:t>
          </a:r>
          <a:r>
            <a:rPr lang="en-US" sz="1100" b="1" baseline="0">
              <a:solidFill>
                <a:schemeClr val="lt1"/>
              </a:solidFill>
              <a:latin typeface="+mn-lt"/>
              <a:ea typeface="+mn-ea"/>
              <a:cs typeface="+mn-cs"/>
            </a:rPr>
            <a:t> 'X' to select curves for Improvment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9525</xdr:colOff>
      <xdr:row>0</xdr:row>
      <xdr:rowOff>0</xdr:rowOff>
    </xdr:from>
    <xdr:to>
      <xdr:col>5</xdr:col>
      <xdr:colOff>304800</xdr:colOff>
      <xdr:row>5</xdr:row>
      <xdr:rowOff>19050</xdr:rowOff>
    </xdr:to>
    <xdr:pic>
      <xdr:nvPicPr>
        <xdr:cNvPr id="3" name="Picture 2">
          <a:extLst>
            <a:ext uri="{FF2B5EF4-FFF2-40B4-BE49-F238E27FC236}">
              <a16:creationId xmlns:a16="http://schemas.microsoft.com/office/drawing/2014/main" id="{132157D5-F3EE-28C2-0A2B-3136B20BA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0" y="0"/>
          <a:ext cx="2152650" cy="1076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180975</xdr:colOff>
      <xdr:row>0</xdr:row>
      <xdr:rowOff>0</xdr:rowOff>
    </xdr:from>
    <xdr:to>
      <xdr:col>11</xdr:col>
      <xdr:colOff>619125</xdr:colOff>
      <xdr:row>0</xdr:row>
      <xdr:rowOff>457200</xdr:rowOff>
    </xdr:to>
    <xdr:pic>
      <xdr:nvPicPr>
        <xdr:cNvPr id="18022" name="Picture 1">
          <a:extLst>
            <a:ext uri="{FF2B5EF4-FFF2-40B4-BE49-F238E27FC236}">
              <a16:creationId xmlns:a16="http://schemas.microsoft.com/office/drawing/2014/main" id="{00000000-0008-0000-0300-0000664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0575" y="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190500</xdr:colOff>
      <xdr:row>0</xdr:row>
      <xdr:rowOff>0</xdr:rowOff>
    </xdr:from>
    <xdr:to>
      <xdr:col>12</xdr:col>
      <xdr:colOff>628650</xdr:colOff>
      <xdr:row>0</xdr:row>
      <xdr:rowOff>457200</xdr:rowOff>
    </xdr:to>
    <xdr:pic>
      <xdr:nvPicPr>
        <xdr:cNvPr id="18023" name="Picture 1">
          <a:extLst>
            <a:ext uri="{FF2B5EF4-FFF2-40B4-BE49-F238E27FC236}">
              <a16:creationId xmlns:a16="http://schemas.microsoft.com/office/drawing/2014/main" id="{00000000-0008-0000-0300-00006746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01150" y="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142875</xdr:colOff>
      <xdr:row>0</xdr:row>
      <xdr:rowOff>0</xdr:rowOff>
    </xdr:from>
    <xdr:to>
      <xdr:col>13</xdr:col>
      <xdr:colOff>600075</xdr:colOff>
      <xdr:row>0</xdr:row>
      <xdr:rowOff>457200</xdr:rowOff>
    </xdr:to>
    <xdr:pic>
      <xdr:nvPicPr>
        <xdr:cNvPr id="18024" name="Picture 2">
          <a:extLst>
            <a:ext uri="{FF2B5EF4-FFF2-40B4-BE49-F238E27FC236}">
              <a16:creationId xmlns:a16="http://schemas.microsoft.com/office/drawing/2014/main" id="{00000000-0008-0000-0300-00006846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345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171450</xdr:colOff>
      <xdr:row>0</xdr:row>
      <xdr:rowOff>0</xdr:rowOff>
    </xdr:from>
    <xdr:to>
      <xdr:col>14</xdr:col>
      <xdr:colOff>628650</xdr:colOff>
      <xdr:row>0</xdr:row>
      <xdr:rowOff>457200</xdr:rowOff>
    </xdr:to>
    <xdr:pic>
      <xdr:nvPicPr>
        <xdr:cNvPr id="18025" name="Picture 2">
          <a:extLst>
            <a:ext uri="{FF2B5EF4-FFF2-40B4-BE49-F238E27FC236}">
              <a16:creationId xmlns:a16="http://schemas.microsoft.com/office/drawing/2014/main" id="{00000000-0008-0000-0300-00006946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7442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161925</xdr:colOff>
      <xdr:row>0</xdr:row>
      <xdr:rowOff>0</xdr:rowOff>
    </xdr:from>
    <xdr:to>
      <xdr:col>15</xdr:col>
      <xdr:colOff>638175</xdr:colOff>
      <xdr:row>0</xdr:row>
      <xdr:rowOff>457200</xdr:rowOff>
    </xdr:to>
    <xdr:pic>
      <xdr:nvPicPr>
        <xdr:cNvPr id="18026" name="Picture 3">
          <a:extLst>
            <a:ext uri="{FF2B5EF4-FFF2-40B4-BE49-F238E27FC236}">
              <a16:creationId xmlns:a16="http://schemas.microsoft.com/office/drawing/2014/main" id="{00000000-0008-0000-0300-00006A46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515725" y="0"/>
          <a:ext cx="476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161925</xdr:colOff>
      <xdr:row>0</xdr:row>
      <xdr:rowOff>0</xdr:rowOff>
    </xdr:from>
    <xdr:to>
      <xdr:col>16</xdr:col>
      <xdr:colOff>638175</xdr:colOff>
      <xdr:row>0</xdr:row>
      <xdr:rowOff>457200</xdr:rowOff>
    </xdr:to>
    <xdr:pic>
      <xdr:nvPicPr>
        <xdr:cNvPr id="18027" name="Picture 3">
          <a:extLst>
            <a:ext uri="{FF2B5EF4-FFF2-40B4-BE49-F238E27FC236}">
              <a16:creationId xmlns:a16="http://schemas.microsoft.com/office/drawing/2014/main" id="{00000000-0008-0000-0300-00006B46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96775" y="0"/>
          <a:ext cx="476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180975</xdr:colOff>
      <xdr:row>0</xdr:row>
      <xdr:rowOff>0</xdr:rowOff>
    </xdr:from>
    <xdr:to>
      <xdr:col>17</xdr:col>
      <xdr:colOff>628650</xdr:colOff>
      <xdr:row>0</xdr:row>
      <xdr:rowOff>457200</xdr:rowOff>
    </xdr:to>
    <xdr:pic>
      <xdr:nvPicPr>
        <xdr:cNvPr id="18028" name="Picture 4">
          <a:extLst>
            <a:ext uri="{FF2B5EF4-FFF2-40B4-BE49-F238E27FC236}">
              <a16:creationId xmlns:a16="http://schemas.microsoft.com/office/drawing/2014/main" id="{00000000-0008-0000-0300-00006C46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096875" y="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171450</xdr:colOff>
      <xdr:row>0</xdr:row>
      <xdr:rowOff>0</xdr:rowOff>
    </xdr:from>
    <xdr:to>
      <xdr:col>19</xdr:col>
      <xdr:colOff>638175</xdr:colOff>
      <xdr:row>0</xdr:row>
      <xdr:rowOff>457200</xdr:rowOff>
    </xdr:to>
    <xdr:pic>
      <xdr:nvPicPr>
        <xdr:cNvPr id="18029" name="Picture 5">
          <a:extLst>
            <a:ext uri="{FF2B5EF4-FFF2-40B4-BE49-F238E27FC236}">
              <a16:creationId xmlns:a16="http://schemas.microsoft.com/office/drawing/2014/main" id="{00000000-0008-0000-0300-00006D46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649450" y="0"/>
          <a:ext cx="466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114300</xdr:colOff>
      <xdr:row>0</xdr:row>
      <xdr:rowOff>0</xdr:rowOff>
    </xdr:from>
    <xdr:to>
      <xdr:col>20</xdr:col>
      <xdr:colOff>581025</xdr:colOff>
      <xdr:row>0</xdr:row>
      <xdr:rowOff>457200</xdr:rowOff>
    </xdr:to>
    <xdr:pic>
      <xdr:nvPicPr>
        <xdr:cNvPr id="18030" name="Picture 5">
          <a:extLst>
            <a:ext uri="{FF2B5EF4-FFF2-40B4-BE49-F238E27FC236}">
              <a16:creationId xmlns:a16="http://schemas.microsoft.com/office/drawing/2014/main" id="{00000000-0008-0000-0300-00006E46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5373350" y="0"/>
          <a:ext cx="466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190500</xdr:colOff>
      <xdr:row>0</xdr:row>
      <xdr:rowOff>0</xdr:rowOff>
    </xdr:from>
    <xdr:to>
      <xdr:col>18</xdr:col>
      <xdr:colOff>638175</xdr:colOff>
      <xdr:row>0</xdr:row>
      <xdr:rowOff>457200</xdr:rowOff>
    </xdr:to>
    <xdr:pic>
      <xdr:nvPicPr>
        <xdr:cNvPr id="18031" name="Picture 4">
          <a:extLst>
            <a:ext uri="{FF2B5EF4-FFF2-40B4-BE49-F238E27FC236}">
              <a16:creationId xmlns:a16="http://schemas.microsoft.com/office/drawing/2014/main" id="{00000000-0008-0000-0300-00006F46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887450" y="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85725</xdr:colOff>
      <xdr:row>0</xdr:row>
      <xdr:rowOff>0</xdr:rowOff>
    </xdr:from>
    <xdr:to>
      <xdr:col>21</xdr:col>
      <xdr:colOff>514350</xdr:colOff>
      <xdr:row>0</xdr:row>
      <xdr:rowOff>457200</xdr:rowOff>
    </xdr:to>
    <xdr:pic>
      <xdr:nvPicPr>
        <xdr:cNvPr id="18032" name="Picture 6">
          <a:extLst>
            <a:ext uri="{FF2B5EF4-FFF2-40B4-BE49-F238E27FC236}">
              <a16:creationId xmlns:a16="http://schemas.microsoft.com/office/drawing/2014/main" id="{00000000-0008-0000-0300-00007046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6030575"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95250</xdr:colOff>
      <xdr:row>0</xdr:row>
      <xdr:rowOff>0</xdr:rowOff>
    </xdr:from>
    <xdr:to>
      <xdr:col>22</xdr:col>
      <xdr:colOff>523875</xdr:colOff>
      <xdr:row>0</xdr:row>
      <xdr:rowOff>457200</xdr:rowOff>
    </xdr:to>
    <xdr:pic>
      <xdr:nvPicPr>
        <xdr:cNvPr id="18033" name="Picture 6">
          <a:extLst>
            <a:ext uri="{FF2B5EF4-FFF2-40B4-BE49-F238E27FC236}">
              <a16:creationId xmlns:a16="http://schemas.microsoft.com/office/drawing/2014/main" id="{00000000-0008-0000-0300-00007146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6668750"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76200</xdr:colOff>
      <xdr:row>0</xdr:row>
      <xdr:rowOff>0</xdr:rowOff>
    </xdr:from>
    <xdr:to>
      <xdr:col>23</xdr:col>
      <xdr:colOff>533400</xdr:colOff>
      <xdr:row>0</xdr:row>
      <xdr:rowOff>457200</xdr:rowOff>
    </xdr:to>
    <xdr:pic>
      <xdr:nvPicPr>
        <xdr:cNvPr id="18034" name="Picture 7">
          <a:extLst>
            <a:ext uri="{FF2B5EF4-FFF2-40B4-BE49-F238E27FC236}">
              <a16:creationId xmlns:a16="http://schemas.microsoft.com/office/drawing/2014/main" id="{00000000-0008-0000-0300-00007246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72593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85725</xdr:colOff>
      <xdr:row>0</xdr:row>
      <xdr:rowOff>0</xdr:rowOff>
    </xdr:from>
    <xdr:to>
      <xdr:col>24</xdr:col>
      <xdr:colOff>542925</xdr:colOff>
      <xdr:row>0</xdr:row>
      <xdr:rowOff>457200</xdr:rowOff>
    </xdr:to>
    <xdr:pic>
      <xdr:nvPicPr>
        <xdr:cNvPr id="18035" name="Picture 7">
          <a:extLst>
            <a:ext uri="{FF2B5EF4-FFF2-40B4-BE49-F238E27FC236}">
              <a16:creationId xmlns:a16="http://schemas.microsoft.com/office/drawing/2014/main" id="{00000000-0008-0000-0300-00007346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78974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95250</xdr:colOff>
      <xdr:row>0</xdr:row>
      <xdr:rowOff>0</xdr:rowOff>
    </xdr:from>
    <xdr:to>
      <xdr:col>25</xdr:col>
      <xdr:colOff>542925</xdr:colOff>
      <xdr:row>0</xdr:row>
      <xdr:rowOff>457200</xdr:rowOff>
    </xdr:to>
    <xdr:pic>
      <xdr:nvPicPr>
        <xdr:cNvPr id="18036" name="Picture 8">
          <a:extLst>
            <a:ext uri="{FF2B5EF4-FFF2-40B4-BE49-F238E27FC236}">
              <a16:creationId xmlns:a16="http://schemas.microsoft.com/office/drawing/2014/main" id="{00000000-0008-0000-0300-00007446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8516600" y="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85725</xdr:colOff>
      <xdr:row>0</xdr:row>
      <xdr:rowOff>0</xdr:rowOff>
    </xdr:from>
    <xdr:to>
      <xdr:col>26</xdr:col>
      <xdr:colOff>533400</xdr:colOff>
      <xdr:row>0</xdr:row>
      <xdr:rowOff>457200</xdr:rowOff>
    </xdr:to>
    <xdr:pic>
      <xdr:nvPicPr>
        <xdr:cNvPr id="18037" name="Picture 8">
          <a:extLst>
            <a:ext uri="{FF2B5EF4-FFF2-40B4-BE49-F238E27FC236}">
              <a16:creationId xmlns:a16="http://schemas.microsoft.com/office/drawing/2014/main" id="{00000000-0008-0000-0300-00007546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9135725" y="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76200</xdr:colOff>
      <xdr:row>0</xdr:row>
      <xdr:rowOff>0</xdr:rowOff>
    </xdr:from>
    <xdr:to>
      <xdr:col>27</xdr:col>
      <xdr:colOff>552450</xdr:colOff>
      <xdr:row>0</xdr:row>
      <xdr:rowOff>457200</xdr:rowOff>
    </xdr:to>
    <xdr:pic>
      <xdr:nvPicPr>
        <xdr:cNvPr id="18038" name="Picture 9">
          <a:extLst>
            <a:ext uri="{FF2B5EF4-FFF2-40B4-BE49-F238E27FC236}">
              <a16:creationId xmlns:a16="http://schemas.microsoft.com/office/drawing/2014/main" id="{00000000-0008-0000-0300-00007646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9735800" y="0"/>
          <a:ext cx="476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66675</xdr:colOff>
      <xdr:row>0</xdr:row>
      <xdr:rowOff>0</xdr:rowOff>
    </xdr:from>
    <xdr:to>
      <xdr:col>28</xdr:col>
      <xdr:colOff>542925</xdr:colOff>
      <xdr:row>0</xdr:row>
      <xdr:rowOff>457200</xdr:rowOff>
    </xdr:to>
    <xdr:pic>
      <xdr:nvPicPr>
        <xdr:cNvPr id="18039" name="Picture 9">
          <a:extLst>
            <a:ext uri="{FF2B5EF4-FFF2-40B4-BE49-F238E27FC236}">
              <a16:creationId xmlns:a16="http://schemas.microsoft.com/office/drawing/2014/main" id="{00000000-0008-0000-0300-00007746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0354925" y="0"/>
          <a:ext cx="476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95250</xdr:colOff>
      <xdr:row>0</xdr:row>
      <xdr:rowOff>0</xdr:rowOff>
    </xdr:from>
    <xdr:to>
      <xdr:col>29</xdr:col>
      <xdr:colOff>552450</xdr:colOff>
      <xdr:row>0</xdr:row>
      <xdr:rowOff>457200</xdr:rowOff>
    </xdr:to>
    <xdr:pic>
      <xdr:nvPicPr>
        <xdr:cNvPr id="18040" name="Picture 10">
          <a:extLst>
            <a:ext uri="{FF2B5EF4-FFF2-40B4-BE49-F238E27FC236}">
              <a16:creationId xmlns:a16="http://schemas.microsoft.com/office/drawing/2014/main" id="{00000000-0008-0000-0300-00007846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09931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85725</xdr:colOff>
      <xdr:row>0</xdr:row>
      <xdr:rowOff>0</xdr:rowOff>
    </xdr:from>
    <xdr:to>
      <xdr:col>30</xdr:col>
      <xdr:colOff>542925</xdr:colOff>
      <xdr:row>0</xdr:row>
      <xdr:rowOff>457200</xdr:rowOff>
    </xdr:to>
    <xdr:pic>
      <xdr:nvPicPr>
        <xdr:cNvPr id="18041" name="Picture 10">
          <a:extLst>
            <a:ext uri="{FF2B5EF4-FFF2-40B4-BE49-F238E27FC236}">
              <a16:creationId xmlns:a16="http://schemas.microsoft.com/office/drawing/2014/main" id="{00000000-0008-0000-0300-00007946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161222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76200</xdr:colOff>
      <xdr:row>0</xdr:row>
      <xdr:rowOff>0</xdr:rowOff>
    </xdr:from>
    <xdr:to>
      <xdr:col>31</xdr:col>
      <xdr:colOff>542925</xdr:colOff>
      <xdr:row>0</xdr:row>
      <xdr:rowOff>457200</xdr:rowOff>
    </xdr:to>
    <xdr:pic>
      <xdr:nvPicPr>
        <xdr:cNvPr id="18042" name="Picture 11">
          <a:extLst>
            <a:ext uri="{FF2B5EF4-FFF2-40B4-BE49-F238E27FC236}">
              <a16:creationId xmlns:a16="http://schemas.microsoft.com/office/drawing/2014/main" id="{00000000-0008-0000-0300-00007A46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2212300" y="0"/>
          <a:ext cx="466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66675</xdr:colOff>
      <xdr:row>0</xdr:row>
      <xdr:rowOff>0</xdr:rowOff>
    </xdr:from>
    <xdr:to>
      <xdr:col>32</xdr:col>
      <xdr:colOff>533400</xdr:colOff>
      <xdr:row>0</xdr:row>
      <xdr:rowOff>457200</xdr:rowOff>
    </xdr:to>
    <xdr:pic>
      <xdr:nvPicPr>
        <xdr:cNvPr id="18043" name="Picture 11">
          <a:extLst>
            <a:ext uri="{FF2B5EF4-FFF2-40B4-BE49-F238E27FC236}">
              <a16:creationId xmlns:a16="http://schemas.microsoft.com/office/drawing/2014/main" id="{00000000-0008-0000-0300-00007B46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2831425" y="0"/>
          <a:ext cx="466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95250</xdr:colOff>
      <xdr:row>0</xdr:row>
      <xdr:rowOff>0</xdr:rowOff>
    </xdr:from>
    <xdr:to>
      <xdr:col>35</xdr:col>
      <xdr:colOff>533400</xdr:colOff>
      <xdr:row>0</xdr:row>
      <xdr:rowOff>457200</xdr:rowOff>
    </xdr:to>
    <xdr:pic>
      <xdr:nvPicPr>
        <xdr:cNvPr id="18044" name="Picture 13">
          <a:extLst>
            <a:ext uri="{FF2B5EF4-FFF2-40B4-BE49-F238E27FC236}">
              <a16:creationId xmlns:a16="http://schemas.microsoft.com/office/drawing/2014/main" id="{00000000-0008-0000-0300-00007C46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24688800" y="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36</xdr:col>
      <xdr:colOff>66675</xdr:colOff>
      <xdr:row>0</xdr:row>
      <xdr:rowOff>0</xdr:rowOff>
    </xdr:from>
    <xdr:to>
      <xdr:col>36</xdr:col>
      <xdr:colOff>504825</xdr:colOff>
      <xdr:row>0</xdr:row>
      <xdr:rowOff>457200</xdr:rowOff>
    </xdr:to>
    <xdr:pic>
      <xdr:nvPicPr>
        <xdr:cNvPr id="18045" name="Picture 13">
          <a:extLst>
            <a:ext uri="{FF2B5EF4-FFF2-40B4-BE49-F238E27FC236}">
              <a16:creationId xmlns:a16="http://schemas.microsoft.com/office/drawing/2014/main" id="{00000000-0008-0000-0300-00007D46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5269825" y="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85725</xdr:colOff>
      <xdr:row>0</xdr:row>
      <xdr:rowOff>0</xdr:rowOff>
    </xdr:from>
    <xdr:to>
      <xdr:col>33</xdr:col>
      <xdr:colOff>514350</xdr:colOff>
      <xdr:row>0</xdr:row>
      <xdr:rowOff>457200</xdr:rowOff>
    </xdr:to>
    <xdr:pic>
      <xdr:nvPicPr>
        <xdr:cNvPr id="18046" name="Picture 30">
          <a:extLst>
            <a:ext uri="{FF2B5EF4-FFF2-40B4-BE49-F238E27FC236}">
              <a16:creationId xmlns:a16="http://schemas.microsoft.com/office/drawing/2014/main" id="{00000000-0008-0000-0300-00007E46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23460075"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85725</xdr:colOff>
      <xdr:row>0</xdr:row>
      <xdr:rowOff>0</xdr:rowOff>
    </xdr:from>
    <xdr:to>
      <xdr:col>34</xdr:col>
      <xdr:colOff>514350</xdr:colOff>
      <xdr:row>0</xdr:row>
      <xdr:rowOff>457200</xdr:rowOff>
    </xdr:to>
    <xdr:pic>
      <xdr:nvPicPr>
        <xdr:cNvPr id="18047" name="Picture 31">
          <a:extLst>
            <a:ext uri="{FF2B5EF4-FFF2-40B4-BE49-F238E27FC236}">
              <a16:creationId xmlns:a16="http://schemas.microsoft.com/office/drawing/2014/main" id="{00000000-0008-0000-0300-00007F46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24069675"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37</xdr:col>
      <xdr:colOff>57150</xdr:colOff>
      <xdr:row>0</xdr:row>
      <xdr:rowOff>0</xdr:rowOff>
    </xdr:from>
    <xdr:to>
      <xdr:col>37</xdr:col>
      <xdr:colOff>514350</xdr:colOff>
      <xdr:row>0</xdr:row>
      <xdr:rowOff>457200</xdr:rowOff>
    </xdr:to>
    <xdr:pic>
      <xdr:nvPicPr>
        <xdr:cNvPr id="18048" name="Picture 92" descr="Sample Picture">
          <a:extLst>
            <a:ext uri="{FF2B5EF4-FFF2-40B4-BE49-F238E27FC236}">
              <a16:creationId xmlns:a16="http://schemas.microsoft.com/office/drawing/2014/main" id="{00000000-0008-0000-0300-00008046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258699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76200</xdr:colOff>
      <xdr:row>0</xdr:row>
      <xdr:rowOff>0</xdr:rowOff>
    </xdr:from>
    <xdr:to>
      <xdr:col>38</xdr:col>
      <xdr:colOff>533400</xdr:colOff>
      <xdr:row>0</xdr:row>
      <xdr:rowOff>457200</xdr:rowOff>
    </xdr:to>
    <xdr:pic>
      <xdr:nvPicPr>
        <xdr:cNvPr id="18049" name="Picture 93" descr="Sample Picture">
          <a:extLst>
            <a:ext uri="{FF2B5EF4-FFF2-40B4-BE49-F238E27FC236}">
              <a16:creationId xmlns:a16="http://schemas.microsoft.com/office/drawing/2014/main" id="{00000000-0008-0000-0300-00008146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649855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85725</xdr:colOff>
      <xdr:row>0</xdr:row>
      <xdr:rowOff>0</xdr:rowOff>
    </xdr:from>
    <xdr:to>
      <xdr:col>39</xdr:col>
      <xdr:colOff>542925</xdr:colOff>
      <xdr:row>0</xdr:row>
      <xdr:rowOff>457200</xdr:rowOff>
    </xdr:to>
    <xdr:pic>
      <xdr:nvPicPr>
        <xdr:cNvPr id="18050" name="Picture 94" descr="Sample Picture">
          <a:extLst>
            <a:ext uri="{FF2B5EF4-FFF2-40B4-BE49-F238E27FC236}">
              <a16:creationId xmlns:a16="http://schemas.microsoft.com/office/drawing/2014/main" id="{00000000-0008-0000-0300-00008246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71176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85725</xdr:colOff>
      <xdr:row>0</xdr:row>
      <xdr:rowOff>0</xdr:rowOff>
    </xdr:from>
    <xdr:to>
      <xdr:col>40</xdr:col>
      <xdr:colOff>542925</xdr:colOff>
      <xdr:row>0</xdr:row>
      <xdr:rowOff>457200</xdr:rowOff>
    </xdr:to>
    <xdr:pic>
      <xdr:nvPicPr>
        <xdr:cNvPr id="18051" name="Picture 96" descr="Sample Picture">
          <a:extLst>
            <a:ext uri="{FF2B5EF4-FFF2-40B4-BE49-F238E27FC236}">
              <a16:creationId xmlns:a16="http://schemas.microsoft.com/office/drawing/2014/main" id="{00000000-0008-0000-0300-00008346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77272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85725</xdr:colOff>
      <xdr:row>0</xdr:row>
      <xdr:rowOff>0</xdr:rowOff>
    </xdr:from>
    <xdr:to>
      <xdr:col>41</xdr:col>
      <xdr:colOff>542925</xdr:colOff>
      <xdr:row>0</xdr:row>
      <xdr:rowOff>457200</xdr:rowOff>
    </xdr:to>
    <xdr:pic>
      <xdr:nvPicPr>
        <xdr:cNvPr id="18052" name="Picture 97" descr="Sample Picture">
          <a:extLst>
            <a:ext uri="{FF2B5EF4-FFF2-40B4-BE49-F238E27FC236}">
              <a16:creationId xmlns:a16="http://schemas.microsoft.com/office/drawing/2014/main" id="{00000000-0008-0000-0300-00008446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283368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42</xdr:col>
      <xdr:colOff>66675</xdr:colOff>
      <xdr:row>0</xdr:row>
      <xdr:rowOff>0</xdr:rowOff>
    </xdr:from>
    <xdr:to>
      <xdr:col>42</xdr:col>
      <xdr:colOff>523875</xdr:colOff>
      <xdr:row>0</xdr:row>
      <xdr:rowOff>457200</xdr:rowOff>
    </xdr:to>
    <xdr:pic>
      <xdr:nvPicPr>
        <xdr:cNvPr id="18053" name="Picture 118" descr="Sample Picture">
          <a:extLst>
            <a:ext uri="{FF2B5EF4-FFF2-40B4-BE49-F238E27FC236}">
              <a16:creationId xmlns:a16="http://schemas.microsoft.com/office/drawing/2014/main" id="{00000000-0008-0000-0300-00008546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2892742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43</xdr:col>
      <xdr:colOff>95250</xdr:colOff>
      <xdr:row>0</xdr:row>
      <xdr:rowOff>0</xdr:rowOff>
    </xdr:from>
    <xdr:to>
      <xdr:col>43</xdr:col>
      <xdr:colOff>552450</xdr:colOff>
      <xdr:row>0</xdr:row>
      <xdr:rowOff>457200</xdr:rowOff>
    </xdr:to>
    <xdr:pic>
      <xdr:nvPicPr>
        <xdr:cNvPr id="18054" name="Picture 119" descr="Sample Picture">
          <a:extLst>
            <a:ext uri="{FF2B5EF4-FFF2-40B4-BE49-F238E27FC236}">
              <a16:creationId xmlns:a16="http://schemas.microsoft.com/office/drawing/2014/main" id="{00000000-0008-0000-0300-00008646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295656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85725</xdr:colOff>
      <xdr:row>0</xdr:row>
      <xdr:rowOff>0</xdr:rowOff>
    </xdr:from>
    <xdr:to>
      <xdr:col>44</xdr:col>
      <xdr:colOff>514350</xdr:colOff>
      <xdr:row>0</xdr:row>
      <xdr:rowOff>457200</xdr:rowOff>
    </xdr:to>
    <xdr:pic>
      <xdr:nvPicPr>
        <xdr:cNvPr id="18055" name="Picture 120" descr="Sample Picture">
          <a:extLst>
            <a:ext uri="{FF2B5EF4-FFF2-40B4-BE49-F238E27FC236}">
              <a16:creationId xmlns:a16="http://schemas.microsoft.com/office/drawing/2014/main" id="{00000000-0008-0000-0300-00008746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30165675"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85725</xdr:colOff>
      <xdr:row>0</xdr:row>
      <xdr:rowOff>0</xdr:rowOff>
    </xdr:from>
    <xdr:to>
      <xdr:col>45</xdr:col>
      <xdr:colOff>542925</xdr:colOff>
      <xdr:row>0</xdr:row>
      <xdr:rowOff>457200</xdr:rowOff>
    </xdr:to>
    <xdr:pic>
      <xdr:nvPicPr>
        <xdr:cNvPr id="18056" name="Picture 121" descr="Sample Picture">
          <a:extLst>
            <a:ext uri="{FF2B5EF4-FFF2-40B4-BE49-F238E27FC236}">
              <a16:creationId xmlns:a16="http://schemas.microsoft.com/office/drawing/2014/main" id="{00000000-0008-0000-0300-00008846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307752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46</xdr:col>
      <xdr:colOff>76200</xdr:colOff>
      <xdr:row>0</xdr:row>
      <xdr:rowOff>104775</xdr:rowOff>
    </xdr:from>
    <xdr:to>
      <xdr:col>46</xdr:col>
      <xdr:colOff>533400</xdr:colOff>
      <xdr:row>0</xdr:row>
      <xdr:rowOff>342900</xdr:rowOff>
    </xdr:to>
    <xdr:pic>
      <xdr:nvPicPr>
        <xdr:cNvPr id="18057" name="Picture 17">
          <a:extLst>
            <a:ext uri="{FF2B5EF4-FFF2-40B4-BE49-F238E27FC236}">
              <a16:creationId xmlns:a16="http://schemas.microsoft.com/office/drawing/2014/main" id="{00000000-0008-0000-0300-0000894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31375350" y="104775"/>
          <a:ext cx="457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76200</xdr:colOff>
      <xdr:row>0</xdr:row>
      <xdr:rowOff>114300</xdr:rowOff>
    </xdr:from>
    <xdr:to>
      <xdr:col>47</xdr:col>
      <xdr:colOff>533400</xdr:colOff>
      <xdr:row>0</xdr:row>
      <xdr:rowOff>352425</xdr:rowOff>
    </xdr:to>
    <xdr:pic>
      <xdr:nvPicPr>
        <xdr:cNvPr id="18058" name="Picture 17">
          <a:extLst>
            <a:ext uri="{FF2B5EF4-FFF2-40B4-BE49-F238E27FC236}">
              <a16:creationId xmlns:a16="http://schemas.microsoft.com/office/drawing/2014/main" id="{00000000-0008-0000-0300-00008A4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31984950" y="114300"/>
          <a:ext cx="457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48</xdr:col>
      <xdr:colOff>133350</xdr:colOff>
      <xdr:row>0</xdr:row>
      <xdr:rowOff>0</xdr:rowOff>
    </xdr:from>
    <xdr:to>
      <xdr:col>48</xdr:col>
      <xdr:colOff>495300</xdr:colOff>
      <xdr:row>0</xdr:row>
      <xdr:rowOff>457200</xdr:rowOff>
    </xdr:to>
    <xdr:pic>
      <xdr:nvPicPr>
        <xdr:cNvPr id="18059" name="Picture 18">
          <a:extLst>
            <a:ext uri="{FF2B5EF4-FFF2-40B4-BE49-F238E27FC236}">
              <a16:creationId xmlns:a16="http://schemas.microsoft.com/office/drawing/2014/main" id="{00000000-0008-0000-0300-00008B46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651700" y="0"/>
          <a:ext cx="3619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49</xdr:col>
      <xdr:colOff>200025</xdr:colOff>
      <xdr:row>0</xdr:row>
      <xdr:rowOff>0</xdr:rowOff>
    </xdr:from>
    <xdr:to>
      <xdr:col>49</xdr:col>
      <xdr:colOff>428625</xdr:colOff>
      <xdr:row>0</xdr:row>
      <xdr:rowOff>457200</xdr:rowOff>
    </xdr:to>
    <xdr:pic>
      <xdr:nvPicPr>
        <xdr:cNvPr id="18060" name="Picture 23">
          <a:extLst>
            <a:ext uri="{FF2B5EF4-FFF2-40B4-BE49-F238E27FC236}">
              <a16:creationId xmlns:a16="http://schemas.microsoft.com/office/drawing/2014/main" id="{00000000-0008-0000-0300-00008C46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33327975" y="0"/>
          <a:ext cx="228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zoomScale="70" zoomScaleNormal="70" workbookViewId="0">
      <selection activeCell="A2" sqref="A2:K2"/>
    </sheetView>
  </sheetViews>
  <sheetFormatPr defaultRowHeight="15" x14ac:dyDescent="0.25"/>
  <cols>
    <col min="1" max="1" width="11.140625" customWidth="1"/>
    <col min="5" max="5" width="11.85546875" customWidth="1"/>
    <col min="7" max="7" width="13.140625" customWidth="1"/>
    <col min="9" max="10" width="13.140625" customWidth="1"/>
    <col min="11" max="11" width="15.5703125" bestFit="1" customWidth="1"/>
  </cols>
  <sheetData>
    <row r="1" spans="1:11" ht="18.75" x14ac:dyDescent="0.3">
      <c r="A1" s="73" t="s">
        <v>38</v>
      </c>
      <c r="B1" s="74"/>
      <c r="C1" s="74"/>
      <c r="D1" s="74"/>
      <c r="E1" s="74"/>
      <c r="F1" s="74"/>
      <c r="G1" s="74"/>
      <c r="H1" s="74"/>
      <c r="I1" s="74"/>
      <c r="J1" s="74"/>
      <c r="K1" s="75"/>
    </row>
    <row r="2" spans="1:11" x14ac:dyDescent="0.25">
      <c r="A2" s="76" t="s">
        <v>6838</v>
      </c>
      <c r="B2" s="77"/>
      <c r="C2" s="77"/>
      <c r="D2" s="77"/>
      <c r="E2" s="77"/>
      <c r="F2" s="77"/>
      <c r="G2" s="77"/>
      <c r="H2" s="77"/>
      <c r="I2" s="77"/>
      <c r="J2" s="77"/>
      <c r="K2" s="78"/>
    </row>
    <row r="3" spans="1:11" ht="45" x14ac:dyDescent="0.25">
      <c r="A3" s="2" t="s">
        <v>0</v>
      </c>
      <c r="B3" s="3" t="s">
        <v>1</v>
      </c>
      <c r="C3" s="3" t="s">
        <v>2</v>
      </c>
      <c r="D3" s="3" t="s">
        <v>197</v>
      </c>
      <c r="E3" s="3" t="s">
        <v>4</v>
      </c>
      <c r="F3" s="3" t="s">
        <v>5</v>
      </c>
      <c r="G3" s="3" t="s">
        <v>6</v>
      </c>
      <c r="H3" s="3" t="s">
        <v>7</v>
      </c>
      <c r="I3" s="3" t="s">
        <v>8</v>
      </c>
      <c r="J3" s="3" t="s">
        <v>9</v>
      </c>
      <c r="K3" s="4" t="s">
        <v>10</v>
      </c>
    </row>
    <row r="4" spans="1:11" x14ac:dyDescent="0.25">
      <c r="A4" s="5" t="s">
        <v>11</v>
      </c>
      <c r="B4" s="6" t="s">
        <v>12</v>
      </c>
      <c r="C4" s="7">
        <f>COUNTIFS('Curve Details'!$N:$N,"&gt;1",'Curve Details'!$N:$N,"&lt;6")</f>
        <v>3671</v>
      </c>
      <c r="D4" s="7">
        <f>SUMIFS('Curve Details'!$V:$V,'Curve Details'!$N:$N,"&gt;1",'Curve Details'!$N:$N,"&lt;6")</f>
        <v>880.95700000002739</v>
      </c>
      <c r="E4" s="8">
        <f>D4/SUM($D$4:$D$7)</f>
        <v>0.90520750917068526</v>
      </c>
      <c r="F4" s="7">
        <f>SUMIFS('Curve Details'!$N:$N,'Curve Details'!$N:$N,"&gt;1",'Curve Details'!$N:$N,"&lt;6")</f>
        <v>9529</v>
      </c>
      <c r="G4" s="8">
        <f>F4/SUM($F$4:$F$7)</f>
        <v>0.72712705074399087</v>
      </c>
      <c r="H4" s="7">
        <f>SUMIFS('Curve Details'!$O:$O,'Curve Details'!$N:$N,"&gt;1",'Curve Details'!$N:$N,"&lt;6")</f>
        <v>133</v>
      </c>
      <c r="I4" s="8">
        <f>H4/SUM($H$4:$H$7)</f>
        <v>0.84713375796178347</v>
      </c>
      <c r="J4" s="7">
        <f>SUMIFS('Curve Details'!$P:$P,'Curve Details'!$N:$N,"&gt;1",'Curve Details'!$N:$N,"&lt;6")</f>
        <v>590</v>
      </c>
      <c r="K4" s="8">
        <f>J4/SUM($J$4:$J$7)</f>
        <v>0.82287308228730827</v>
      </c>
    </row>
    <row r="5" spans="1:11" x14ac:dyDescent="0.25">
      <c r="A5" s="9" t="s">
        <v>13</v>
      </c>
      <c r="B5" s="10" t="s">
        <v>14</v>
      </c>
      <c r="C5" s="7">
        <f>COUNTIFS('Curve Details'!$N:$N,"&gt;5",'Curve Details'!$N:$N,"&lt;11")</f>
        <v>301</v>
      </c>
      <c r="D5" s="7">
        <f>SUMIFS('Curve Details'!$V:$V,'Curve Details'!$N:$N,"&gt;5",'Curve Details'!$N:$N,"&lt;11")</f>
        <v>71.378000000000071</v>
      </c>
      <c r="E5" s="8">
        <f>D5/SUM($D$4:$D$7)</f>
        <v>7.3342855087800224E-2</v>
      </c>
      <c r="F5" s="7">
        <f>SUMIFS('Curve Details'!$N:$N,'Curve Details'!$N:$N,"&gt;5",'Curve Details'!$N:$N,"&lt;11")</f>
        <v>2182</v>
      </c>
      <c r="G5" s="8">
        <f>F5/SUM($F$4:$F$7)</f>
        <v>0.16650133536818007</v>
      </c>
      <c r="H5" s="7">
        <f>SUMIFS('Curve Details'!$O:$O,'Curve Details'!$N:$N,"&gt;5",'Curve Details'!$N:$N,"&lt;11")</f>
        <v>20</v>
      </c>
      <c r="I5" s="8">
        <f>H5/SUM($H$4:$H$7)</f>
        <v>0.12738853503184713</v>
      </c>
      <c r="J5" s="7">
        <f>SUMIFS('Curve Details'!$P:$P,'Curve Details'!$N:$N,"&gt;5",'Curve Details'!$N:$N,"&lt;11")</f>
        <v>89</v>
      </c>
      <c r="K5" s="8">
        <f>J5/SUM($J$4:$J$7)</f>
        <v>0.12412831241283125</v>
      </c>
    </row>
    <row r="6" spans="1:11" x14ac:dyDescent="0.25">
      <c r="A6" s="9" t="s">
        <v>15</v>
      </c>
      <c r="B6" s="11" t="s">
        <v>16</v>
      </c>
      <c r="C6" s="7">
        <f>COUNTIFS('Curve Details'!$N:$N,"&gt;10",'Curve Details'!$N:$N,"&lt;16")</f>
        <v>58</v>
      </c>
      <c r="D6" s="7">
        <f>SUMIFS('Curve Details'!$V:$V,'Curve Details'!$N:$N,"&gt;10",'Curve Details'!$N:$N,"&lt;16")</f>
        <v>13.67500000000001</v>
      </c>
      <c r="E6" s="8">
        <f>D6/SUM($D$4:$D$7)</f>
        <v>1.4051438024680823E-2</v>
      </c>
      <c r="F6" s="7">
        <f>SUMIFS('Curve Details'!$N:$N,'Curve Details'!$N:$N,"&gt;10",'Curve Details'!$N:$N,"&lt;16")</f>
        <v>723</v>
      </c>
      <c r="G6" s="8">
        <f>F6/SUM($F$4:$F$7)</f>
        <v>5.5169782525753532E-2</v>
      </c>
      <c r="H6" s="7">
        <f>SUMIFS('Curve Details'!$O:$O,'Curve Details'!$N:$N,"&gt;10",'Curve Details'!$N:$N,"&lt;16")</f>
        <v>2</v>
      </c>
      <c r="I6" s="8">
        <f>H6/SUM($H$4:$H$7)</f>
        <v>1.2738853503184714E-2</v>
      </c>
      <c r="J6" s="7">
        <f>SUMIFS('Curve Details'!$P:$P,'Curve Details'!$N:$N,"&gt;10",'Curve Details'!$N:$N,"&lt;16")</f>
        <v>21</v>
      </c>
      <c r="K6" s="8">
        <f>J6/SUM($J$4:$J$7)</f>
        <v>2.9288702928870293E-2</v>
      </c>
    </row>
    <row r="7" spans="1:11" x14ac:dyDescent="0.25">
      <c r="A7" s="9" t="s">
        <v>194</v>
      </c>
      <c r="B7" s="12" t="s">
        <v>17</v>
      </c>
      <c r="C7" s="7">
        <f>COUNTIFS('Curve Details'!$N:$N,"&gt;15")</f>
        <v>30</v>
      </c>
      <c r="D7" s="7">
        <f>SUMIFS('Curve Details'!$V:$V,'Curve Details'!$N:$N,"&gt;15")</f>
        <v>7.2000000000000046</v>
      </c>
      <c r="E7" s="8">
        <f>D7/SUM($D$4:$D$7)</f>
        <v>7.3981977168337786E-3</v>
      </c>
      <c r="F7" s="7">
        <f>SUMIFS('Curve Details'!$N:$N,'Curve Details'!$N:$N,"&gt;15")</f>
        <v>671</v>
      </c>
      <c r="G7" s="8">
        <f>F7/SUM($F$4:$F$7)</f>
        <v>5.1201831362075546E-2</v>
      </c>
      <c r="H7" s="7">
        <f>SUMIFS('Curve Details'!$O:$O,'Curve Details'!$N:$N,"&gt;15")</f>
        <v>2</v>
      </c>
      <c r="I7" s="8">
        <f>H7/SUM($H$4:$H$7)</f>
        <v>1.2738853503184714E-2</v>
      </c>
      <c r="J7" s="7">
        <f>SUMIFS('Curve Details'!$P:$P,'Curve Details'!$N:$N,"&gt;15")</f>
        <v>17</v>
      </c>
      <c r="K7" s="8">
        <f>J7/SUM($J$4:$J$7)</f>
        <v>2.3709902370990237E-2</v>
      </c>
    </row>
    <row r="8" spans="1:11" x14ac:dyDescent="0.25">
      <c r="A8" s="13"/>
      <c r="K8" s="14"/>
    </row>
    <row r="9" spans="1:11" x14ac:dyDescent="0.25">
      <c r="A9" s="13"/>
      <c r="K9" s="14"/>
    </row>
    <row r="10" spans="1:11" x14ac:dyDescent="0.25">
      <c r="A10" s="13"/>
      <c r="K10" s="14"/>
    </row>
    <row r="11" spans="1:11" x14ac:dyDescent="0.25">
      <c r="A11" s="13"/>
      <c r="K11" s="14"/>
    </row>
    <row r="12" spans="1:11" x14ac:dyDescent="0.25">
      <c r="A12" s="13"/>
      <c r="K12" s="14"/>
    </row>
    <row r="13" spans="1:11" x14ac:dyDescent="0.25">
      <c r="A13" s="13"/>
      <c r="K13" s="14"/>
    </row>
    <row r="14" spans="1:11" x14ac:dyDescent="0.25">
      <c r="A14" s="13"/>
      <c r="K14" s="14"/>
    </row>
    <row r="15" spans="1:11" x14ac:dyDescent="0.25">
      <c r="A15" s="13"/>
      <c r="K15" s="14"/>
    </row>
    <row r="16" spans="1:11" x14ac:dyDescent="0.25">
      <c r="A16" s="13"/>
      <c r="K16" s="14"/>
    </row>
    <row r="17" spans="1:11" x14ac:dyDescent="0.25">
      <c r="A17" s="13"/>
      <c r="K17" s="14"/>
    </row>
    <row r="18" spans="1:11" x14ac:dyDescent="0.25">
      <c r="A18" s="13"/>
      <c r="K18" s="14"/>
    </row>
    <row r="19" spans="1:11" x14ac:dyDescent="0.25">
      <c r="A19" s="13"/>
      <c r="K19" s="14"/>
    </row>
    <row r="20" spans="1:11" x14ac:dyDescent="0.25">
      <c r="A20" s="13"/>
      <c r="K20" s="14"/>
    </row>
    <row r="21" spans="1:11" x14ac:dyDescent="0.25">
      <c r="A21" s="13"/>
      <c r="K21" s="14"/>
    </row>
    <row r="22" spans="1:11" x14ac:dyDescent="0.25">
      <c r="A22" s="13"/>
      <c r="K22" s="14"/>
    </row>
    <row r="23" spans="1:11" x14ac:dyDescent="0.25">
      <c r="A23" s="13"/>
      <c r="K23" s="14"/>
    </row>
    <row r="24" spans="1:11" x14ac:dyDescent="0.25">
      <c r="A24" s="13"/>
      <c r="K24" s="14"/>
    </row>
    <row r="25" spans="1:11" x14ac:dyDescent="0.25">
      <c r="A25" s="13"/>
      <c r="K25" s="14"/>
    </row>
    <row r="26" spans="1:11" x14ac:dyDescent="0.25">
      <c r="A26" s="13"/>
      <c r="K26" s="14"/>
    </row>
    <row r="27" spans="1:11" x14ac:dyDescent="0.25">
      <c r="A27" s="13"/>
      <c r="K27" s="14"/>
    </row>
    <row r="28" spans="1:11" x14ac:dyDescent="0.25">
      <c r="A28" s="13"/>
      <c r="K28" s="14"/>
    </row>
    <row r="29" spans="1:11" x14ac:dyDescent="0.25">
      <c r="A29" s="13"/>
      <c r="K29" s="14"/>
    </row>
    <row r="30" spans="1:11" x14ac:dyDescent="0.25">
      <c r="A30" s="13"/>
      <c r="K30" s="14"/>
    </row>
    <row r="31" spans="1:11" x14ac:dyDescent="0.25">
      <c r="A31" s="13"/>
      <c r="K31" s="14"/>
    </row>
    <row r="32" spans="1:11" x14ac:dyDescent="0.25">
      <c r="A32" s="13"/>
      <c r="K32" s="14"/>
    </row>
    <row r="33" spans="1:11" x14ac:dyDescent="0.25">
      <c r="A33" s="13"/>
      <c r="K33" s="14"/>
    </row>
    <row r="34" spans="1:11" x14ac:dyDescent="0.25">
      <c r="A34" s="13"/>
      <c r="K34" s="14"/>
    </row>
    <row r="35" spans="1:11" x14ac:dyDescent="0.25">
      <c r="A35" s="13"/>
      <c r="K35" s="14"/>
    </row>
    <row r="36" spans="1:11" x14ac:dyDescent="0.25">
      <c r="A36" s="13"/>
      <c r="K36" s="14"/>
    </row>
    <row r="37" spans="1:11" x14ac:dyDescent="0.25">
      <c r="A37" s="13"/>
      <c r="K37" s="14"/>
    </row>
    <row r="38" spans="1:11" x14ac:dyDescent="0.25">
      <c r="A38" s="13"/>
      <c r="K38" s="14"/>
    </row>
    <row r="39" spans="1:11" x14ac:dyDescent="0.25">
      <c r="A39" s="13"/>
      <c r="K39" s="14"/>
    </row>
    <row r="40" spans="1:11" x14ac:dyDescent="0.25">
      <c r="A40" s="13"/>
      <c r="K40" s="14"/>
    </row>
    <row r="41" spans="1:11" x14ac:dyDescent="0.25">
      <c r="A41" s="13"/>
      <c r="K41" s="14"/>
    </row>
    <row r="42" spans="1:11" x14ac:dyDescent="0.25">
      <c r="A42" s="13"/>
      <c r="K42" s="14"/>
    </row>
    <row r="43" spans="1:11" x14ac:dyDescent="0.25">
      <c r="A43" s="13"/>
      <c r="K43" s="14"/>
    </row>
    <row r="44" spans="1:11" x14ac:dyDescent="0.25">
      <c r="A44" s="13"/>
      <c r="K44" s="14"/>
    </row>
    <row r="45" spans="1:11" x14ac:dyDescent="0.25">
      <c r="A45" s="13"/>
      <c r="K45" s="14"/>
    </row>
    <row r="46" spans="1:11" x14ac:dyDescent="0.25">
      <c r="A46" s="13"/>
      <c r="K46" s="14"/>
    </row>
    <row r="47" spans="1:11" x14ac:dyDescent="0.25">
      <c r="A47" s="13"/>
      <c r="K47" s="14"/>
    </row>
    <row r="48" spans="1:11" x14ac:dyDescent="0.25">
      <c r="A48" s="13"/>
      <c r="K48" s="14"/>
    </row>
    <row r="49" spans="1:11" ht="15.75" thickBot="1" x14ac:dyDescent="0.3">
      <c r="A49" s="15"/>
      <c r="B49" s="16"/>
      <c r="C49" s="16"/>
      <c r="D49" s="16"/>
      <c r="E49" s="16"/>
      <c r="F49" s="16"/>
      <c r="G49" s="16"/>
      <c r="H49" s="16"/>
      <c r="I49" s="16"/>
      <c r="J49" s="16"/>
      <c r="K49" s="17"/>
    </row>
  </sheetData>
  <mergeCells count="2">
    <mergeCell ref="A1:K1"/>
    <mergeCell ref="A2:K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AA4068"/>
  <sheetViews>
    <sheetView zoomScale="90" zoomScaleNormal="90" workbookViewId="0">
      <selection activeCell="Z18" sqref="Z18"/>
    </sheetView>
  </sheetViews>
  <sheetFormatPr defaultColWidth="6.7109375" defaultRowHeight="15" x14ac:dyDescent="0.25"/>
  <cols>
    <col min="1" max="1" width="38.28515625" customWidth="1"/>
    <col min="2" max="2" width="5.85546875" customWidth="1"/>
    <col min="3" max="4" width="19.140625" customWidth="1"/>
    <col min="5" max="5" width="16.42578125" customWidth="1"/>
    <col min="6" max="6" width="19.42578125" customWidth="1"/>
    <col min="7" max="7" width="16.42578125" customWidth="1"/>
    <col min="8" max="8" width="9.28515625" customWidth="1"/>
    <col min="9" max="9" width="8.28515625" customWidth="1"/>
    <col min="10" max="10" width="12.140625" customWidth="1"/>
    <col min="11" max="11" width="11.42578125" customWidth="1"/>
    <col min="12" max="12" width="10.28515625" customWidth="1"/>
    <col min="13" max="13" width="10" customWidth="1"/>
    <col min="14" max="14" width="12.140625" customWidth="1"/>
    <col min="15" max="15" width="14.28515625" customWidth="1"/>
    <col min="16" max="17" width="19.42578125" customWidth="1"/>
    <col min="18" max="18" width="15.7109375" customWidth="1"/>
    <col min="19" max="19" width="21" customWidth="1"/>
    <col min="20" max="20" width="19.140625" customWidth="1"/>
    <col min="21" max="21" width="17.85546875" customWidth="1"/>
    <col min="22" max="22" width="18.7109375" customWidth="1"/>
    <col min="23" max="23" width="19.140625" customWidth="1"/>
    <col min="24" max="24" width="24.140625" customWidth="1"/>
    <col min="25" max="25" width="23" customWidth="1"/>
    <col min="26" max="26" width="32.5703125" customWidth="1"/>
    <col min="27" max="27" width="9.28515625" customWidth="1"/>
    <col min="28" max="28" width="6.7109375" customWidth="1"/>
  </cols>
  <sheetData>
    <row r="1" spans="1:27" ht="64.5" customHeight="1" x14ac:dyDescent="0.25">
      <c r="A1" s="79" t="s">
        <v>33</v>
      </c>
      <c r="B1" s="79"/>
      <c r="C1" s="79"/>
      <c r="D1" s="79"/>
      <c r="H1" s="3" t="s">
        <v>0</v>
      </c>
      <c r="I1" s="3" t="s">
        <v>1</v>
      </c>
      <c r="J1" s="3" t="s">
        <v>2</v>
      </c>
      <c r="O1" s="18"/>
      <c r="P1" s="18"/>
      <c r="Q1" s="18"/>
      <c r="U1" s="1"/>
      <c r="V1" s="1"/>
      <c r="W1" s="1"/>
      <c r="X1" s="1"/>
      <c r="Y1" s="1"/>
      <c r="Z1" s="1"/>
    </row>
    <row r="2" spans="1:27" x14ac:dyDescent="0.25">
      <c r="A2" s="79"/>
      <c r="B2" s="79"/>
      <c r="C2" s="79"/>
      <c r="D2" s="79"/>
      <c r="H2" s="19" t="s">
        <v>11</v>
      </c>
      <c r="I2" s="6" t="s">
        <v>12</v>
      </c>
      <c r="J2" s="7">
        <f>'Map and Summary'!C4</f>
        <v>3671</v>
      </c>
      <c r="O2" s="18"/>
      <c r="P2" s="18"/>
      <c r="Q2" s="18"/>
      <c r="U2" s="1"/>
      <c r="V2" s="1"/>
      <c r="W2" s="1"/>
      <c r="X2" s="1"/>
      <c r="Y2" s="1"/>
      <c r="Z2" s="1"/>
    </row>
    <row r="3" spans="1:27" x14ac:dyDescent="0.25">
      <c r="A3" s="79"/>
      <c r="B3" s="79"/>
      <c r="C3" s="79"/>
      <c r="D3" s="79"/>
      <c r="H3" s="20" t="s">
        <v>13</v>
      </c>
      <c r="I3" s="10" t="s">
        <v>14</v>
      </c>
      <c r="J3" s="7">
        <f>'Map and Summary'!C5</f>
        <v>301</v>
      </c>
      <c r="O3" s="18"/>
      <c r="P3" s="18"/>
      <c r="Q3" s="18"/>
      <c r="U3" s="1"/>
      <c r="V3" s="1"/>
      <c r="W3" s="1"/>
      <c r="X3" s="1"/>
      <c r="Y3" s="1"/>
      <c r="Z3" s="1"/>
    </row>
    <row r="4" spans="1:27" x14ac:dyDescent="0.25">
      <c r="A4" s="1"/>
      <c r="B4" s="1"/>
      <c r="C4" s="1"/>
      <c r="D4" s="1"/>
      <c r="H4" s="20" t="s">
        <v>15</v>
      </c>
      <c r="I4" s="11" t="s">
        <v>16</v>
      </c>
      <c r="J4" s="7">
        <f>'Map and Summary'!C6</f>
        <v>58</v>
      </c>
      <c r="O4" s="18"/>
      <c r="P4" s="18"/>
      <c r="Q4" s="18"/>
      <c r="U4" s="1"/>
      <c r="V4" s="1"/>
      <c r="W4" s="1"/>
      <c r="X4" s="1"/>
      <c r="Y4" s="1"/>
      <c r="Z4" s="1"/>
    </row>
    <row r="5" spans="1:27" x14ac:dyDescent="0.25">
      <c r="A5" s="1"/>
      <c r="B5" s="1"/>
      <c r="C5" s="1"/>
      <c r="D5" s="1"/>
      <c r="H5" s="20" t="s">
        <v>194</v>
      </c>
      <c r="I5" s="12" t="s">
        <v>17</v>
      </c>
      <c r="J5" s="7">
        <f>'Map and Summary'!C7</f>
        <v>30</v>
      </c>
      <c r="L5" s="22" t="e">
        <f>MID(A5,16,6)*1</f>
        <v>#VALUE!</v>
      </c>
      <c r="M5" s="22" t="e">
        <f>MID(A5,26,6)*1</f>
        <v>#VALUE!</v>
      </c>
      <c r="N5" s="21"/>
      <c r="O5" s="18"/>
      <c r="P5" s="18"/>
      <c r="Q5" s="18"/>
      <c r="U5" s="1" t="str">
        <f>LEFT(A5,14)</f>
        <v/>
      </c>
      <c r="V5" s="1" t="e">
        <f>M5-L5</f>
        <v>#VALUE!</v>
      </c>
      <c r="W5" s="1" t="s">
        <v>5534</v>
      </c>
      <c r="X5" s="1"/>
      <c r="Y5" s="1"/>
      <c r="Z5" s="1"/>
      <c r="AA5" s="18" t="str">
        <f>MID(U5,2,3)</f>
        <v/>
      </c>
    </row>
    <row r="6" spans="1:27" s="63" customFormat="1" x14ac:dyDescent="0.25">
      <c r="A6" s="68" t="str">
        <f>U6&amp;"_"&amp;TEXT(L6,"00.000")&amp;" to "&amp;TEXT(M6,"00.000")</f>
        <v>CHAMCR00619**C_00.000 to 00.000</v>
      </c>
      <c r="B6" s="68">
        <f>G6</f>
        <v>0</v>
      </c>
      <c r="C6" s="68" t="str">
        <f>L6&amp;" to "&amp;M6</f>
        <v xml:space="preserve"> to </v>
      </c>
      <c r="D6" s="70">
        <f>N6</f>
        <v>0</v>
      </c>
      <c r="E6" s="63" t="str">
        <f>IF(D6&gt;15,"Red",IF(D6&gt;10,"Yellow",IF(D6&gt;5,"Purple",IF(D6&gt;1,"Green",""))))</f>
        <v/>
      </c>
      <c r="F6" s="63" t="str">
        <f>AA6</f>
        <v>HAM</v>
      </c>
      <c r="H6" s="64" t="str">
        <f>IF(W6=0,"Unavailable",HYPERLINK(CONCATENATE("http://maps.google.com/maps?q=",+W6,",+",+X6,"+(Begin)&amp;iwloc=A&amp;hl=en"),"Start Loc"))</f>
        <v>Unavailable</v>
      </c>
      <c r="I6" s="64" t="str">
        <f>IF(Y6=0,"Unavailable",HYPERLINK(CONCATENATE("http://maps.google.com/maps?q=",+Y6,",+",+Z6,"+(End)&amp;iwloc=A&amp;hl=en"),"End Loc"))</f>
        <v>Unavailable</v>
      </c>
      <c r="J6" s="65" t="e">
        <f>HYPERLINK(CONCATENATE("https://www.google.us/maps/dir/",W6,",",X6,"/",Y6,",",Z6,"/@",AVERAGE(W6,Y6),",",AVERAGE(X6,Z6),",15z"),"Segment")</f>
        <v>#DIV/0!</v>
      </c>
      <c r="K6" s="63" t="str">
        <f>CONCATENATE(MID(A6,5,2),"-",MID(A6,7,5)*1,IF(RIGHT(U6,3)="**C","",MID(U6,12,1)))</f>
        <v>CR-619</v>
      </c>
      <c r="N6" s="66"/>
      <c r="O6" s="67">
        <v>1</v>
      </c>
      <c r="P6" s="67">
        <v>8</v>
      </c>
      <c r="Q6" s="67">
        <v>85</v>
      </c>
      <c r="U6" s="68" t="s">
        <v>196</v>
      </c>
      <c r="V6" s="68">
        <f>M6-L6</f>
        <v>0</v>
      </c>
      <c r="W6" s="68"/>
      <c r="X6" s="68"/>
      <c r="Y6" s="68"/>
      <c r="Z6" s="68"/>
      <c r="AA6" s="63" t="str">
        <f>MID(U6,2,3)</f>
        <v>HAM</v>
      </c>
    </row>
    <row r="7" spans="1:27" ht="15" customHeight="1" x14ac:dyDescent="0.3">
      <c r="A7" s="1"/>
      <c r="B7" s="1"/>
      <c r="C7" s="1"/>
      <c r="D7" s="1"/>
      <c r="H7" s="80" t="s">
        <v>142</v>
      </c>
      <c r="I7" s="80"/>
      <c r="J7" s="80"/>
      <c r="K7" s="81" t="s">
        <v>143</v>
      </c>
      <c r="L7" s="81"/>
      <c r="M7" s="81"/>
      <c r="N7" s="81"/>
      <c r="O7" s="81"/>
      <c r="P7" s="81"/>
      <c r="Q7" s="81"/>
      <c r="R7" s="81"/>
      <c r="S7" s="81"/>
      <c r="T7" s="81"/>
      <c r="U7" s="1"/>
      <c r="V7" s="1"/>
      <c r="W7" s="1"/>
      <c r="X7" s="1"/>
      <c r="Y7" s="1"/>
      <c r="Z7" s="1"/>
    </row>
    <row r="8" spans="1:27" s="47" customFormat="1" ht="60" x14ac:dyDescent="0.25">
      <c r="A8" s="25" t="s">
        <v>30</v>
      </c>
      <c r="B8" s="25" t="s">
        <v>141</v>
      </c>
      <c r="C8" s="25" t="s">
        <v>29</v>
      </c>
      <c r="D8" s="25" t="s">
        <v>31</v>
      </c>
      <c r="E8" s="45" t="s">
        <v>18</v>
      </c>
      <c r="F8" s="48" t="s">
        <v>24</v>
      </c>
      <c r="G8" s="48" t="s">
        <v>39</v>
      </c>
      <c r="H8" s="46" t="s">
        <v>19</v>
      </c>
      <c r="I8" s="46" t="s">
        <v>20</v>
      </c>
      <c r="J8" s="46" t="s">
        <v>21</v>
      </c>
      <c r="K8" s="49" t="s">
        <v>40</v>
      </c>
      <c r="L8" s="49" t="s">
        <v>22</v>
      </c>
      <c r="M8" s="49" t="s">
        <v>23</v>
      </c>
      <c r="N8" s="49" t="s">
        <v>31</v>
      </c>
      <c r="O8" s="49" t="s">
        <v>32</v>
      </c>
      <c r="P8" s="49" t="s">
        <v>25</v>
      </c>
      <c r="Q8" s="49" t="s">
        <v>193</v>
      </c>
      <c r="R8" s="49" t="s">
        <v>26</v>
      </c>
      <c r="S8" s="49" t="s">
        <v>27</v>
      </c>
      <c r="T8" s="49" t="s">
        <v>28</v>
      </c>
      <c r="U8" s="47" t="s">
        <v>195</v>
      </c>
      <c r="V8" s="47" t="s">
        <v>3</v>
      </c>
      <c r="W8" s="69" t="s">
        <v>34</v>
      </c>
      <c r="X8" s="69" t="s">
        <v>35</v>
      </c>
      <c r="Y8" s="69" t="s">
        <v>36</v>
      </c>
      <c r="Z8" s="69" t="s">
        <v>37</v>
      </c>
      <c r="AA8" s="47" t="s">
        <v>24</v>
      </c>
    </row>
    <row r="9" spans="1:27" x14ac:dyDescent="0.25">
      <c r="A9" s="22" t="s">
        <v>5536</v>
      </c>
      <c r="B9" s="22">
        <v>0</v>
      </c>
      <c r="C9" s="22" t="s">
        <v>4607</v>
      </c>
      <c r="D9" s="22">
        <v>2</v>
      </c>
      <c r="E9" s="23" t="str">
        <f t="shared" ref="E9:E72" si="0">IF(D9&gt;15,"Red",IF(D9&gt;10,"Yellow",IF(D9&gt;5,"Purple",IF(D9&gt;1,"Green",""))))</f>
        <v>Green</v>
      </c>
      <c r="F9" s="72" t="s">
        <v>1713</v>
      </c>
      <c r="G9" s="23"/>
      <c r="H9" s="24" t="str">
        <f t="shared" ref="H9:H72" si="1">IF(W9=0,"Unavailable",HYPERLINK(CONCATENATE("http://maps.google.com/maps?q=",+W9,",+",+X9,"+(Begin)&amp;iwloc=A&amp;hl=en"),"Start Loc"))</f>
        <v>Start Loc</v>
      </c>
      <c r="I9" s="24" t="str">
        <f t="shared" ref="I9:I72" si="2">IF(Y9=0,"Unavailable",HYPERLINK(CONCATENATE("http://maps.google.com/maps?q=",+Y9,",+",+Z9,"+(End)&amp;iwloc=A&amp;hl=en"),"End Loc"))</f>
        <v>Unavailable</v>
      </c>
      <c r="J9" s="24" t="str">
        <f t="shared" ref="J9:J72" si="3">HYPERLINK(CONCATENATE("https://www.google.us/maps/dir/",W9,",",X9,"/",Y9,",",Z9,"/@",AVERAGE(W9,Y9),",",AVERAGE(X9,Z9),",15z"),"Segment")</f>
        <v>Segment</v>
      </c>
      <c r="K9" s="71" t="s">
        <v>850</v>
      </c>
      <c r="L9" s="22">
        <v>5</v>
      </c>
      <c r="M9" s="22">
        <v>5.24</v>
      </c>
      <c r="N9" s="22">
        <v>2</v>
      </c>
      <c r="O9" s="22">
        <v>0</v>
      </c>
      <c r="P9" s="22">
        <v>0</v>
      </c>
      <c r="Q9" s="22">
        <v>1</v>
      </c>
      <c r="R9" s="22"/>
      <c r="S9" s="22"/>
      <c r="T9" s="22"/>
      <c r="U9" t="s">
        <v>6632</v>
      </c>
      <c r="V9" s="18">
        <f t="shared" ref="V9:V72" si="4">M9-L9</f>
        <v>0.24000000000000021</v>
      </c>
      <c r="W9" s="18">
        <v>39.008733127699998</v>
      </c>
      <c r="X9" s="18">
        <v>-83.0583170747</v>
      </c>
      <c r="Y9" s="18"/>
      <c r="Z9" s="18"/>
      <c r="AA9" s="71" t="str">
        <f t="shared" ref="AA9:AA72" si="5">MID(U9,2,3)</f>
        <v>PIK</v>
      </c>
    </row>
    <row r="10" spans="1:27" x14ac:dyDescent="0.25">
      <c r="A10" s="22" t="s">
        <v>5548</v>
      </c>
      <c r="B10" s="22">
        <v>0</v>
      </c>
      <c r="C10" s="22" t="s">
        <v>4620</v>
      </c>
      <c r="D10" s="22">
        <v>2</v>
      </c>
      <c r="E10" s="23" t="str">
        <f t="shared" si="0"/>
        <v>Green</v>
      </c>
      <c r="F10" s="72" t="s">
        <v>1670</v>
      </c>
      <c r="G10" s="23"/>
      <c r="H10" s="24" t="str">
        <f t="shared" si="1"/>
        <v>Start Loc</v>
      </c>
      <c r="I10" s="24" t="str">
        <f t="shared" si="2"/>
        <v>Unavailable</v>
      </c>
      <c r="J10" s="24" t="str">
        <f t="shared" si="3"/>
        <v>Segment</v>
      </c>
      <c r="K10" s="71" t="s">
        <v>6599</v>
      </c>
      <c r="L10" s="22">
        <v>0</v>
      </c>
      <c r="M10" s="22">
        <v>0.24</v>
      </c>
      <c r="N10" s="22">
        <v>2</v>
      </c>
      <c r="O10" s="22">
        <v>0</v>
      </c>
      <c r="P10" s="22">
        <v>0</v>
      </c>
      <c r="Q10" s="22">
        <v>0</v>
      </c>
      <c r="R10" s="22"/>
      <c r="S10" s="22"/>
      <c r="T10" s="22"/>
      <c r="U10" t="s">
        <v>6636</v>
      </c>
      <c r="V10" s="18">
        <f t="shared" si="4"/>
        <v>0.24</v>
      </c>
      <c r="W10" s="18">
        <v>39.280920935399998</v>
      </c>
      <c r="X10" s="18">
        <v>-84.567672953900001</v>
      </c>
      <c r="Y10" s="18"/>
      <c r="Z10" s="18"/>
      <c r="AA10" s="71" t="str">
        <f t="shared" si="5"/>
        <v>HAM</v>
      </c>
    </row>
    <row r="11" spans="1:27" x14ac:dyDescent="0.25">
      <c r="A11" s="22" t="s">
        <v>5565</v>
      </c>
      <c r="B11" s="22">
        <v>0</v>
      </c>
      <c r="C11" s="22" t="s">
        <v>4620</v>
      </c>
      <c r="D11" s="22">
        <v>2</v>
      </c>
      <c r="E11" s="23" t="str">
        <f t="shared" si="0"/>
        <v>Green</v>
      </c>
      <c r="F11" s="72" t="s">
        <v>1671</v>
      </c>
      <c r="G11" s="23"/>
      <c r="H11" s="24" t="str">
        <f t="shared" si="1"/>
        <v>Start Loc</v>
      </c>
      <c r="I11" s="24" t="str">
        <f t="shared" si="2"/>
        <v>Unavailable</v>
      </c>
      <c r="J11" s="24" t="str">
        <f t="shared" si="3"/>
        <v>Segment</v>
      </c>
      <c r="K11" s="71" t="s">
        <v>6600</v>
      </c>
      <c r="L11" s="22">
        <v>0</v>
      </c>
      <c r="M11" s="22">
        <v>0.24</v>
      </c>
      <c r="N11" s="22">
        <v>2</v>
      </c>
      <c r="O11" s="22">
        <v>0</v>
      </c>
      <c r="P11" s="22">
        <v>0</v>
      </c>
      <c r="Q11" s="22">
        <v>0</v>
      </c>
      <c r="R11" s="22"/>
      <c r="S11" s="22"/>
      <c r="T11" s="22"/>
      <c r="U11" t="s">
        <v>6638</v>
      </c>
      <c r="V11" s="18">
        <f t="shared" si="4"/>
        <v>0.24</v>
      </c>
      <c r="W11" s="18">
        <v>40.879378174899998</v>
      </c>
      <c r="X11" s="18">
        <v>-81.4346340564</v>
      </c>
      <c r="Y11" s="18"/>
      <c r="Z11" s="18"/>
      <c r="AA11" s="71" t="str">
        <f t="shared" si="5"/>
        <v>STA</v>
      </c>
    </row>
    <row r="12" spans="1:27" x14ac:dyDescent="0.25">
      <c r="A12" s="22" t="s">
        <v>5600</v>
      </c>
      <c r="B12" s="22">
        <v>0</v>
      </c>
      <c r="C12" s="22" t="s">
        <v>4626</v>
      </c>
      <c r="D12" s="22">
        <v>2</v>
      </c>
      <c r="E12" s="23" t="str">
        <f t="shared" si="0"/>
        <v>Green</v>
      </c>
      <c r="F12" s="72" t="s">
        <v>1689</v>
      </c>
      <c r="G12" s="23"/>
      <c r="H12" s="24" t="str">
        <f t="shared" si="1"/>
        <v>Start Loc</v>
      </c>
      <c r="I12" s="24" t="str">
        <f t="shared" si="2"/>
        <v>Unavailable</v>
      </c>
      <c r="J12" s="24" t="str">
        <f t="shared" si="3"/>
        <v>Segment</v>
      </c>
      <c r="K12" s="71" t="s">
        <v>6602</v>
      </c>
      <c r="L12" s="22">
        <v>1.75</v>
      </c>
      <c r="M12" s="22">
        <v>1.99</v>
      </c>
      <c r="N12" s="22">
        <v>2</v>
      </c>
      <c r="O12" s="22">
        <v>0</v>
      </c>
      <c r="P12" s="22">
        <v>0</v>
      </c>
      <c r="Q12" s="22">
        <v>0</v>
      </c>
      <c r="R12" s="22"/>
      <c r="S12" s="22"/>
      <c r="T12" s="22"/>
      <c r="U12" t="s">
        <v>6649</v>
      </c>
      <c r="V12" s="18">
        <f t="shared" si="4"/>
        <v>0.24</v>
      </c>
      <c r="W12" s="18">
        <v>39.791159645599997</v>
      </c>
      <c r="X12" s="18">
        <v>-82.921259175900005</v>
      </c>
      <c r="Y12" s="18"/>
      <c r="Z12" s="18"/>
      <c r="AA12" s="71" t="str">
        <f t="shared" si="5"/>
        <v>PIC</v>
      </c>
    </row>
    <row r="13" spans="1:27" x14ac:dyDescent="0.25">
      <c r="A13" s="22" t="s">
        <v>5609</v>
      </c>
      <c r="B13" s="22">
        <v>0</v>
      </c>
      <c r="C13" s="22" t="s">
        <v>4624</v>
      </c>
      <c r="D13" s="22">
        <v>2</v>
      </c>
      <c r="E13" s="23" t="str">
        <f t="shared" si="0"/>
        <v>Green</v>
      </c>
      <c r="F13" s="72" t="s">
        <v>1673</v>
      </c>
      <c r="G13" s="23"/>
      <c r="H13" s="24" t="str">
        <f t="shared" si="1"/>
        <v>Start Loc</v>
      </c>
      <c r="I13" s="24" t="str">
        <f t="shared" si="2"/>
        <v>Unavailable</v>
      </c>
      <c r="J13" s="24" t="str">
        <f t="shared" si="3"/>
        <v>Segment</v>
      </c>
      <c r="K13" s="71" t="s">
        <v>937</v>
      </c>
      <c r="L13" s="22">
        <v>2.25</v>
      </c>
      <c r="M13" s="22">
        <v>2.4900000000000002</v>
      </c>
      <c r="N13" s="22">
        <v>2</v>
      </c>
      <c r="O13" s="22">
        <v>0</v>
      </c>
      <c r="P13" s="22">
        <v>0</v>
      </c>
      <c r="Q13" s="22">
        <v>0</v>
      </c>
      <c r="R13" s="22"/>
      <c r="S13" s="22"/>
      <c r="T13" s="22"/>
      <c r="U13" t="s">
        <v>773</v>
      </c>
      <c r="V13" s="18">
        <f t="shared" si="4"/>
        <v>0.24000000000000021</v>
      </c>
      <c r="W13" s="18">
        <v>39.033647479700001</v>
      </c>
      <c r="X13" s="18">
        <v>-84.181278897499993</v>
      </c>
      <c r="Y13" s="18"/>
      <c r="Z13" s="18"/>
      <c r="AA13" s="71" t="str">
        <f t="shared" si="5"/>
        <v>CLE</v>
      </c>
    </row>
    <row r="14" spans="1:27" x14ac:dyDescent="0.25">
      <c r="A14" s="22" t="s">
        <v>5642</v>
      </c>
      <c r="B14" s="22">
        <v>0</v>
      </c>
      <c r="C14" s="22" t="s">
        <v>4624</v>
      </c>
      <c r="D14" s="22">
        <v>2</v>
      </c>
      <c r="E14" s="23" t="str">
        <f t="shared" si="0"/>
        <v>Green</v>
      </c>
      <c r="F14" s="72" t="s">
        <v>1676</v>
      </c>
      <c r="G14" s="23"/>
      <c r="H14" s="24" t="str">
        <f t="shared" si="1"/>
        <v>Start Loc</v>
      </c>
      <c r="I14" s="24" t="str">
        <f t="shared" si="2"/>
        <v>Unavailable</v>
      </c>
      <c r="J14" s="24" t="str">
        <f t="shared" si="3"/>
        <v>Segment</v>
      </c>
      <c r="K14" s="71" t="s">
        <v>1190</v>
      </c>
      <c r="L14" s="22">
        <v>2.25</v>
      </c>
      <c r="M14" s="22">
        <v>2.4900000000000002</v>
      </c>
      <c r="N14" s="22">
        <v>2</v>
      </c>
      <c r="O14" s="22">
        <v>0</v>
      </c>
      <c r="P14" s="22">
        <v>0</v>
      </c>
      <c r="Q14" s="22">
        <v>1</v>
      </c>
      <c r="R14" s="22"/>
      <c r="S14" s="22"/>
      <c r="T14" s="22"/>
      <c r="U14" t="s">
        <v>1361</v>
      </c>
      <c r="V14" s="18">
        <f t="shared" si="4"/>
        <v>0.24000000000000021</v>
      </c>
      <c r="W14" s="18">
        <v>39.952755496999998</v>
      </c>
      <c r="X14" s="18">
        <v>-82.063661670599998</v>
      </c>
      <c r="Y14" s="18"/>
      <c r="Z14" s="18"/>
      <c r="AA14" s="71" t="str">
        <f t="shared" si="5"/>
        <v>MUS</v>
      </c>
    </row>
    <row r="15" spans="1:27" x14ac:dyDescent="0.25">
      <c r="A15" s="22" t="s">
        <v>5651</v>
      </c>
      <c r="B15" s="22">
        <v>0</v>
      </c>
      <c r="C15" s="22" t="s">
        <v>4612</v>
      </c>
      <c r="D15" s="22">
        <v>2</v>
      </c>
      <c r="E15" s="23" t="str">
        <f t="shared" si="0"/>
        <v>Green</v>
      </c>
      <c r="F15" s="72" t="s">
        <v>1687</v>
      </c>
      <c r="G15" s="23"/>
      <c r="H15" s="24" t="str">
        <f t="shared" si="1"/>
        <v>Start Loc</v>
      </c>
      <c r="I15" s="24" t="str">
        <f t="shared" si="2"/>
        <v>Unavailable</v>
      </c>
      <c r="J15" s="24" t="str">
        <f t="shared" si="3"/>
        <v>Segment</v>
      </c>
      <c r="K15" s="71" t="s">
        <v>932</v>
      </c>
      <c r="L15" s="22">
        <v>1</v>
      </c>
      <c r="M15" s="22">
        <v>1.24</v>
      </c>
      <c r="N15" s="22">
        <v>2</v>
      </c>
      <c r="O15" s="22">
        <v>0</v>
      </c>
      <c r="P15" s="22">
        <v>0</v>
      </c>
      <c r="Q15" s="22">
        <v>0</v>
      </c>
      <c r="R15" s="22"/>
      <c r="S15" s="22"/>
      <c r="T15" s="22"/>
      <c r="U15" t="s">
        <v>6660</v>
      </c>
      <c r="V15" s="18">
        <f t="shared" si="4"/>
        <v>0.24</v>
      </c>
      <c r="W15" s="18">
        <v>38.784566288699999</v>
      </c>
      <c r="X15" s="18">
        <v>-83.905317124099994</v>
      </c>
      <c r="Y15" s="18"/>
      <c r="Z15" s="18"/>
      <c r="AA15" s="71" t="str">
        <f t="shared" si="5"/>
        <v>BRO</v>
      </c>
    </row>
    <row r="16" spans="1:27" x14ac:dyDescent="0.25">
      <c r="A16" s="22" t="s">
        <v>4990</v>
      </c>
      <c r="B16" s="22">
        <v>0</v>
      </c>
      <c r="C16" s="22" t="s">
        <v>4620</v>
      </c>
      <c r="D16" s="22">
        <v>2</v>
      </c>
      <c r="E16" s="23" t="str">
        <f t="shared" si="0"/>
        <v>Green</v>
      </c>
      <c r="F16" s="72" t="s">
        <v>1670</v>
      </c>
      <c r="G16" s="23"/>
      <c r="H16" s="24" t="str">
        <f t="shared" si="1"/>
        <v>Start Loc</v>
      </c>
      <c r="I16" s="24" t="str">
        <f t="shared" si="2"/>
        <v>Unavailable</v>
      </c>
      <c r="J16" s="24" t="str">
        <f t="shared" si="3"/>
        <v>Segment</v>
      </c>
      <c r="K16" s="71" t="s">
        <v>5517</v>
      </c>
      <c r="L16" s="22">
        <v>0</v>
      </c>
      <c r="M16" s="22">
        <v>0.24</v>
      </c>
      <c r="N16" s="22">
        <v>2</v>
      </c>
      <c r="O16" s="22">
        <v>0</v>
      </c>
      <c r="P16" s="22">
        <v>0</v>
      </c>
      <c r="Q16" s="22">
        <v>0</v>
      </c>
      <c r="R16" s="22"/>
      <c r="S16" s="22"/>
      <c r="T16" s="22"/>
      <c r="U16" t="s">
        <v>4740</v>
      </c>
      <c r="V16" s="18">
        <f t="shared" si="4"/>
        <v>0.24</v>
      </c>
      <c r="W16" s="18">
        <v>39.204847968599999</v>
      </c>
      <c r="X16" s="18">
        <v>-84.368026309399994</v>
      </c>
      <c r="Y16" s="18"/>
      <c r="Z16" s="18"/>
      <c r="AA16" s="71" t="str">
        <f t="shared" si="5"/>
        <v>HAM</v>
      </c>
    </row>
    <row r="17" spans="1:27" x14ac:dyDescent="0.25">
      <c r="A17" s="22" t="s">
        <v>5712</v>
      </c>
      <c r="B17" s="22">
        <v>0</v>
      </c>
      <c r="C17" s="22" t="s">
        <v>4675</v>
      </c>
      <c r="D17" s="22">
        <v>2</v>
      </c>
      <c r="E17" s="23" t="str">
        <f t="shared" si="0"/>
        <v>Green</v>
      </c>
      <c r="F17" s="72" t="s">
        <v>1699</v>
      </c>
      <c r="G17" s="23"/>
      <c r="H17" s="24" t="str">
        <f t="shared" si="1"/>
        <v>Start Loc</v>
      </c>
      <c r="I17" s="24" t="str">
        <f t="shared" si="2"/>
        <v>Unavailable</v>
      </c>
      <c r="J17" s="24" t="str">
        <f t="shared" si="3"/>
        <v>Segment</v>
      </c>
      <c r="K17" s="71" t="s">
        <v>816</v>
      </c>
      <c r="L17" s="22">
        <v>11.75</v>
      </c>
      <c r="M17" s="22">
        <v>11.99</v>
      </c>
      <c r="N17" s="22">
        <v>2</v>
      </c>
      <c r="O17" s="22">
        <v>0</v>
      </c>
      <c r="P17" s="22">
        <v>0</v>
      </c>
      <c r="Q17" s="22">
        <v>0</v>
      </c>
      <c r="R17" s="22"/>
      <c r="S17" s="22"/>
      <c r="T17" s="22"/>
      <c r="U17" t="s">
        <v>6668</v>
      </c>
      <c r="V17" s="18">
        <f t="shared" si="4"/>
        <v>0.24000000000000021</v>
      </c>
      <c r="W17" s="18">
        <v>40.231951467800002</v>
      </c>
      <c r="X17" s="18">
        <v>-82.466188167799999</v>
      </c>
      <c r="Y17" s="18"/>
      <c r="Z17" s="18"/>
      <c r="AA17" s="71" t="str">
        <f t="shared" si="5"/>
        <v>LIC</v>
      </c>
    </row>
    <row r="18" spans="1:27" x14ac:dyDescent="0.25">
      <c r="A18" s="22" t="s">
        <v>5725</v>
      </c>
      <c r="B18" s="22">
        <v>0</v>
      </c>
      <c r="C18" s="22" t="s">
        <v>4634</v>
      </c>
      <c r="D18" s="22">
        <v>2</v>
      </c>
      <c r="E18" s="23" t="str">
        <f t="shared" si="0"/>
        <v>Green</v>
      </c>
      <c r="F18" s="72" t="s">
        <v>1705</v>
      </c>
      <c r="G18" s="23"/>
      <c r="H18" s="24" t="str">
        <f t="shared" si="1"/>
        <v>Start Loc</v>
      </c>
      <c r="I18" s="24" t="str">
        <f t="shared" si="2"/>
        <v>Unavailable</v>
      </c>
      <c r="J18" s="24" t="str">
        <f t="shared" si="3"/>
        <v>Segment</v>
      </c>
      <c r="K18" s="71" t="s">
        <v>852</v>
      </c>
      <c r="L18" s="22">
        <v>6.25</v>
      </c>
      <c r="M18" s="22">
        <v>6.49</v>
      </c>
      <c r="N18" s="22">
        <v>2</v>
      </c>
      <c r="O18" s="22">
        <v>0</v>
      </c>
      <c r="P18" s="22">
        <v>1</v>
      </c>
      <c r="Q18" s="22">
        <v>1</v>
      </c>
      <c r="R18" s="22"/>
      <c r="S18" s="22"/>
      <c r="T18" s="22"/>
      <c r="U18" t="s">
        <v>4797</v>
      </c>
      <c r="V18" s="18">
        <f t="shared" si="4"/>
        <v>0.24000000000000021</v>
      </c>
      <c r="W18" s="18">
        <v>39.813978159400001</v>
      </c>
      <c r="X18" s="18">
        <v>-82.318955180299994</v>
      </c>
      <c r="Y18" s="18"/>
      <c r="Z18" s="18"/>
      <c r="AA18" s="71" t="str">
        <f t="shared" si="5"/>
        <v>PER</v>
      </c>
    </row>
    <row r="19" spans="1:27" x14ac:dyDescent="0.25">
      <c r="A19" s="22" t="s">
        <v>5740</v>
      </c>
      <c r="B19" s="22">
        <v>0</v>
      </c>
      <c r="C19" s="22" t="s">
        <v>4635</v>
      </c>
      <c r="D19" s="22">
        <v>2</v>
      </c>
      <c r="E19" s="23" t="str">
        <f t="shared" si="0"/>
        <v>Green</v>
      </c>
      <c r="F19" s="72" t="s">
        <v>1748</v>
      </c>
      <c r="G19" s="23"/>
      <c r="H19" s="24" t="str">
        <f t="shared" si="1"/>
        <v>Start Loc</v>
      </c>
      <c r="I19" s="24" t="str">
        <f t="shared" si="2"/>
        <v>Unavailable</v>
      </c>
      <c r="J19" s="24" t="str">
        <f t="shared" si="3"/>
        <v>Segment</v>
      </c>
      <c r="K19" s="71" t="s">
        <v>835</v>
      </c>
      <c r="L19" s="22">
        <v>4.5</v>
      </c>
      <c r="M19" s="22">
        <v>4.74</v>
      </c>
      <c r="N19" s="22">
        <v>2</v>
      </c>
      <c r="O19" s="22">
        <v>0</v>
      </c>
      <c r="P19" s="22">
        <v>0</v>
      </c>
      <c r="Q19" s="22">
        <v>1</v>
      </c>
      <c r="R19" s="22"/>
      <c r="S19" s="22"/>
      <c r="T19" s="22"/>
      <c r="U19" t="s">
        <v>1971</v>
      </c>
      <c r="V19" s="18">
        <f t="shared" si="4"/>
        <v>0.24000000000000021</v>
      </c>
      <c r="W19" s="18">
        <v>39.853850377100002</v>
      </c>
      <c r="X19" s="18">
        <v>-81.156710475599994</v>
      </c>
      <c r="Y19" s="18"/>
      <c r="Z19" s="18"/>
      <c r="AA19" s="71" t="str">
        <f t="shared" si="5"/>
        <v>MOE</v>
      </c>
    </row>
    <row r="20" spans="1:27" x14ac:dyDescent="0.25">
      <c r="A20" s="22" t="s">
        <v>5757</v>
      </c>
      <c r="B20" s="22">
        <v>0</v>
      </c>
      <c r="C20" s="22" t="s">
        <v>4618</v>
      </c>
      <c r="D20" s="22">
        <v>2</v>
      </c>
      <c r="E20" s="23" t="str">
        <f t="shared" si="0"/>
        <v>Green</v>
      </c>
      <c r="F20" s="72" t="s">
        <v>1731</v>
      </c>
      <c r="G20" s="23"/>
      <c r="H20" s="24" t="str">
        <f t="shared" si="1"/>
        <v>Start Loc</v>
      </c>
      <c r="I20" s="24" t="str">
        <f t="shared" si="2"/>
        <v>Unavailable</v>
      </c>
      <c r="J20" s="24" t="str">
        <f t="shared" si="3"/>
        <v>Segment</v>
      </c>
      <c r="K20" s="71" t="s">
        <v>1117</v>
      </c>
      <c r="L20" s="22">
        <v>2</v>
      </c>
      <c r="M20" s="22">
        <v>2.2400000000000002</v>
      </c>
      <c r="N20" s="22">
        <v>2</v>
      </c>
      <c r="O20" s="22">
        <v>0</v>
      </c>
      <c r="P20" s="22">
        <v>0</v>
      </c>
      <c r="Q20" s="22">
        <v>3</v>
      </c>
      <c r="R20" s="22"/>
      <c r="S20" s="22"/>
      <c r="T20" s="22"/>
      <c r="U20" t="s">
        <v>4746</v>
      </c>
      <c r="V20" s="18">
        <f t="shared" si="4"/>
        <v>0.24000000000000021</v>
      </c>
      <c r="W20" s="18">
        <v>41.844249548400001</v>
      </c>
      <c r="X20" s="18">
        <v>-80.753601369699993</v>
      </c>
      <c r="Y20" s="18"/>
      <c r="Z20" s="18"/>
      <c r="AA20" s="71" t="str">
        <f t="shared" si="5"/>
        <v>ATB</v>
      </c>
    </row>
    <row r="21" spans="1:27" x14ac:dyDescent="0.25">
      <c r="A21" s="22" t="s">
        <v>5759</v>
      </c>
      <c r="B21" s="22">
        <v>0</v>
      </c>
      <c r="C21" s="22" t="s">
        <v>4612</v>
      </c>
      <c r="D21" s="22">
        <v>2</v>
      </c>
      <c r="E21" s="23" t="str">
        <f t="shared" si="0"/>
        <v>Green</v>
      </c>
      <c r="F21" s="72" t="s">
        <v>1685</v>
      </c>
      <c r="G21" s="23"/>
      <c r="H21" s="24" t="str">
        <f t="shared" si="1"/>
        <v>Start Loc</v>
      </c>
      <c r="I21" s="24" t="str">
        <f t="shared" si="2"/>
        <v>Unavailable</v>
      </c>
      <c r="J21" s="24" t="str">
        <f t="shared" si="3"/>
        <v>Segment</v>
      </c>
      <c r="K21" s="71" t="s">
        <v>1058</v>
      </c>
      <c r="L21" s="22">
        <v>1</v>
      </c>
      <c r="M21" s="22">
        <v>1.24</v>
      </c>
      <c r="N21" s="22">
        <v>2</v>
      </c>
      <c r="O21" s="22">
        <v>0</v>
      </c>
      <c r="P21" s="22">
        <v>0</v>
      </c>
      <c r="Q21" s="22">
        <v>0</v>
      </c>
      <c r="R21" s="22"/>
      <c r="S21" s="22"/>
      <c r="T21" s="22"/>
      <c r="U21" t="s">
        <v>6680</v>
      </c>
      <c r="V21" s="18">
        <f t="shared" si="4"/>
        <v>0.24</v>
      </c>
      <c r="W21" s="18">
        <v>40.129573137100003</v>
      </c>
      <c r="X21" s="18">
        <v>-82.858145778199997</v>
      </c>
      <c r="Y21" s="18"/>
      <c r="Z21" s="18"/>
      <c r="AA21" s="71" t="str">
        <f t="shared" si="5"/>
        <v>FRA</v>
      </c>
    </row>
    <row r="22" spans="1:27" x14ac:dyDescent="0.25">
      <c r="A22" s="22" t="s">
        <v>5776</v>
      </c>
      <c r="B22" s="22">
        <v>0</v>
      </c>
      <c r="C22" s="22" t="s">
        <v>4643</v>
      </c>
      <c r="D22" s="22">
        <v>2</v>
      </c>
      <c r="E22" s="23" t="str">
        <f t="shared" si="0"/>
        <v>Green</v>
      </c>
      <c r="F22" s="72" t="s">
        <v>1699</v>
      </c>
      <c r="G22" s="23"/>
      <c r="H22" s="24" t="str">
        <f t="shared" si="1"/>
        <v>Start Loc</v>
      </c>
      <c r="I22" s="24" t="str">
        <f t="shared" si="2"/>
        <v>Unavailable</v>
      </c>
      <c r="J22" s="24" t="str">
        <f t="shared" si="3"/>
        <v>Segment</v>
      </c>
      <c r="K22" s="71" t="s">
        <v>808</v>
      </c>
      <c r="L22" s="22">
        <v>3.5</v>
      </c>
      <c r="M22" s="22">
        <v>3.74</v>
      </c>
      <c r="N22" s="22">
        <v>2</v>
      </c>
      <c r="O22" s="22">
        <v>0</v>
      </c>
      <c r="P22" s="22">
        <v>0</v>
      </c>
      <c r="Q22" s="22">
        <v>0</v>
      </c>
      <c r="R22" s="22"/>
      <c r="S22" s="22"/>
      <c r="T22" s="22"/>
      <c r="U22" t="s">
        <v>1813</v>
      </c>
      <c r="V22" s="18">
        <f t="shared" si="4"/>
        <v>0.24000000000000021</v>
      </c>
      <c r="W22" s="18">
        <v>40.207480490599998</v>
      </c>
      <c r="X22" s="18">
        <v>-82.692126594399994</v>
      </c>
      <c r="Y22" s="18"/>
      <c r="Z22" s="18"/>
      <c r="AA22" s="71" t="str">
        <f t="shared" si="5"/>
        <v>LIC</v>
      </c>
    </row>
    <row r="23" spans="1:27" x14ac:dyDescent="0.25">
      <c r="A23" s="22" t="s">
        <v>5798</v>
      </c>
      <c r="B23" s="22">
        <v>0</v>
      </c>
      <c r="C23" s="22" t="s">
        <v>4620</v>
      </c>
      <c r="D23" s="22">
        <v>2</v>
      </c>
      <c r="E23" s="23" t="str">
        <f t="shared" si="0"/>
        <v>Green</v>
      </c>
      <c r="F23" s="72" t="s">
        <v>1703</v>
      </c>
      <c r="G23" s="23"/>
      <c r="H23" s="24" t="str">
        <f t="shared" si="1"/>
        <v>Start Loc</v>
      </c>
      <c r="I23" s="24" t="str">
        <f t="shared" si="2"/>
        <v>Unavailable</v>
      </c>
      <c r="J23" s="24" t="str">
        <f t="shared" si="3"/>
        <v>Segment</v>
      </c>
      <c r="K23" s="71" t="s">
        <v>6608</v>
      </c>
      <c r="L23" s="22">
        <v>0</v>
      </c>
      <c r="M23" s="22">
        <v>0.24</v>
      </c>
      <c r="N23" s="22">
        <v>2</v>
      </c>
      <c r="O23" s="22">
        <v>0</v>
      </c>
      <c r="P23" s="22">
        <v>0</v>
      </c>
      <c r="Q23" s="22">
        <v>2</v>
      </c>
      <c r="R23" s="22"/>
      <c r="S23" s="22"/>
      <c r="T23" s="22"/>
      <c r="U23" t="s">
        <v>6688</v>
      </c>
      <c r="V23" s="18">
        <f t="shared" si="4"/>
        <v>0.24</v>
      </c>
      <c r="W23" s="18">
        <v>39.035765324300002</v>
      </c>
      <c r="X23" s="18">
        <v>-82.602588969600006</v>
      </c>
      <c r="Y23" s="18"/>
      <c r="Z23" s="18"/>
      <c r="AA23" s="71" t="str">
        <f t="shared" si="5"/>
        <v>JAC</v>
      </c>
    </row>
    <row r="24" spans="1:27" x14ac:dyDescent="0.25">
      <c r="A24" s="22" t="s">
        <v>5817</v>
      </c>
      <c r="B24" s="22">
        <v>0</v>
      </c>
      <c r="C24" s="22" t="s">
        <v>4654</v>
      </c>
      <c r="D24" s="22">
        <v>2</v>
      </c>
      <c r="E24" s="23" t="str">
        <f t="shared" si="0"/>
        <v>Green</v>
      </c>
      <c r="F24" s="72" t="s">
        <v>1723</v>
      </c>
      <c r="G24" s="23"/>
      <c r="H24" s="24" t="str">
        <f t="shared" si="1"/>
        <v>Start Loc</v>
      </c>
      <c r="I24" s="24" t="str">
        <f t="shared" si="2"/>
        <v>Unavailable</v>
      </c>
      <c r="J24" s="24" t="str">
        <f t="shared" si="3"/>
        <v>Segment</v>
      </c>
      <c r="K24" s="71" t="s">
        <v>928</v>
      </c>
      <c r="L24" s="22">
        <v>6.75</v>
      </c>
      <c r="M24" s="22">
        <v>6.99</v>
      </c>
      <c r="N24" s="22">
        <v>2</v>
      </c>
      <c r="O24" s="22">
        <v>0</v>
      </c>
      <c r="P24" s="22">
        <v>0</v>
      </c>
      <c r="Q24" s="22">
        <v>5</v>
      </c>
      <c r="R24" s="22"/>
      <c r="S24" s="22"/>
      <c r="T24" s="22"/>
      <c r="U24" t="s">
        <v>4771</v>
      </c>
      <c r="V24" s="18">
        <f t="shared" si="4"/>
        <v>0.24000000000000021</v>
      </c>
      <c r="W24" s="18">
        <v>39.655502674799997</v>
      </c>
      <c r="X24" s="18">
        <v>-84.688024407200004</v>
      </c>
      <c r="Y24" s="18"/>
      <c r="Z24" s="18"/>
      <c r="AA24" s="71" t="str">
        <f t="shared" si="5"/>
        <v>PRE</v>
      </c>
    </row>
    <row r="25" spans="1:27" x14ac:dyDescent="0.25">
      <c r="A25" s="22" t="s">
        <v>5823</v>
      </c>
      <c r="B25" s="22">
        <v>0</v>
      </c>
      <c r="C25" s="22" t="s">
        <v>4638</v>
      </c>
      <c r="D25" s="22">
        <v>2</v>
      </c>
      <c r="E25" s="23" t="str">
        <f t="shared" si="0"/>
        <v>Green</v>
      </c>
      <c r="F25" s="72" t="s">
        <v>1669</v>
      </c>
      <c r="G25" s="23"/>
      <c r="H25" s="24" t="str">
        <f t="shared" si="1"/>
        <v>Start Loc</v>
      </c>
      <c r="I25" s="24" t="str">
        <f t="shared" si="2"/>
        <v>Unavailable</v>
      </c>
      <c r="J25" s="24" t="str">
        <f t="shared" si="3"/>
        <v>Segment</v>
      </c>
      <c r="K25" s="71" t="s">
        <v>937</v>
      </c>
      <c r="L25" s="22">
        <v>7.5</v>
      </c>
      <c r="M25" s="22">
        <v>7.74</v>
      </c>
      <c r="N25" s="22">
        <v>2</v>
      </c>
      <c r="O25" s="22">
        <v>0</v>
      </c>
      <c r="P25" s="22">
        <v>0</v>
      </c>
      <c r="Q25" s="22">
        <v>1</v>
      </c>
      <c r="R25" s="22"/>
      <c r="S25" s="22"/>
      <c r="T25" s="22"/>
      <c r="U25" t="s">
        <v>630</v>
      </c>
      <c r="V25" s="18">
        <f t="shared" si="4"/>
        <v>0.24000000000000021</v>
      </c>
      <c r="W25" s="18">
        <v>39.347746566300003</v>
      </c>
      <c r="X25" s="18">
        <v>-84.131625073600006</v>
      </c>
      <c r="Y25" s="18"/>
      <c r="Z25" s="18"/>
      <c r="AA25" s="71" t="str">
        <f t="shared" si="5"/>
        <v>WAR</v>
      </c>
    </row>
    <row r="26" spans="1:27" x14ac:dyDescent="0.25">
      <c r="A26" s="22" t="s">
        <v>4944</v>
      </c>
      <c r="B26" s="22">
        <v>0</v>
      </c>
      <c r="C26" s="22" t="s">
        <v>4606</v>
      </c>
      <c r="D26" s="22">
        <v>2</v>
      </c>
      <c r="E26" s="23" t="str">
        <f t="shared" si="0"/>
        <v>Green</v>
      </c>
      <c r="F26" s="72" t="s">
        <v>1691</v>
      </c>
      <c r="G26" s="23"/>
      <c r="H26" s="24" t="str">
        <f t="shared" si="1"/>
        <v>Start Loc</v>
      </c>
      <c r="I26" s="24" t="str">
        <f t="shared" si="2"/>
        <v>Unavailable</v>
      </c>
      <c r="J26" s="24" t="str">
        <f t="shared" si="3"/>
        <v>Segment</v>
      </c>
      <c r="K26" s="71" t="s">
        <v>1097</v>
      </c>
      <c r="L26" s="22">
        <v>0.25</v>
      </c>
      <c r="M26" s="22">
        <v>0.49</v>
      </c>
      <c r="N26" s="22">
        <v>2</v>
      </c>
      <c r="O26" s="22">
        <v>0</v>
      </c>
      <c r="P26" s="22">
        <v>0</v>
      </c>
      <c r="Q26" s="22">
        <v>0</v>
      </c>
      <c r="R26" s="22"/>
      <c r="S26" s="22"/>
      <c r="T26" s="22"/>
      <c r="U26" t="s">
        <v>4724</v>
      </c>
      <c r="V26" s="18">
        <f t="shared" si="4"/>
        <v>0.24</v>
      </c>
      <c r="W26" s="18">
        <v>39.795318287199997</v>
      </c>
      <c r="X26" s="18">
        <v>-84.093214600500005</v>
      </c>
      <c r="Y26" s="18"/>
      <c r="Z26" s="18"/>
      <c r="AA26" s="71" t="str">
        <f t="shared" si="5"/>
        <v>GRE</v>
      </c>
    </row>
    <row r="27" spans="1:27" x14ac:dyDescent="0.25">
      <c r="A27" s="22" t="s">
        <v>5838</v>
      </c>
      <c r="B27" s="22">
        <v>0</v>
      </c>
      <c r="C27" s="22" t="s">
        <v>4606</v>
      </c>
      <c r="D27" s="22">
        <v>2</v>
      </c>
      <c r="E27" s="23" t="str">
        <f t="shared" si="0"/>
        <v>Green</v>
      </c>
      <c r="F27" s="72" t="s">
        <v>1670</v>
      </c>
      <c r="G27" s="23"/>
      <c r="H27" s="24" t="str">
        <f t="shared" si="1"/>
        <v>Start Loc</v>
      </c>
      <c r="I27" s="24" t="str">
        <f t="shared" si="2"/>
        <v>Unavailable</v>
      </c>
      <c r="J27" s="24" t="str">
        <f t="shared" si="3"/>
        <v>Segment</v>
      </c>
      <c r="K27" s="71" t="s">
        <v>992</v>
      </c>
      <c r="L27" s="22">
        <v>0.25</v>
      </c>
      <c r="M27" s="22">
        <v>0.49</v>
      </c>
      <c r="N27" s="22">
        <v>2</v>
      </c>
      <c r="O27" s="22">
        <v>0</v>
      </c>
      <c r="P27" s="22">
        <v>0</v>
      </c>
      <c r="Q27" s="22">
        <v>1</v>
      </c>
      <c r="R27" s="22"/>
      <c r="S27" s="22"/>
      <c r="T27" s="22"/>
      <c r="U27" t="s">
        <v>1165</v>
      </c>
      <c r="V27" s="18">
        <f t="shared" si="4"/>
        <v>0.24</v>
      </c>
      <c r="W27" s="18">
        <v>39.064588626300001</v>
      </c>
      <c r="X27" s="18">
        <v>-84.348496716900002</v>
      </c>
      <c r="Y27" s="18"/>
      <c r="Z27" s="18"/>
      <c r="AA27" s="71" t="str">
        <f t="shared" si="5"/>
        <v>HAM</v>
      </c>
    </row>
    <row r="28" spans="1:27" x14ac:dyDescent="0.25">
      <c r="A28" s="22" t="s">
        <v>4994</v>
      </c>
      <c r="B28" s="22">
        <v>0</v>
      </c>
      <c r="C28" s="22" t="s">
        <v>4617</v>
      </c>
      <c r="D28" s="22">
        <v>2</v>
      </c>
      <c r="E28" s="23" t="str">
        <f t="shared" si="0"/>
        <v>Green</v>
      </c>
      <c r="F28" s="72" t="s">
        <v>1706</v>
      </c>
      <c r="G28" s="23"/>
      <c r="H28" s="24" t="str">
        <f t="shared" si="1"/>
        <v>Start Loc</v>
      </c>
      <c r="I28" s="24" t="str">
        <f t="shared" si="2"/>
        <v>Unavailable</v>
      </c>
      <c r="J28" s="24" t="str">
        <f t="shared" si="3"/>
        <v>Segment</v>
      </c>
      <c r="K28" s="71" t="s">
        <v>903</v>
      </c>
      <c r="L28" s="22">
        <v>2.75</v>
      </c>
      <c r="M28" s="22">
        <v>2.99</v>
      </c>
      <c r="N28" s="22">
        <v>2</v>
      </c>
      <c r="O28" s="22">
        <v>0</v>
      </c>
      <c r="P28" s="22">
        <v>0</v>
      </c>
      <c r="Q28" s="22">
        <v>0</v>
      </c>
      <c r="R28" s="22"/>
      <c r="S28" s="22"/>
      <c r="T28" s="22"/>
      <c r="U28" t="s">
        <v>4722</v>
      </c>
      <c r="V28" s="18">
        <f t="shared" si="4"/>
        <v>0.24000000000000021</v>
      </c>
      <c r="W28" s="18">
        <v>41.215399113099998</v>
      </c>
      <c r="X28" s="18">
        <v>-81.789304469699999</v>
      </c>
      <c r="Y28" s="18"/>
      <c r="Z28" s="18"/>
      <c r="AA28" s="71" t="str">
        <f t="shared" si="5"/>
        <v>MED</v>
      </c>
    </row>
    <row r="29" spans="1:27" x14ac:dyDescent="0.25">
      <c r="A29" s="22" t="s">
        <v>5853</v>
      </c>
      <c r="B29" s="22">
        <v>0</v>
      </c>
      <c r="C29" s="22" t="s">
        <v>4621</v>
      </c>
      <c r="D29" s="22">
        <v>2</v>
      </c>
      <c r="E29" s="23" t="str">
        <f t="shared" si="0"/>
        <v>Green</v>
      </c>
      <c r="F29" s="72" t="s">
        <v>1708</v>
      </c>
      <c r="G29" s="23"/>
      <c r="H29" s="24" t="str">
        <f t="shared" si="1"/>
        <v>Start Loc</v>
      </c>
      <c r="I29" s="24" t="str">
        <f t="shared" si="2"/>
        <v>Unavailable</v>
      </c>
      <c r="J29" s="24" t="str">
        <f t="shared" si="3"/>
        <v>Segment</v>
      </c>
      <c r="K29" s="71" t="s">
        <v>1149</v>
      </c>
      <c r="L29" s="22">
        <v>0.75</v>
      </c>
      <c r="M29" s="22">
        <v>0.99</v>
      </c>
      <c r="N29" s="22">
        <v>2</v>
      </c>
      <c r="O29" s="22">
        <v>0</v>
      </c>
      <c r="P29" s="22">
        <v>0</v>
      </c>
      <c r="Q29" s="22">
        <v>0</v>
      </c>
      <c r="R29" s="22"/>
      <c r="S29" s="22"/>
      <c r="T29" s="22"/>
      <c r="U29" t="s">
        <v>6705</v>
      </c>
      <c r="V29" s="18">
        <f t="shared" si="4"/>
        <v>0.24</v>
      </c>
      <c r="W29" s="18">
        <v>40.822786278099997</v>
      </c>
      <c r="X29" s="18">
        <v>-82.436043100899994</v>
      </c>
      <c r="Y29" s="18"/>
      <c r="Z29" s="18"/>
      <c r="AA29" s="71" t="str">
        <f t="shared" si="5"/>
        <v>RIC</v>
      </c>
    </row>
    <row r="30" spans="1:27" x14ac:dyDescent="0.25">
      <c r="A30" s="22" t="s">
        <v>5854</v>
      </c>
      <c r="B30" s="22">
        <v>0</v>
      </c>
      <c r="C30" s="22" t="s">
        <v>4644</v>
      </c>
      <c r="D30" s="22">
        <v>2</v>
      </c>
      <c r="E30" s="23" t="str">
        <f t="shared" si="0"/>
        <v>Green</v>
      </c>
      <c r="F30" s="72" t="s">
        <v>1712</v>
      </c>
      <c r="G30" s="23"/>
      <c r="H30" s="24" t="str">
        <f t="shared" si="1"/>
        <v>Start Loc</v>
      </c>
      <c r="I30" s="24" t="str">
        <f t="shared" si="2"/>
        <v>Unavailable</v>
      </c>
      <c r="J30" s="24" t="str">
        <f t="shared" si="3"/>
        <v>Segment</v>
      </c>
      <c r="K30" s="71" t="s">
        <v>821</v>
      </c>
      <c r="L30" s="22">
        <v>5.25</v>
      </c>
      <c r="M30" s="22">
        <v>5.49</v>
      </c>
      <c r="N30" s="22">
        <v>2</v>
      </c>
      <c r="O30" s="22">
        <v>0</v>
      </c>
      <c r="P30" s="22">
        <v>0</v>
      </c>
      <c r="Q30" s="22">
        <v>4</v>
      </c>
      <c r="R30" s="22"/>
      <c r="S30" s="22"/>
      <c r="T30" s="22"/>
      <c r="U30" t="s">
        <v>478</v>
      </c>
      <c r="V30" s="18">
        <f t="shared" si="4"/>
        <v>0.24000000000000021</v>
      </c>
      <c r="W30" s="18">
        <v>41.512583947800003</v>
      </c>
      <c r="X30" s="18">
        <v>-82.761740893199999</v>
      </c>
      <c r="Y30" s="18"/>
      <c r="Z30" s="18"/>
      <c r="AA30" s="71" t="str">
        <f t="shared" si="5"/>
        <v>OTT</v>
      </c>
    </row>
    <row r="31" spans="1:27" x14ac:dyDescent="0.25">
      <c r="A31" s="22" t="s">
        <v>5863</v>
      </c>
      <c r="B31" s="22">
        <v>0</v>
      </c>
      <c r="C31" s="22" t="s">
        <v>4617</v>
      </c>
      <c r="D31" s="22">
        <v>2</v>
      </c>
      <c r="E31" s="23" t="str">
        <f t="shared" si="0"/>
        <v>Green</v>
      </c>
      <c r="F31" s="72" t="s">
        <v>1698</v>
      </c>
      <c r="G31" s="23"/>
      <c r="H31" s="24" t="str">
        <f t="shared" si="1"/>
        <v>Start Loc</v>
      </c>
      <c r="I31" s="24" t="str">
        <f t="shared" si="2"/>
        <v>Unavailable</v>
      </c>
      <c r="J31" s="24" t="str">
        <f t="shared" si="3"/>
        <v>Segment</v>
      </c>
      <c r="K31" s="71" t="s">
        <v>793</v>
      </c>
      <c r="L31" s="22">
        <v>2.75</v>
      </c>
      <c r="M31" s="22">
        <v>2.99</v>
      </c>
      <c r="N31" s="22">
        <v>2</v>
      </c>
      <c r="O31" s="22">
        <v>0</v>
      </c>
      <c r="P31" s="22">
        <v>0</v>
      </c>
      <c r="Q31" s="22">
        <v>0</v>
      </c>
      <c r="R31" s="22"/>
      <c r="S31" s="22"/>
      <c r="T31" s="22"/>
      <c r="U31" t="s">
        <v>4891</v>
      </c>
      <c r="V31" s="18">
        <f t="shared" si="4"/>
        <v>0.24000000000000021</v>
      </c>
      <c r="W31" s="18">
        <v>39.469151996800001</v>
      </c>
      <c r="X31" s="18">
        <v>-84.477236145999996</v>
      </c>
      <c r="Y31" s="18"/>
      <c r="Z31" s="18"/>
      <c r="AA31" s="71" t="str">
        <f t="shared" si="5"/>
        <v>BUT</v>
      </c>
    </row>
    <row r="32" spans="1:27" x14ac:dyDescent="0.25">
      <c r="A32" s="22" t="s">
        <v>5864</v>
      </c>
      <c r="B32" s="22">
        <v>0</v>
      </c>
      <c r="C32" s="22" t="s">
        <v>4644</v>
      </c>
      <c r="D32" s="22">
        <v>2</v>
      </c>
      <c r="E32" s="23" t="str">
        <f t="shared" si="0"/>
        <v>Green</v>
      </c>
      <c r="F32" s="72" t="s">
        <v>1745</v>
      </c>
      <c r="G32" s="23"/>
      <c r="H32" s="24" t="str">
        <f t="shared" si="1"/>
        <v>Start Loc</v>
      </c>
      <c r="I32" s="24" t="str">
        <f t="shared" si="2"/>
        <v>Unavailable</v>
      </c>
      <c r="J32" s="24" t="str">
        <f t="shared" si="3"/>
        <v>Segment</v>
      </c>
      <c r="K32" s="71" t="s">
        <v>833</v>
      </c>
      <c r="L32" s="22">
        <v>5.25</v>
      </c>
      <c r="M32" s="22">
        <v>5.49</v>
      </c>
      <c r="N32" s="22">
        <v>2</v>
      </c>
      <c r="O32" s="22">
        <v>0</v>
      </c>
      <c r="P32" s="22">
        <v>0</v>
      </c>
      <c r="Q32" s="22">
        <v>1</v>
      </c>
      <c r="R32" s="22"/>
      <c r="S32" s="22"/>
      <c r="T32" s="22"/>
      <c r="U32" t="s">
        <v>589</v>
      </c>
      <c r="V32" s="18">
        <f t="shared" si="4"/>
        <v>0.24000000000000021</v>
      </c>
      <c r="W32" s="18">
        <v>39.5752993678</v>
      </c>
      <c r="X32" s="18">
        <v>-82.318240790499999</v>
      </c>
      <c r="Y32" s="18"/>
      <c r="Z32" s="18"/>
      <c r="AA32" s="71" t="str">
        <f t="shared" si="5"/>
        <v>HOC</v>
      </c>
    </row>
    <row r="33" spans="1:27" x14ac:dyDescent="0.25">
      <c r="A33" s="22" t="s">
        <v>5868</v>
      </c>
      <c r="B33" s="22">
        <v>0</v>
      </c>
      <c r="C33" s="22" t="s">
        <v>4624</v>
      </c>
      <c r="D33" s="22">
        <v>2</v>
      </c>
      <c r="E33" s="23" t="str">
        <f t="shared" si="0"/>
        <v>Green</v>
      </c>
      <c r="F33" s="72" t="s">
        <v>1690</v>
      </c>
      <c r="G33" s="23"/>
      <c r="H33" s="24" t="str">
        <f t="shared" si="1"/>
        <v>Start Loc</v>
      </c>
      <c r="I33" s="24" t="str">
        <f t="shared" si="2"/>
        <v>Unavailable</v>
      </c>
      <c r="J33" s="24" t="str">
        <f t="shared" si="3"/>
        <v>Segment</v>
      </c>
      <c r="K33" s="71" t="s">
        <v>1066</v>
      </c>
      <c r="L33" s="22">
        <v>2.25</v>
      </c>
      <c r="M33" s="22">
        <v>2.4900000000000002</v>
      </c>
      <c r="N33" s="22">
        <v>2</v>
      </c>
      <c r="O33" s="22">
        <v>0</v>
      </c>
      <c r="P33" s="22">
        <v>0</v>
      </c>
      <c r="Q33" s="22">
        <v>2</v>
      </c>
      <c r="R33" s="22"/>
      <c r="S33" s="22"/>
      <c r="T33" s="22"/>
      <c r="U33" t="s">
        <v>4757</v>
      </c>
      <c r="V33" s="18">
        <f t="shared" si="4"/>
        <v>0.24000000000000021</v>
      </c>
      <c r="W33" s="18">
        <v>40.154278099999999</v>
      </c>
      <c r="X33" s="18">
        <v>-83.123757235699998</v>
      </c>
      <c r="Y33" s="18"/>
      <c r="Z33" s="18"/>
      <c r="AA33" s="71" t="str">
        <f t="shared" si="5"/>
        <v>DEL</v>
      </c>
    </row>
    <row r="34" spans="1:27" x14ac:dyDescent="0.25">
      <c r="A34" s="22" t="s">
        <v>5884</v>
      </c>
      <c r="B34" s="22">
        <v>0</v>
      </c>
      <c r="C34" s="22" t="s">
        <v>4607</v>
      </c>
      <c r="D34" s="22">
        <v>2</v>
      </c>
      <c r="E34" s="23" t="str">
        <f t="shared" si="0"/>
        <v>Green</v>
      </c>
      <c r="F34" s="72" t="s">
        <v>1706</v>
      </c>
      <c r="G34" s="23"/>
      <c r="H34" s="24" t="str">
        <f t="shared" si="1"/>
        <v>Start Loc</v>
      </c>
      <c r="I34" s="24" t="str">
        <f t="shared" si="2"/>
        <v>Unavailable</v>
      </c>
      <c r="J34" s="24" t="str">
        <f t="shared" si="3"/>
        <v>Segment</v>
      </c>
      <c r="K34" s="71" t="s">
        <v>857</v>
      </c>
      <c r="L34" s="22">
        <v>5</v>
      </c>
      <c r="M34" s="22">
        <v>5.24</v>
      </c>
      <c r="N34" s="22">
        <v>2</v>
      </c>
      <c r="O34" s="22">
        <v>0</v>
      </c>
      <c r="P34" s="22">
        <v>0</v>
      </c>
      <c r="Q34" s="22">
        <v>0</v>
      </c>
      <c r="R34" s="22"/>
      <c r="S34" s="22"/>
      <c r="T34" s="22"/>
      <c r="U34" t="s">
        <v>1239</v>
      </c>
      <c r="V34" s="18">
        <f t="shared" si="4"/>
        <v>0.24000000000000021</v>
      </c>
      <c r="W34" s="18">
        <v>41.192358538400001</v>
      </c>
      <c r="X34" s="18">
        <v>-81.793842670499998</v>
      </c>
      <c r="Y34" s="18"/>
      <c r="Z34" s="18"/>
      <c r="AA34" s="71" t="str">
        <f t="shared" si="5"/>
        <v>MED</v>
      </c>
    </row>
    <row r="35" spans="1:27" x14ac:dyDescent="0.25">
      <c r="A35" s="22" t="s">
        <v>5898</v>
      </c>
      <c r="B35" s="22">
        <v>0</v>
      </c>
      <c r="C35" s="22" t="s">
        <v>4656</v>
      </c>
      <c r="D35" s="22">
        <v>2</v>
      </c>
      <c r="E35" s="23" t="str">
        <f t="shared" si="0"/>
        <v>Green</v>
      </c>
      <c r="F35" s="72" t="s">
        <v>1711</v>
      </c>
      <c r="G35" s="23"/>
      <c r="H35" s="24" t="str">
        <f t="shared" si="1"/>
        <v>Start Loc</v>
      </c>
      <c r="I35" s="24" t="str">
        <f t="shared" si="2"/>
        <v>Unavailable</v>
      </c>
      <c r="J35" s="24" t="str">
        <f t="shared" si="3"/>
        <v>Segment</v>
      </c>
      <c r="K35" s="71" t="s">
        <v>838</v>
      </c>
      <c r="L35" s="22">
        <v>7.25</v>
      </c>
      <c r="M35" s="22">
        <v>7.49</v>
      </c>
      <c r="N35" s="22">
        <v>2</v>
      </c>
      <c r="O35" s="22">
        <v>0</v>
      </c>
      <c r="P35" s="22">
        <v>0</v>
      </c>
      <c r="Q35" s="22">
        <v>0</v>
      </c>
      <c r="R35" s="22"/>
      <c r="S35" s="22"/>
      <c r="T35" s="22"/>
      <c r="U35" t="s">
        <v>1358</v>
      </c>
      <c r="V35" s="18">
        <f t="shared" si="4"/>
        <v>0.24000000000000021</v>
      </c>
      <c r="W35" s="18">
        <v>41.4094180365</v>
      </c>
      <c r="X35" s="18">
        <v>-82.167285681199999</v>
      </c>
      <c r="Y35" s="18"/>
      <c r="Z35" s="18"/>
      <c r="AA35" s="71" t="str">
        <f t="shared" si="5"/>
        <v>LOR</v>
      </c>
    </row>
    <row r="36" spans="1:27" x14ac:dyDescent="0.25">
      <c r="A36" s="22" t="s">
        <v>5900</v>
      </c>
      <c r="B36" s="22">
        <v>0</v>
      </c>
      <c r="C36" s="22" t="s">
        <v>4608</v>
      </c>
      <c r="D36" s="22">
        <v>2</v>
      </c>
      <c r="E36" s="23" t="str">
        <f t="shared" si="0"/>
        <v>Green</v>
      </c>
      <c r="F36" s="72" t="s">
        <v>1670</v>
      </c>
      <c r="G36" s="23"/>
      <c r="H36" s="24" t="str">
        <f t="shared" si="1"/>
        <v>Start Loc</v>
      </c>
      <c r="I36" s="24" t="str">
        <f t="shared" si="2"/>
        <v>Unavailable</v>
      </c>
      <c r="J36" s="24" t="str">
        <f t="shared" si="3"/>
        <v>Segment</v>
      </c>
      <c r="K36" s="71" t="s">
        <v>932</v>
      </c>
      <c r="L36" s="22">
        <v>1.25</v>
      </c>
      <c r="M36" s="22">
        <v>1.49</v>
      </c>
      <c r="N36" s="22">
        <v>2</v>
      </c>
      <c r="O36" s="22">
        <v>0</v>
      </c>
      <c r="P36" s="22">
        <v>0</v>
      </c>
      <c r="Q36" s="22">
        <v>1</v>
      </c>
      <c r="R36" s="22"/>
      <c r="S36" s="22"/>
      <c r="T36" s="22"/>
      <c r="U36" t="s">
        <v>1283</v>
      </c>
      <c r="V36" s="18">
        <f t="shared" si="4"/>
        <v>0.24</v>
      </c>
      <c r="W36" s="18">
        <v>39.2475381442</v>
      </c>
      <c r="X36" s="18">
        <v>-84.297631699799993</v>
      </c>
      <c r="Y36" s="18"/>
      <c r="Z36" s="18"/>
      <c r="AA36" s="71" t="str">
        <f t="shared" si="5"/>
        <v>HAM</v>
      </c>
    </row>
    <row r="37" spans="1:27" x14ac:dyDescent="0.25">
      <c r="A37" s="22" t="s">
        <v>5913</v>
      </c>
      <c r="B37" s="22">
        <v>0</v>
      </c>
      <c r="C37" s="22" t="s">
        <v>4609</v>
      </c>
      <c r="D37" s="22">
        <v>2</v>
      </c>
      <c r="E37" s="23" t="str">
        <f t="shared" si="0"/>
        <v>Green</v>
      </c>
      <c r="F37" s="72" t="s">
        <v>1698</v>
      </c>
      <c r="G37" s="23"/>
      <c r="H37" s="24" t="str">
        <f t="shared" si="1"/>
        <v>Start Loc</v>
      </c>
      <c r="I37" s="24" t="str">
        <f t="shared" si="2"/>
        <v>Unavailable</v>
      </c>
      <c r="J37" s="24" t="str">
        <f t="shared" si="3"/>
        <v>Segment</v>
      </c>
      <c r="K37" s="71" t="s">
        <v>840</v>
      </c>
      <c r="L37" s="22">
        <v>4.25</v>
      </c>
      <c r="M37" s="22">
        <v>4.49</v>
      </c>
      <c r="N37" s="22">
        <v>2</v>
      </c>
      <c r="O37" s="22">
        <v>0</v>
      </c>
      <c r="P37" s="22">
        <v>0</v>
      </c>
      <c r="Q37" s="22">
        <v>0</v>
      </c>
      <c r="R37" s="22"/>
      <c r="S37" s="22"/>
      <c r="T37" s="22"/>
      <c r="U37" t="s">
        <v>1488</v>
      </c>
      <c r="V37" s="18">
        <f t="shared" si="4"/>
        <v>0.24000000000000021</v>
      </c>
      <c r="W37" s="18">
        <v>39.441248141300001</v>
      </c>
      <c r="X37" s="18">
        <v>-84.683845867599999</v>
      </c>
      <c r="Y37" s="18"/>
      <c r="Z37" s="18"/>
      <c r="AA37" s="71" t="str">
        <f t="shared" si="5"/>
        <v>BUT</v>
      </c>
    </row>
    <row r="38" spans="1:27" x14ac:dyDescent="0.25">
      <c r="A38" s="22" t="s">
        <v>5928</v>
      </c>
      <c r="B38" s="22">
        <v>0</v>
      </c>
      <c r="C38" s="22" t="s">
        <v>4616</v>
      </c>
      <c r="D38" s="22">
        <v>2</v>
      </c>
      <c r="E38" s="23" t="str">
        <f t="shared" si="0"/>
        <v>Green</v>
      </c>
      <c r="F38" s="72" t="s">
        <v>1724</v>
      </c>
      <c r="G38" s="23"/>
      <c r="H38" s="24" t="str">
        <f t="shared" si="1"/>
        <v>Start Loc</v>
      </c>
      <c r="I38" s="24" t="str">
        <f t="shared" si="2"/>
        <v>Unavailable</v>
      </c>
      <c r="J38" s="24" t="str">
        <f t="shared" si="3"/>
        <v>Segment</v>
      </c>
      <c r="K38" s="71" t="s">
        <v>2032</v>
      </c>
      <c r="L38" s="22">
        <v>4</v>
      </c>
      <c r="M38" s="22">
        <v>4.24</v>
      </c>
      <c r="N38" s="22">
        <v>2</v>
      </c>
      <c r="O38" s="22">
        <v>0</v>
      </c>
      <c r="P38" s="22">
        <v>0</v>
      </c>
      <c r="Q38" s="22">
        <v>2</v>
      </c>
      <c r="R38" s="22"/>
      <c r="S38" s="22"/>
      <c r="T38" s="22"/>
      <c r="U38" t="s">
        <v>1894</v>
      </c>
      <c r="V38" s="18">
        <f t="shared" si="4"/>
        <v>0.24000000000000021</v>
      </c>
      <c r="W38" s="18">
        <v>41.691686356600002</v>
      </c>
      <c r="X38" s="18">
        <v>-81.257307418899998</v>
      </c>
      <c r="Y38" s="18"/>
      <c r="Z38" s="18"/>
      <c r="AA38" s="71" t="str">
        <f t="shared" si="5"/>
        <v>LAK</v>
      </c>
    </row>
    <row r="39" spans="1:27" x14ac:dyDescent="0.25">
      <c r="A39" s="22" t="s">
        <v>5938</v>
      </c>
      <c r="B39" s="22">
        <v>0</v>
      </c>
      <c r="C39" s="22" t="s">
        <v>4620</v>
      </c>
      <c r="D39" s="22">
        <v>2</v>
      </c>
      <c r="E39" s="23" t="str">
        <f t="shared" si="0"/>
        <v>Green</v>
      </c>
      <c r="F39" s="72" t="s">
        <v>1670</v>
      </c>
      <c r="G39" s="23"/>
      <c r="H39" s="24" t="str">
        <f t="shared" si="1"/>
        <v>Start Loc</v>
      </c>
      <c r="I39" s="24" t="str">
        <f t="shared" si="2"/>
        <v>Unavailable</v>
      </c>
      <c r="J39" s="24" t="str">
        <f t="shared" si="3"/>
        <v>Segment</v>
      </c>
      <c r="K39" s="71" t="s">
        <v>984</v>
      </c>
      <c r="L39" s="22">
        <v>0</v>
      </c>
      <c r="M39" s="22">
        <v>0.24</v>
      </c>
      <c r="N39" s="22">
        <v>2</v>
      </c>
      <c r="O39" s="22">
        <v>0</v>
      </c>
      <c r="P39" s="22">
        <v>0</v>
      </c>
      <c r="Q39" s="22">
        <v>0</v>
      </c>
      <c r="R39" s="22"/>
      <c r="S39" s="22"/>
      <c r="T39" s="22"/>
      <c r="U39" t="s">
        <v>4794</v>
      </c>
      <c r="V39" s="18">
        <f t="shared" si="4"/>
        <v>0.24</v>
      </c>
      <c r="W39" s="18">
        <v>39.113513180200002</v>
      </c>
      <c r="X39" s="18">
        <v>-84.308285013000003</v>
      </c>
      <c r="Y39" s="18"/>
      <c r="Z39" s="18"/>
      <c r="AA39" s="71" t="str">
        <f t="shared" si="5"/>
        <v>HAM</v>
      </c>
    </row>
    <row r="40" spans="1:27" x14ac:dyDescent="0.25">
      <c r="A40" s="22" t="s">
        <v>5092</v>
      </c>
      <c r="B40" s="22">
        <v>0</v>
      </c>
      <c r="C40" s="22" t="s">
        <v>4634</v>
      </c>
      <c r="D40" s="22">
        <v>2</v>
      </c>
      <c r="E40" s="23" t="str">
        <f t="shared" si="0"/>
        <v>Green</v>
      </c>
      <c r="F40" s="72" t="s">
        <v>1706</v>
      </c>
      <c r="G40" s="23"/>
      <c r="H40" s="24" t="str">
        <f t="shared" si="1"/>
        <v>Start Loc</v>
      </c>
      <c r="I40" s="24" t="str">
        <f t="shared" si="2"/>
        <v>Unavailable</v>
      </c>
      <c r="J40" s="24" t="str">
        <f t="shared" si="3"/>
        <v>Segment</v>
      </c>
      <c r="K40" s="71" t="s">
        <v>1059</v>
      </c>
      <c r="L40" s="22">
        <v>6.25</v>
      </c>
      <c r="M40" s="22">
        <v>6.49</v>
      </c>
      <c r="N40" s="22">
        <v>2</v>
      </c>
      <c r="O40" s="22">
        <v>0</v>
      </c>
      <c r="P40" s="22">
        <v>0</v>
      </c>
      <c r="Q40" s="22">
        <v>0</v>
      </c>
      <c r="R40" s="22"/>
      <c r="S40" s="22"/>
      <c r="T40" s="22"/>
      <c r="U40" t="s">
        <v>614</v>
      </c>
      <c r="V40" s="18">
        <f t="shared" si="4"/>
        <v>0.24000000000000021</v>
      </c>
      <c r="W40" s="18">
        <v>41.223812345600003</v>
      </c>
      <c r="X40" s="18">
        <v>-81.919060445</v>
      </c>
      <c r="Y40" s="18"/>
      <c r="Z40" s="18"/>
      <c r="AA40" s="71" t="str">
        <f t="shared" si="5"/>
        <v>MED</v>
      </c>
    </row>
    <row r="41" spans="1:27" x14ac:dyDescent="0.25">
      <c r="A41" s="22" t="s">
        <v>5952</v>
      </c>
      <c r="B41" s="22">
        <v>0</v>
      </c>
      <c r="C41" s="22" t="s">
        <v>4626</v>
      </c>
      <c r="D41" s="22">
        <v>2</v>
      </c>
      <c r="E41" s="23" t="str">
        <f t="shared" si="0"/>
        <v>Green</v>
      </c>
      <c r="F41" s="72" t="s">
        <v>1675</v>
      </c>
      <c r="G41" s="23"/>
      <c r="H41" s="24" t="str">
        <f t="shared" si="1"/>
        <v>Start Loc</v>
      </c>
      <c r="I41" s="24" t="str">
        <f t="shared" si="2"/>
        <v>Unavailable</v>
      </c>
      <c r="J41" s="24" t="str">
        <f t="shared" si="3"/>
        <v>Segment</v>
      </c>
      <c r="K41" s="71" t="s">
        <v>1105</v>
      </c>
      <c r="L41" s="22">
        <v>1.75</v>
      </c>
      <c r="M41" s="22">
        <v>1.99</v>
      </c>
      <c r="N41" s="22">
        <v>2</v>
      </c>
      <c r="O41" s="22">
        <v>0</v>
      </c>
      <c r="P41" s="22">
        <v>0</v>
      </c>
      <c r="Q41" s="22">
        <v>2</v>
      </c>
      <c r="R41" s="22"/>
      <c r="S41" s="22"/>
      <c r="T41" s="22"/>
      <c r="U41" t="s">
        <v>587</v>
      </c>
      <c r="V41" s="18">
        <f t="shared" si="4"/>
        <v>0.24</v>
      </c>
      <c r="W41" s="18">
        <v>38.752691322799997</v>
      </c>
      <c r="X41" s="18">
        <v>-82.783115483499998</v>
      </c>
      <c r="Y41" s="18"/>
      <c r="Z41" s="18"/>
      <c r="AA41" s="71" t="str">
        <f t="shared" si="5"/>
        <v>SCI</v>
      </c>
    </row>
    <row r="42" spans="1:27" x14ac:dyDescent="0.25">
      <c r="A42" s="22" t="s">
        <v>5962</v>
      </c>
      <c r="B42" s="22">
        <v>0</v>
      </c>
      <c r="C42" s="22" t="s">
        <v>4620</v>
      </c>
      <c r="D42" s="22">
        <v>2</v>
      </c>
      <c r="E42" s="23" t="str">
        <f t="shared" si="0"/>
        <v>Green</v>
      </c>
      <c r="F42" s="72" t="s">
        <v>1717</v>
      </c>
      <c r="G42" s="23"/>
      <c r="H42" s="24" t="str">
        <f t="shared" si="1"/>
        <v>Start Loc</v>
      </c>
      <c r="I42" s="24" t="str">
        <f t="shared" si="2"/>
        <v>Unavailable</v>
      </c>
      <c r="J42" s="24" t="str">
        <f t="shared" si="3"/>
        <v>Segment</v>
      </c>
      <c r="K42" s="71" t="s">
        <v>5521</v>
      </c>
      <c r="L42" s="22">
        <v>0</v>
      </c>
      <c r="M42" s="22">
        <v>0.24</v>
      </c>
      <c r="N42" s="22">
        <v>2</v>
      </c>
      <c r="O42" s="22">
        <v>0</v>
      </c>
      <c r="P42" s="22">
        <v>0</v>
      </c>
      <c r="Q42" s="22">
        <v>0</v>
      </c>
      <c r="R42" s="22"/>
      <c r="S42" s="22"/>
      <c r="T42" s="22"/>
      <c r="U42" t="s">
        <v>4785</v>
      </c>
      <c r="V42" s="18">
        <f t="shared" si="4"/>
        <v>0.24</v>
      </c>
      <c r="W42" s="18">
        <v>41.395751343000001</v>
      </c>
      <c r="X42" s="18">
        <v>-82.652340877</v>
      </c>
      <c r="Y42" s="18"/>
      <c r="Z42" s="18"/>
      <c r="AA42" s="71" t="str">
        <f t="shared" si="5"/>
        <v>ERI</v>
      </c>
    </row>
    <row r="43" spans="1:27" x14ac:dyDescent="0.25">
      <c r="A43" s="22" t="s">
        <v>5969</v>
      </c>
      <c r="B43" s="22">
        <v>0</v>
      </c>
      <c r="C43" s="22" t="s">
        <v>4634</v>
      </c>
      <c r="D43" s="22">
        <v>2</v>
      </c>
      <c r="E43" s="23" t="str">
        <f t="shared" si="0"/>
        <v>Green</v>
      </c>
      <c r="F43" s="72" t="s">
        <v>1736</v>
      </c>
      <c r="G43" s="23"/>
      <c r="H43" s="24" t="str">
        <f t="shared" si="1"/>
        <v>Start Loc</v>
      </c>
      <c r="I43" s="24" t="str">
        <f t="shared" si="2"/>
        <v>Unavailable</v>
      </c>
      <c r="J43" s="24" t="str">
        <f t="shared" si="3"/>
        <v>Segment</v>
      </c>
      <c r="K43" s="71" t="s">
        <v>868</v>
      </c>
      <c r="L43" s="22">
        <v>6.25</v>
      </c>
      <c r="M43" s="22">
        <v>6.49</v>
      </c>
      <c r="N43" s="22">
        <v>2</v>
      </c>
      <c r="O43" s="22">
        <v>0</v>
      </c>
      <c r="P43" s="22">
        <v>0</v>
      </c>
      <c r="Q43" s="22">
        <v>1</v>
      </c>
      <c r="R43" s="22"/>
      <c r="S43" s="22"/>
      <c r="T43" s="22"/>
      <c r="U43" t="s">
        <v>4756</v>
      </c>
      <c r="V43" s="18">
        <f t="shared" si="4"/>
        <v>0.24000000000000021</v>
      </c>
      <c r="W43" s="18">
        <v>40.5919070052</v>
      </c>
      <c r="X43" s="18">
        <v>-84.168881258200003</v>
      </c>
      <c r="Y43" s="18"/>
      <c r="Z43" s="18"/>
      <c r="AA43" s="71" t="str">
        <f t="shared" si="5"/>
        <v>AUG</v>
      </c>
    </row>
    <row r="44" spans="1:27" x14ac:dyDescent="0.25">
      <c r="A44" s="22" t="s">
        <v>5977</v>
      </c>
      <c r="B44" s="22">
        <v>0</v>
      </c>
      <c r="C44" s="22" t="s">
        <v>4619</v>
      </c>
      <c r="D44" s="22">
        <v>2</v>
      </c>
      <c r="E44" s="23" t="str">
        <f t="shared" si="0"/>
        <v>Green</v>
      </c>
      <c r="F44" s="72" t="s">
        <v>1734</v>
      </c>
      <c r="G44" s="23"/>
      <c r="H44" s="24" t="str">
        <f t="shared" si="1"/>
        <v>Start Loc</v>
      </c>
      <c r="I44" s="24" t="str">
        <f t="shared" si="2"/>
        <v>Unavailable</v>
      </c>
      <c r="J44" s="24" t="str">
        <f t="shared" si="3"/>
        <v>Segment</v>
      </c>
      <c r="K44" s="71" t="s">
        <v>920</v>
      </c>
      <c r="L44" s="22">
        <v>0.5</v>
      </c>
      <c r="M44" s="22">
        <v>0.74</v>
      </c>
      <c r="N44" s="22">
        <v>2</v>
      </c>
      <c r="O44" s="22">
        <v>0</v>
      </c>
      <c r="P44" s="22">
        <v>0</v>
      </c>
      <c r="Q44" s="22">
        <v>0</v>
      </c>
      <c r="R44" s="22"/>
      <c r="S44" s="22"/>
      <c r="T44" s="22"/>
      <c r="U44" t="s">
        <v>4762</v>
      </c>
      <c r="V44" s="18">
        <f t="shared" si="4"/>
        <v>0.24</v>
      </c>
      <c r="W44" s="18">
        <v>39.977593753900003</v>
      </c>
      <c r="X44" s="18">
        <v>-83.252046299900002</v>
      </c>
      <c r="Y44" s="18"/>
      <c r="Z44" s="18"/>
      <c r="AA44" s="71" t="str">
        <f t="shared" si="5"/>
        <v>MAD</v>
      </c>
    </row>
    <row r="45" spans="1:27" x14ac:dyDescent="0.25">
      <c r="A45" s="22" t="s">
        <v>5979</v>
      </c>
      <c r="B45" s="22">
        <v>0</v>
      </c>
      <c r="C45" s="22" t="s">
        <v>4628</v>
      </c>
      <c r="D45" s="22">
        <v>2</v>
      </c>
      <c r="E45" s="23" t="str">
        <f t="shared" si="0"/>
        <v>Green</v>
      </c>
      <c r="F45" s="72" t="s">
        <v>1732</v>
      </c>
      <c r="G45" s="23"/>
      <c r="H45" s="24" t="str">
        <f t="shared" si="1"/>
        <v>Start Loc</v>
      </c>
      <c r="I45" s="24" t="str">
        <f t="shared" si="2"/>
        <v>Unavailable</v>
      </c>
      <c r="J45" s="24" t="str">
        <f t="shared" si="3"/>
        <v>Segment</v>
      </c>
      <c r="K45" s="71" t="s">
        <v>1059</v>
      </c>
      <c r="L45" s="22">
        <v>4.75</v>
      </c>
      <c r="M45" s="22">
        <v>4.99</v>
      </c>
      <c r="N45" s="22">
        <v>2</v>
      </c>
      <c r="O45" s="22">
        <v>0</v>
      </c>
      <c r="P45" s="22">
        <v>0</v>
      </c>
      <c r="Q45" s="22">
        <v>1</v>
      </c>
      <c r="R45" s="22"/>
      <c r="S45" s="22"/>
      <c r="T45" s="22"/>
      <c r="U45" t="s">
        <v>4755</v>
      </c>
      <c r="V45" s="18">
        <f t="shared" si="4"/>
        <v>0.24000000000000021</v>
      </c>
      <c r="W45" s="18">
        <v>39.947399580300001</v>
      </c>
      <c r="X45" s="18">
        <v>-84.339044645200005</v>
      </c>
      <c r="Y45" s="18"/>
      <c r="Z45" s="18"/>
      <c r="AA45" s="71" t="str">
        <f t="shared" si="5"/>
        <v>MIA</v>
      </c>
    </row>
    <row r="46" spans="1:27" x14ac:dyDescent="0.25">
      <c r="A46" s="22" t="s">
        <v>5981</v>
      </c>
      <c r="B46" s="22">
        <v>0</v>
      </c>
      <c r="C46" s="22" t="s">
        <v>4622</v>
      </c>
      <c r="D46" s="22">
        <v>2</v>
      </c>
      <c r="E46" s="23" t="str">
        <f t="shared" si="0"/>
        <v>Green</v>
      </c>
      <c r="F46" s="72" t="s">
        <v>1679</v>
      </c>
      <c r="G46" s="23"/>
      <c r="H46" s="24" t="str">
        <f t="shared" si="1"/>
        <v>Start Loc</v>
      </c>
      <c r="I46" s="24" t="str">
        <f t="shared" si="2"/>
        <v>Unavailable</v>
      </c>
      <c r="J46" s="24" t="str">
        <f t="shared" si="3"/>
        <v>Segment</v>
      </c>
      <c r="K46" s="71" t="s">
        <v>4921</v>
      </c>
      <c r="L46" s="22">
        <v>1.5</v>
      </c>
      <c r="M46" s="22">
        <v>1.74</v>
      </c>
      <c r="N46" s="22">
        <v>2</v>
      </c>
      <c r="O46" s="22">
        <v>0</v>
      </c>
      <c r="P46" s="22">
        <v>0</v>
      </c>
      <c r="Q46" s="22">
        <v>1</v>
      </c>
      <c r="R46" s="22"/>
      <c r="S46" s="22"/>
      <c r="T46" s="22"/>
      <c r="U46" t="s">
        <v>4790</v>
      </c>
      <c r="V46" s="18">
        <f t="shared" si="4"/>
        <v>0.24</v>
      </c>
      <c r="W46" s="18">
        <v>40.507510125700001</v>
      </c>
      <c r="X46" s="18">
        <v>-83.934442824100003</v>
      </c>
      <c r="Y46" s="18"/>
      <c r="Z46" s="18"/>
      <c r="AA46" s="71" t="str">
        <f t="shared" si="5"/>
        <v>LOG</v>
      </c>
    </row>
    <row r="47" spans="1:27" x14ac:dyDescent="0.25">
      <c r="A47" s="22" t="s">
        <v>5982</v>
      </c>
      <c r="B47" s="22">
        <v>0</v>
      </c>
      <c r="C47" s="22" t="s">
        <v>4627</v>
      </c>
      <c r="D47" s="22">
        <v>2</v>
      </c>
      <c r="E47" s="23" t="str">
        <f t="shared" si="0"/>
        <v>Green</v>
      </c>
      <c r="F47" s="72" t="s">
        <v>1673</v>
      </c>
      <c r="G47" s="23"/>
      <c r="H47" s="24" t="str">
        <f t="shared" si="1"/>
        <v>Start Loc</v>
      </c>
      <c r="I47" s="24" t="str">
        <f t="shared" si="2"/>
        <v>Unavailable</v>
      </c>
      <c r="J47" s="24" t="str">
        <f t="shared" si="3"/>
        <v>Segment</v>
      </c>
      <c r="K47" s="71" t="s">
        <v>808</v>
      </c>
      <c r="L47" s="22">
        <v>3.25</v>
      </c>
      <c r="M47" s="22">
        <v>3.49</v>
      </c>
      <c r="N47" s="22">
        <v>2</v>
      </c>
      <c r="O47" s="22">
        <v>0</v>
      </c>
      <c r="P47" s="22">
        <v>0</v>
      </c>
      <c r="Q47" s="22">
        <v>0</v>
      </c>
      <c r="R47" s="22"/>
      <c r="S47" s="22"/>
      <c r="T47" s="22"/>
      <c r="U47" t="s">
        <v>1200</v>
      </c>
      <c r="V47" s="18">
        <f t="shared" si="4"/>
        <v>0.24000000000000021</v>
      </c>
      <c r="W47" s="18">
        <v>39.083021125599998</v>
      </c>
      <c r="X47" s="18">
        <v>-84.225136457100007</v>
      </c>
      <c r="Y47" s="18"/>
      <c r="Z47" s="18"/>
      <c r="AA47" s="71" t="str">
        <f t="shared" si="5"/>
        <v>CLE</v>
      </c>
    </row>
    <row r="48" spans="1:27" x14ac:dyDescent="0.25">
      <c r="A48" s="22" t="s">
        <v>5151</v>
      </c>
      <c r="B48" s="22">
        <v>0</v>
      </c>
      <c r="C48" s="22" t="s">
        <v>4620</v>
      </c>
      <c r="D48" s="22">
        <v>2</v>
      </c>
      <c r="E48" s="23" t="str">
        <f t="shared" si="0"/>
        <v>Green</v>
      </c>
      <c r="F48" s="72" t="s">
        <v>1701</v>
      </c>
      <c r="G48" s="23"/>
      <c r="H48" s="24" t="str">
        <f t="shared" si="1"/>
        <v>Start Loc</v>
      </c>
      <c r="I48" s="24" t="str">
        <f t="shared" si="2"/>
        <v>Unavailable</v>
      </c>
      <c r="J48" s="24" t="str">
        <f t="shared" si="3"/>
        <v>Segment</v>
      </c>
      <c r="K48" s="71" t="s">
        <v>5522</v>
      </c>
      <c r="L48" s="22">
        <v>0</v>
      </c>
      <c r="M48" s="22">
        <v>0.24</v>
      </c>
      <c r="N48" s="22">
        <v>2</v>
      </c>
      <c r="O48" s="22">
        <v>0</v>
      </c>
      <c r="P48" s="22">
        <v>0</v>
      </c>
      <c r="Q48" s="22">
        <v>0</v>
      </c>
      <c r="R48" s="22"/>
      <c r="S48" s="22"/>
      <c r="T48" s="22"/>
      <c r="U48" t="s">
        <v>4804</v>
      </c>
      <c r="V48" s="18">
        <f t="shared" si="4"/>
        <v>0.24</v>
      </c>
      <c r="W48" s="18">
        <v>40.4099124926</v>
      </c>
      <c r="X48" s="18">
        <v>-82.355683148300002</v>
      </c>
      <c r="Y48" s="18"/>
      <c r="Z48" s="18"/>
      <c r="AA48" s="71" t="str">
        <f t="shared" si="5"/>
        <v>KNO</v>
      </c>
    </row>
    <row r="49" spans="1:27" x14ac:dyDescent="0.25">
      <c r="A49" s="22" t="s">
        <v>5143</v>
      </c>
      <c r="B49" s="22">
        <v>0</v>
      </c>
      <c r="C49" s="22" t="s">
        <v>4630</v>
      </c>
      <c r="D49" s="22">
        <v>2</v>
      </c>
      <c r="E49" s="23" t="str">
        <f t="shared" si="0"/>
        <v>Green</v>
      </c>
      <c r="F49" s="72" t="s">
        <v>1697</v>
      </c>
      <c r="G49" s="23"/>
      <c r="H49" s="24" t="str">
        <f t="shared" si="1"/>
        <v>Start Loc</v>
      </c>
      <c r="I49" s="24" t="str">
        <f t="shared" si="2"/>
        <v>Unavailable</v>
      </c>
      <c r="J49" s="24" t="str">
        <f t="shared" si="3"/>
        <v>Segment</v>
      </c>
      <c r="K49" s="71" t="s">
        <v>929</v>
      </c>
      <c r="L49" s="22">
        <v>5.75</v>
      </c>
      <c r="M49" s="22">
        <v>5.99</v>
      </c>
      <c r="N49" s="22">
        <v>2</v>
      </c>
      <c r="O49" s="22">
        <v>0</v>
      </c>
      <c r="P49" s="22">
        <v>1</v>
      </c>
      <c r="Q49" s="22">
        <v>2</v>
      </c>
      <c r="R49" s="22"/>
      <c r="S49" s="22"/>
      <c r="T49" s="22"/>
      <c r="U49" t="s">
        <v>1261</v>
      </c>
      <c r="V49" s="18">
        <f t="shared" si="4"/>
        <v>0.24000000000000021</v>
      </c>
      <c r="W49" s="18">
        <v>40.265507507000002</v>
      </c>
      <c r="X49" s="18">
        <v>-84.160252705399998</v>
      </c>
      <c r="Y49" s="18"/>
      <c r="Z49" s="18"/>
      <c r="AA49" s="71" t="str">
        <f t="shared" si="5"/>
        <v>SHE</v>
      </c>
    </row>
    <row r="50" spans="1:27" x14ac:dyDescent="0.25">
      <c r="A50" s="22" t="s">
        <v>5998</v>
      </c>
      <c r="B50" s="22">
        <v>0</v>
      </c>
      <c r="C50" s="22" t="s">
        <v>4612</v>
      </c>
      <c r="D50" s="22">
        <v>2</v>
      </c>
      <c r="E50" s="23" t="str">
        <f t="shared" si="0"/>
        <v>Green</v>
      </c>
      <c r="F50" s="72" t="s">
        <v>1737</v>
      </c>
      <c r="G50" s="23"/>
      <c r="H50" s="24" t="str">
        <f t="shared" si="1"/>
        <v>Start Loc</v>
      </c>
      <c r="I50" s="24" t="str">
        <f t="shared" si="2"/>
        <v>Unavailable</v>
      </c>
      <c r="J50" s="24" t="str">
        <f t="shared" si="3"/>
        <v>Segment</v>
      </c>
      <c r="K50" s="71" t="s">
        <v>1004</v>
      </c>
      <c r="L50" s="22">
        <v>1</v>
      </c>
      <c r="M50" s="22">
        <v>1.24</v>
      </c>
      <c r="N50" s="22">
        <v>2</v>
      </c>
      <c r="O50" s="22">
        <v>0</v>
      </c>
      <c r="P50" s="22">
        <v>0</v>
      </c>
      <c r="Q50" s="22">
        <v>0</v>
      </c>
      <c r="R50" s="22"/>
      <c r="S50" s="22"/>
      <c r="T50" s="22"/>
      <c r="U50" t="s">
        <v>382</v>
      </c>
      <c r="V50" s="18">
        <f t="shared" si="4"/>
        <v>0.24</v>
      </c>
      <c r="W50" s="18">
        <v>39.482633915299999</v>
      </c>
      <c r="X50" s="18">
        <v>-81.443839918699993</v>
      </c>
      <c r="Y50" s="18"/>
      <c r="Z50" s="18"/>
      <c r="AA50" s="71" t="str">
        <f t="shared" si="5"/>
        <v>WAS</v>
      </c>
    </row>
    <row r="51" spans="1:27" x14ac:dyDescent="0.25">
      <c r="A51" s="22" t="s">
        <v>5999</v>
      </c>
      <c r="B51" s="22">
        <v>0</v>
      </c>
      <c r="C51" s="22" t="s">
        <v>4616</v>
      </c>
      <c r="D51" s="22">
        <v>2</v>
      </c>
      <c r="E51" s="23" t="str">
        <f t="shared" si="0"/>
        <v>Green</v>
      </c>
      <c r="F51" s="72" t="s">
        <v>1734</v>
      </c>
      <c r="G51" s="23"/>
      <c r="H51" s="24" t="str">
        <f t="shared" si="1"/>
        <v>Start Loc</v>
      </c>
      <c r="I51" s="24" t="str">
        <f t="shared" si="2"/>
        <v>Unavailable</v>
      </c>
      <c r="J51" s="24" t="str">
        <f t="shared" si="3"/>
        <v>Segment</v>
      </c>
      <c r="K51" s="71" t="s">
        <v>937</v>
      </c>
      <c r="L51" s="22">
        <v>4</v>
      </c>
      <c r="M51" s="22">
        <v>4.24</v>
      </c>
      <c r="N51" s="22">
        <v>2</v>
      </c>
      <c r="O51" s="22">
        <v>0</v>
      </c>
      <c r="P51" s="22">
        <v>1</v>
      </c>
      <c r="Q51" s="22">
        <v>2</v>
      </c>
      <c r="R51" s="22"/>
      <c r="S51" s="22"/>
      <c r="T51" s="22"/>
      <c r="U51" t="s">
        <v>1867</v>
      </c>
      <c r="V51" s="18">
        <f t="shared" si="4"/>
        <v>0.24000000000000021</v>
      </c>
      <c r="W51" s="18">
        <v>40.046151550700003</v>
      </c>
      <c r="X51" s="18">
        <v>-83.442484967400006</v>
      </c>
      <c r="Y51" s="18"/>
      <c r="Z51" s="18"/>
      <c r="AA51" s="71" t="str">
        <f t="shared" si="5"/>
        <v>MAD</v>
      </c>
    </row>
    <row r="52" spans="1:27" x14ac:dyDescent="0.25">
      <c r="A52" s="22" t="s">
        <v>6005</v>
      </c>
      <c r="B52" s="22">
        <v>0</v>
      </c>
      <c r="C52" s="22" t="s">
        <v>4614</v>
      </c>
      <c r="D52" s="22">
        <v>2</v>
      </c>
      <c r="E52" s="23" t="str">
        <f t="shared" si="0"/>
        <v>Green</v>
      </c>
      <c r="F52" s="72" t="s">
        <v>1741</v>
      </c>
      <c r="G52" s="23"/>
      <c r="H52" s="24" t="str">
        <f t="shared" si="1"/>
        <v>Start Loc</v>
      </c>
      <c r="I52" s="24" t="str">
        <f t="shared" si="2"/>
        <v>Unavailable</v>
      </c>
      <c r="J52" s="24" t="str">
        <f t="shared" si="3"/>
        <v>Segment</v>
      </c>
      <c r="K52" s="71" t="s">
        <v>869</v>
      </c>
      <c r="L52" s="22">
        <v>3.75</v>
      </c>
      <c r="M52" s="22">
        <v>3.99</v>
      </c>
      <c r="N52" s="22">
        <v>2</v>
      </c>
      <c r="O52" s="22">
        <v>0</v>
      </c>
      <c r="P52" s="22">
        <v>0</v>
      </c>
      <c r="Q52" s="22">
        <v>0</v>
      </c>
      <c r="R52" s="22"/>
      <c r="S52" s="22"/>
      <c r="T52" s="22"/>
      <c r="U52" t="s">
        <v>4726</v>
      </c>
      <c r="V52" s="18">
        <f t="shared" si="4"/>
        <v>0.24000000000000021</v>
      </c>
      <c r="W52" s="18">
        <v>39.146593105199997</v>
      </c>
      <c r="X52" s="18">
        <v>-81.851822612299998</v>
      </c>
      <c r="Y52" s="18"/>
      <c r="Z52" s="18"/>
      <c r="AA52" s="71" t="str">
        <f t="shared" si="5"/>
        <v>MEG</v>
      </c>
    </row>
    <row r="53" spans="1:27" x14ac:dyDescent="0.25">
      <c r="A53" s="22" t="s">
        <v>6012</v>
      </c>
      <c r="B53" s="22">
        <v>0</v>
      </c>
      <c r="C53" s="22" t="s">
        <v>4614</v>
      </c>
      <c r="D53" s="22">
        <v>2</v>
      </c>
      <c r="E53" s="23" t="str">
        <f t="shared" si="0"/>
        <v>Green</v>
      </c>
      <c r="F53" s="72" t="s">
        <v>1692</v>
      </c>
      <c r="G53" s="23"/>
      <c r="H53" s="24" t="str">
        <f t="shared" si="1"/>
        <v>Start Loc</v>
      </c>
      <c r="I53" s="24" t="str">
        <f t="shared" si="2"/>
        <v>Unavailable</v>
      </c>
      <c r="J53" s="24" t="str">
        <f t="shared" si="3"/>
        <v>Segment</v>
      </c>
      <c r="K53" s="71" t="s">
        <v>1074</v>
      </c>
      <c r="L53" s="22">
        <v>3.75</v>
      </c>
      <c r="M53" s="22">
        <v>3.99</v>
      </c>
      <c r="N53" s="22">
        <v>2</v>
      </c>
      <c r="O53" s="22">
        <v>0</v>
      </c>
      <c r="P53" s="22">
        <v>0</v>
      </c>
      <c r="Q53" s="22">
        <v>1</v>
      </c>
      <c r="R53" s="22"/>
      <c r="S53" s="22"/>
      <c r="T53" s="22"/>
      <c r="U53" t="s">
        <v>6752</v>
      </c>
      <c r="V53" s="18">
        <f t="shared" si="4"/>
        <v>0.24000000000000021</v>
      </c>
      <c r="W53" s="18">
        <v>40.512515729900002</v>
      </c>
      <c r="X53" s="18">
        <v>-81.546129068799999</v>
      </c>
      <c r="Y53" s="18"/>
      <c r="Z53" s="18"/>
      <c r="AA53" s="71" t="str">
        <f t="shared" si="5"/>
        <v>TUS</v>
      </c>
    </row>
    <row r="54" spans="1:27" x14ac:dyDescent="0.25">
      <c r="A54" s="22" t="s">
        <v>6027</v>
      </c>
      <c r="B54" s="22">
        <v>0</v>
      </c>
      <c r="C54" s="22" t="s">
        <v>4616</v>
      </c>
      <c r="D54" s="22">
        <v>2</v>
      </c>
      <c r="E54" s="23" t="str">
        <f t="shared" si="0"/>
        <v>Green</v>
      </c>
      <c r="F54" s="72" t="s">
        <v>1718</v>
      </c>
      <c r="G54" s="23"/>
      <c r="H54" s="24" t="str">
        <f t="shared" si="1"/>
        <v>Start Loc</v>
      </c>
      <c r="I54" s="24" t="str">
        <f t="shared" si="2"/>
        <v>Unavailable</v>
      </c>
      <c r="J54" s="24" t="str">
        <f t="shared" si="3"/>
        <v>Segment</v>
      </c>
      <c r="K54" s="71" t="s">
        <v>5520</v>
      </c>
      <c r="L54" s="22">
        <v>4</v>
      </c>
      <c r="M54" s="22">
        <v>4.24</v>
      </c>
      <c r="N54" s="22">
        <v>2</v>
      </c>
      <c r="O54" s="22">
        <v>0</v>
      </c>
      <c r="P54" s="22">
        <v>0</v>
      </c>
      <c r="Q54" s="22">
        <v>0</v>
      </c>
      <c r="R54" s="22"/>
      <c r="S54" s="22"/>
      <c r="T54" s="22"/>
      <c r="U54" t="s">
        <v>4779</v>
      </c>
      <c r="V54" s="18">
        <f t="shared" si="4"/>
        <v>0.24000000000000021</v>
      </c>
      <c r="W54" s="18">
        <v>41.2384707573</v>
      </c>
      <c r="X54" s="18">
        <v>-83.654560385099998</v>
      </c>
      <c r="Y54" s="18"/>
      <c r="Z54" s="18"/>
      <c r="AA54" s="71" t="str">
        <f t="shared" si="5"/>
        <v>WOO</v>
      </c>
    </row>
    <row r="55" spans="1:27" x14ac:dyDescent="0.25">
      <c r="A55" s="22" t="s">
        <v>6037</v>
      </c>
      <c r="B55" s="22">
        <v>0</v>
      </c>
      <c r="C55" s="22" t="s">
        <v>4618</v>
      </c>
      <c r="D55" s="22">
        <v>2</v>
      </c>
      <c r="E55" s="23" t="str">
        <f t="shared" si="0"/>
        <v>Green</v>
      </c>
      <c r="F55" s="72" t="s">
        <v>1732</v>
      </c>
      <c r="G55" s="23"/>
      <c r="H55" s="24" t="str">
        <f t="shared" si="1"/>
        <v>Start Loc</v>
      </c>
      <c r="I55" s="24" t="str">
        <f t="shared" si="2"/>
        <v>Unavailable</v>
      </c>
      <c r="J55" s="24" t="str">
        <f t="shared" si="3"/>
        <v>Segment</v>
      </c>
      <c r="K55" s="71" t="s">
        <v>963</v>
      </c>
      <c r="L55" s="22">
        <v>2</v>
      </c>
      <c r="M55" s="22">
        <v>2.2400000000000002</v>
      </c>
      <c r="N55" s="22">
        <v>2</v>
      </c>
      <c r="O55" s="22">
        <v>0</v>
      </c>
      <c r="P55" s="22">
        <v>2</v>
      </c>
      <c r="Q55" s="22">
        <v>2</v>
      </c>
      <c r="R55" s="22"/>
      <c r="S55" s="22"/>
      <c r="T55" s="22"/>
      <c r="U55" t="s">
        <v>2151</v>
      </c>
      <c r="V55" s="18">
        <f t="shared" si="4"/>
        <v>0.24000000000000021</v>
      </c>
      <c r="W55" s="18">
        <v>40.148379363099998</v>
      </c>
      <c r="X55" s="18">
        <v>-84.202664802900003</v>
      </c>
      <c r="Y55" s="18"/>
      <c r="Z55" s="18"/>
      <c r="AA55" s="71" t="str">
        <f t="shared" si="5"/>
        <v>MIA</v>
      </c>
    </row>
    <row r="56" spans="1:27" x14ac:dyDescent="0.25">
      <c r="A56" s="22" t="s">
        <v>6055</v>
      </c>
      <c r="B56" s="22">
        <v>0</v>
      </c>
      <c r="C56" s="22" t="s">
        <v>4620</v>
      </c>
      <c r="D56" s="22">
        <v>2</v>
      </c>
      <c r="E56" s="23" t="str">
        <f t="shared" si="0"/>
        <v>Green</v>
      </c>
      <c r="F56" s="72" t="s">
        <v>1739</v>
      </c>
      <c r="G56" s="23"/>
      <c r="H56" s="24" t="str">
        <f t="shared" si="1"/>
        <v>Start Loc</v>
      </c>
      <c r="I56" s="24" t="str">
        <f t="shared" si="2"/>
        <v>Unavailable</v>
      </c>
      <c r="J56" s="24" t="str">
        <f t="shared" si="3"/>
        <v>Segment</v>
      </c>
      <c r="K56" s="71" t="s">
        <v>5525</v>
      </c>
      <c r="L56" s="22">
        <v>0</v>
      </c>
      <c r="M56" s="22">
        <v>0.24</v>
      </c>
      <c r="N56" s="22">
        <v>2</v>
      </c>
      <c r="O56" s="22">
        <v>0</v>
      </c>
      <c r="P56" s="22">
        <v>0</v>
      </c>
      <c r="Q56" s="22">
        <v>0</v>
      </c>
      <c r="R56" s="22"/>
      <c r="S56" s="22"/>
      <c r="T56" s="22"/>
      <c r="U56" t="s">
        <v>4815</v>
      </c>
      <c r="V56" s="18">
        <f t="shared" si="4"/>
        <v>0.24</v>
      </c>
      <c r="W56" s="18">
        <v>40.038887378799998</v>
      </c>
      <c r="X56" s="18">
        <v>-83.781339404600004</v>
      </c>
      <c r="Y56" s="18"/>
      <c r="Z56" s="18"/>
      <c r="AA56" s="71" t="str">
        <f t="shared" si="5"/>
        <v>CHP</v>
      </c>
    </row>
    <row r="57" spans="1:27" x14ac:dyDescent="0.25">
      <c r="A57" s="22" t="s">
        <v>6056</v>
      </c>
      <c r="B57" s="22">
        <v>0</v>
      </c>
      <c r="C57" s="22" t="s">
        <v>4635</v>
      </c>
      <c r="D57" s="22">
        <v>2</v>
      </c>
      <c r="E57" s="23" t="str">
        <f t="shared" si="0"/>
        <v>Green</v>
      </c>
      <c r="F57" s="72" t="s">
        <v>1701</v>
      </c>
      <c r="G57" s="23"/>
      <c r="H57" s="24" t="str">
        <f t="shared" si="1"/>
        <v>Start Loc</v>
      </c>
      <c r="I57" s="24" t="str">
        <f t="shared" si="2"/>
        <v>Unavailable</v>
      </c>
      <c r="J57" s="24" t="str">
        <f t="shared" si="3"/>
        <v>Segment</v>
      </c>
      <c r="K57" s="71" t="s">
        <v>1019</v>
      </c>
      <c r="L57" s="22">
        <v>4.5</v>
      </c>
      <c r="M57" s="22">
        <v>4.74</v>
      </c>
      <c r="N57" s="22">
        <v>2</v>
      </c>
      <c r="O57" s="22">
        <v>0</v>
      </c>
      <c r="P57" s="22">
        <v>0</v>
      </c>
      <c r="Q57" s="22">
        <v>1</v>
      </c>
      <c r="R57" s="22"/>
      <c r="S57" s="22"/>
      <c r="T57" s="22"/>
      <c r="U57" t="s">
        <v>4822</v>
      </c>
      <c r="V57" s="18">
        <f t="shared" si="4"/>
        <v>0.24000000000000021</v>
      </c>
      <c r="W57" s="18">
        <v>40.5166849644</v>
      </c>
      <c r="X57" s="18">
        <v>-82.548730800100003</v>
      </c>
      <c r="Y57" s="18"/>
      <c r="Z57" s="18"/>
      <c r="AA57" s="71" t="str">
        <f t="shared" si="5"/>
        <v>KNO</v>
      </c>
    </row>
    <row r="58" spans="1:27" x14ac:dyDescent="0.25">
      <c r="A58" s="22" t="s">
        <v>6059</v>
      </c>
      <c r="B58" s="22">
        <v>0</v>
      </c>
      <c r="C58" s="22" t="s">
        <v>4616</v>
      </c>
      <c r="D58" s="22">
        <v>2</v>
      </c>
      <c r="E58" s="23" t="str">
        <f t="shared" si="0"/>
        <v>Green</v>
      </c>
      <c r="F58" s="72" t="s">
        <v>1713</v>
      </c>
      <c r="G58" s="23"/>
      <c r="H58" s="24" t="str">
        <f t="shared" si="1"/>
        <v>Start Loc</v>
      </c>
      <c r="I58" s="24" t="str">
        <f t="shared" si="2"/>
        <v>Unavailable</v>
      </c>
      <c r="J58" s="24" t="str">
        <f t="shared" si="3"/>
        <v>Segment</v>
      </c>
      <c r="K58" s="71" t="s">
        <v>833</v>
      </c>
      <c r="L58" s="22">
        <v>4</v>
      </c>
      <c r="M58" s="22">
        <v>4.24</v>
      </c>
      <c r="N58" s="22">
        <v>2</v>
      </c>
      <c r="O58" s="22">
        <v>0</v>
      </c>
      <c r="P58" s="22">
        <v>0</v>
      </c>
      <c r="Q58" s="22">
        <v>0</v>
      </c>
      <c r="R58" s="22"/>
      <c r="S58" s="22"/>
      <c r="T58" s="22"/>
      <c r="U58" t="s">
        <v>2048</v>
      </c>
      <c r="V58" s="18">
        <f t="shared" si="4"/>
        <v>0.24000000000000021</v>
      </c>
      <c r="W58" s="18">
        <v>39.149353820100004</v>
      </c>
      <c r="X58" s="18">
        <v>-83.153362963099994</v>
      </c>
      <c r="Y58" s="18"/>
      <c r="Z58" s="18"/>
      <c r="AA58" s="71" t="str">
        <f t="shared" si="5"/>
        <v>PIK</v>
      </c>
    </row>
    <row r="59" spans="1:27" x14ac:dyDescent="0.25">
      <c r="A59" s="22" t="s">
        <v>5200</v>
      </c>
      <c r="B59" s="22">
        <v>0</v>
      </c>
      <c r="C59" s="22" t="s">
        <v>4639</v>
      </c>
      <c r="D59" s="22">
        <v>2</v>
      </c>
      <c r="E59" s="23" t="str">
        <f t="shared" si="0"/>
        <v>Green</v>
      </c>
      <c r="F59" s="72" t="s">
        <v>1684</v>
      </c>
      <c r="G59" s="23"/>
      <c r="H59" s="24" t="str">
        <f t="shared" si="1"/>
        <v>Start Loc</v>
      </c>
      <c r="I59" s="24" t="str">
        <f t="shared" si="2"/>
        <v>Unavailable</v>
      </c>
      <c r="J59" s="24" t="str">
        <f t="shared" si="3"/>
        <v>Segment</v>
      </c>
      <c r="K59" s="71" t="s">
        <v>921</v>
      </c>
      <c r="L59" s="22">
        <v>13.75</v>
      </c>
      <c r="M59" s="22">
        <v>13.99</v>
      </c>
      <c r="N59" s="22">
        <v>2</v>
      </c>
      <c r="O59" s="22">
        <v>0</v>
      </c>
      <c r="P59" s="22">
        <v>0</v>
      </c>
      <c r="Q59" s="22">
        <v>2</v>
      </c>
      <c r="R59" s="22"/>
      <c r="S59" s="22"/>
      <c r="T59" s="22"/>
      <c r="U59" t="s">
        <v>295</v>
      </c>
      <c r="V59" s="18">
        <f t="shared" si="4"/>
        <v>0.24000000000000021</v>
      </c>
      <c r="W59" s="18">
        <v>39.762403999900002</v>
      </c>
      <c r="X59" s="18">
        <v>-82.4563311231</v>
      </c>
      <c r="Y59" s="18"/>
      <c r="Z59" s="18"/>
      <c r="AA59" s="71" t="str">
        <f t="shared" si="5"/>
        <v>FAI</v>
      </c>
    </row>
    <row r="60" spans="1:27" x14ac:dyDescent="0.25">
      <c r="A60" s="22" t="s">
        <v>6060</v>
      </c>
      <c r="B60" s="22">
        <v>0</v>
      </c>
      <c r="C60" s="22" t="s">
        <v>4622</v>
      </c>
      <c r="D60" s="22">
        <v>2</v>
      </c>
      <c r="E60" s="23" t="str">
        <f t="shared" si="0"/>
        <v>Green</v>
      </c>
      <c r="F60" s="72" t="s">
        <v>1735</v>
      </c>
      <c r="G60" s="23"/>
      <c r="H60" s="24" t="str">
        <f t="shared" si="1"/>
        <v>Start Loc</v>
      </c>
      <c r="I60" s="24" t="str">
        <f t="shared" si="2"/>
        <v>Unavailable</v>
      </c>
      <c r="J60" s="24" t="str">
        <f t="shared" si="3"/>
        <v>Segment</v>
      </c>
      <c r="K60" s="71" t="s">
        <v>1072</v>
      </c>
      <c r="L60" s="22">
        <v>1.5</v>
      </c>
      <c r="M60" s="22">
        <v>1.74</v>
      </c>
      <c r="N60" s="22">
        <v>2</v>
      </c>
      <c r="O60" s="22">
        <v>0</v>
      </c>
      <c r="P60" s="22">
        <v>0</v>
      </c>
      <c r="Q60" s="22">
        <v>3</v>
      </c>
      <c r="R60" s="22"/>
      <c r="S60" s="22"/>
      <c r="T60" s="22"/>
      <c r="U60" t="s">
        <v>1630</v>
      </c>
      <c r="V60" s="18">
        <f t="shared" si="4"/>
        <v>0.24</v>
      </c>
      <c r="W60" s="18">
        <v>38.792329671600001</v>
      </c>
      <c r="X60" s="18">
        <v>-82.397625361300001</v>
      </c>
      <c r="Y60" s="18"/>
      <c r="Z60" s="18"/>
      <c r="AA60" s="71" t="str">
        <f t="shared" si="5"/>
        <v>GAL</v>
      </c>
    </row>
    <row r="61" spans="1:27" x14ac:dyDescent="0.25">
      <c r="A61" s="22" t="s">
        <v>6073</v>
      </c>
      <c r="B61" s="22">
        <v>0</v>
      </c>
      <c r="C61" s="22" t="s">
        <v>4643</v>
      </c>
      <c r="D61" s="22">
        <v>2</v>
      </c>
      <c r="E61" s="23" t="str">
        <f t="shared" si="0"/>
        <v>Green</v>
      </c>
      <c r="F61" s="72" t="s">
        <v>1735</v>
      </c>
      <c r="G61" s="23"/>
      <c r="H61" s="24" t="str">
        <f t="shared" si="1"/>
        <v>Start Loc</v>
      </c>
      <c r="I61" s="24" t="str">
        <f t="shared" si="2"/>
        <v>Unavailable</v>
      </c>
      <c r="J61" s="24" t="str">
        <f t="shared" si="3"/>
        <v>Segment</v>
      </c>
      <c r="K61" s="71" t="s">
        <v>930</v>
      </c>
      <c r="L61" s="22">
        <v>3.5</v>
      </c>
      <c r="M61" s="22">
        <v>3.74</v>
      </c>
      <c r="N61" s="22">
        <v>2</v>
      </c>
      <c r="O61" s="22">
        <v>0</v>
      </c>
      <c r="P61" s="22">
        <v>1</v>
      </c>
      <c r="Q61" s="22">
        <v>4</v>
      </c>
      <c r="R61" s="22"/>
      <c r="S61" s="22"/>
      <c r="T61" s="22"/>
      <c r="U61" t="s">
        <v>785</v>
      </c>
      <c r="V61" s="18">
        <f t="shared" si="4"/>
        <v>0.24000000000000021</v>
      </c>
      <c r="W61" s="18">
        <v>38.799941566900003</v>
      </c>
      <c r="X61" s="18">
        <v>-82.226713119799996</v>
      </c>
      <c r="Y61" s="18"/>
      <c r="Z61" s="18"/>
      <c r="AA61" s="71" t="str">
        <f t="shared" si="5"/>
        <v>GAL</v>
      </c>
    </row>
    <row r="62" spans="1:27" x14ac:dyDescent="0.25">
      <c r="A62" s="22" t="s">
        <v>6078</v>
      </c>
      <c r="B62" s="22">
        <v>0</v>
      </c>
      <c r="C62" s="22" t="s">
        <v>4612</v>
      </c>
      <c r="D62" s="22">
        <v>2</v>
      </c>
      <c r="E62" s="23" t="str">
        <f t="shared" si="0"/>
        <v>Green</v>
      </c>
      <c r="F62" s="72" t="s">
        <v>1669</v>
      </c>
      <c r="G62" s="23"/>
      <c r="H62" s="24" t="str">
        <f t="shared" si="1"/>
        <v>Start Loc</v>
      </c>
      <c r="I62" s="24" t="str">
        <f t="shared" si="2"/>
        <v>Unavailable</v>
      </c>
      <c r="J62" s="24" t="str">
        <f t="shared" si="3"/>
        <v>Segment</v>
      </c>
      <c r="K62" s="71" t="s">
        <v>880</v>
      </c>
      <c r="L62" s="22">
        <v>1</v>
      </c>
      <c r="M62" s="22">
        <v>1.24</v>
      </c>
      <c r="N62" s="22">
        <v>2</v>
      </c>
      <c r="O62" s="22">
        <v>0</v>
      </c>
      <c r="P62" s="22">
        <v>0</v>
      </c>
      <c r="Q62" s="22">
        <v>0</v>
      </c>
      <c r="R62" s="22"/>
      <c r="S62" s="22"/>
      <c r="T62" s="22"/>
      <c r="U62" t="s">
        <v>1299</v>
      </c>
      <c r="V62" s="18">
        <f t="shared" si="4"/>
        <v>0.24</v>
      </c>
      <c r="W62" s="18">
        <v>39.352863170200003</v>
      </c>
      <c r="X62" s="18">
        <v>-84.243109018699997</v>
      </c>
      <c r="Y62" s="18"/>
      <c r="Z62" s="18"/>
      <c r="AA62" s="71" t="str">
        <f t="shared" si="5"/>
        <v>WAR</v>
      </c>
    </row>
    <row r="63" spans="1:27" x14ac:dyDescent="0.25">
      <c r="A63" s="22" t="s">
        <v>6080</v>
      </c>
      <c r="B63" s="22">
        <v>0</v>
      </c>
      <c r="C63" s="22" t="s">
        <v>4612</v>
      </c>
      <c r="D63" s="22">
        <v>2</v>
      </c>
      <c r="E63" s="23" t="str">
        <f t="shared" si="0"/>
        <v>Green</v>
      </c>
      <c r="F63" s="72" t="s">
        <v>1673</v>
      </c>
      <c r="G63" s="23"/>
      <c r="H63" s="24" t="str">
        <f t="shared" si="1"/>
        <v>Start Loc</v>
      </c>
      <c r="I63" s="24" t="str">
        <f t="shared" si="2"/>
        <v>Unavailable</v>
      </c>
      <c r="J63" s="24" t="str">
        <f t="shared" si="3"/>
        <v>Segment</v>
      </c>
      <c r="K63" s="71" t="s">
        <v>895</v>
      </c>
      <c r="L63" s="22">
        <v>1</v>
      </c>
      <c r="M63" s="22">
        <v>1.24</v>
      </c>
      <c r="N63" s="22">
        <v>2</v>
      </c>
      <c r="O63" s="22">
        <v>0</v>
      </c>
      <c r="P63" s="22">
        <v>0</v>
      </c>
      <c r="Q63" s="22">
        <v>2</v>
      </c>
      <c r="R63" s="22"/>
      <c r="S63" s="22"/>
      <c r="T63" s="22"/>
      <c r="U63" t="s">
        <v>1264</v>
      </c>
      <c r="V63" s="18">
        <f t="shared" si="4"/>
        <v>0.24</v>
      </c>
      <c r="W63" s="18">
        <v>39.104617223200002</v>
      </c>
      <c r="X63" s="18">
        <v>-84.273821331299999</v>
      </c>
      <c r="Y63" s="18"/>
      <c r="Z63" s="18"/>
      <c r="AA63" s="71" t="str">
        <f t="shared" si="5"/>
        <v>CLE</v>
      </c>
    </row>
    <row r="64" spans="1:27" x14ac:dyDescent="0.25">
      <c r="A64" s="22" t="s">
        <v>6089</v>
      </c>
      <c r="B64" s="22">
        <v>0</v>
      </c>
      <c r="C64" s="22" t="s">
        <v>4644</v>
      </c>
      <c r="D64" s="22">
        <v>2</v>
      </c>
      <c r="E64" s="23" t="str">
        <f t="shared" si="0"/>
        <v>Green</v>
      </c>
      <c r="F64" s="72" t="s">
        <v>1674</v>
      </c>
      <c r="G64" s="23"/>
      <c r="H64" s="24" t="str">
        <f t="shared" si="1"/>
        <v>Start Loc</v>
      </c>
      <c r="I64" s="24" t="str">
        <f t="shared" si="2"/>
        <v>Unavailable</v>
      </c>
      <c r="J64" s="24" t="str">
        <f t="shared" si="3"/>
        <v>Segment</v>
      </c>
      <c r="K64" s="71" t="s">
        <v>894</v>
      </c>
      <c r="L64" s="22">
        <v>5.25</v>
      </c>
      <c r="M64" s="22">
        <v>5.49</v>
      </c>
      <c r="N64" s="22">
        <v>2</v>
      </c>
      <c r="O64" s="22">
        <v>0</v>
      </c>
      <c r="P64" s="22">
        <v>1</v>
      </c>
      <c r="Q64" s="22">
        <v>1</v>
      </c>
      <c r="R64" s="22"/>
      <c r="S64" s="22"/>
      <c r="T64" s="22"/>
      <c r="U64" t="s">
        <v>4813</v>
      </c>
      <c r="V64" s="18">
        <f t="shared" si="4"/>
        <v>0.24000000000000021</v>
      </c>
      <c r="W64" s="18">
        <v>39.6563141436</v>
      </c>
      <c r="X64" s="18">
        <v>-84.441723800700004</v>
      </c>
      <c r="Y64" s="18"/>
      <c r="Z64" s="18"/>
      <c r="AA64" s="71" t="str">
        <f t="shared" si="5"/>
        <v>MOT</v>
      </c>
    </row>
    <row r="65" spans="1:27" x14ac:dyDescent="0.25">
      <c r="A65" s="22" t="s">
        <v>5445</v>
      </c>
      <c r="B65" s="22">
        <v>0</v>
      </c>
      <c r="C65" s="22" t="s">
        <v>4619</v>
      </c>
      <c r="D65" s="22">
        <v>2</v>
      </c>
      <c r="E65" s="23" t="str">
        <f t="shared" si="0"/>
        <v>Green</v>
      </c>
      <c r="F65" s="72" t="s">
        <v>1741</v>
      </c>
      <c r="G65" s="23"/>
      <c r="H65" s="24" t="str">
        <f t="shared" si="1"/>
        <v>Start Loc</v>
      </c>
      <c r="I65" s="24" t="str">
        <f t="shared" si="2"/>
        <v>Unavailable</v>
      </c>
      <c r="J65" s="24" t="str">
        <f t="shared" si="3"/>
        <v>Segment</v>
      </c>
      <c r="K65" s="71" t="s">
        <v>893</v>
      </c>
      <c r="L65" s="22">
        <v>0.5</v>
      </c>
      <c r="M65" s="22">
        <v>0.74</v>
      </c>
      <c r="N65" s="22">
        <v>2</v>
      </c>
      <c r="O65" s="22">
        <v>0</v>
      </c>
      <c r="P65" s="22">
        <v>0</v>
      </c>
      <c r="Q65" s="22">
        <v>0</v>
      </c>
      <c r="R65" s="22"/>
      <c r="S65" s="22"/>
      <c r="T65" s="22"/>
      <c r="U65" t="s">
        <v>4903</v>
      </c>
      <c r="V65" s="18">
        <f t="shared" si="4"/>
        <v>0.24</v>
      </c>
      <c r="W65" s="18">
        <v>39.033578288199998</v>
      </c>
      <c r="X65" s="18">
        <v>-82.054499950600004</v>
      </c>
      <c r="Y65" s="18"/>
      <c r="Z65" s="18"/>
      <c r="AA65" s="71" t="str">
        <f t="shared" si="5"/>
        <v>MEG</v>
      </c>
    </row>
    <row r="66" spans="1:27" x14ac:dyDescent="0.25">
      <c r="A66" s="22" t="s">
        <v>6095</v>
      </c>
      <c r="B66" s="22">
        <v>0</v>
      </c>
      <c r="C66" s="22" t="s">
        <v>4626</v>
      </c>
      <c r="D66" s="22">
        <v>2</v>
      </c>
      <c r="E66" s="23" t="str">
        <f t="shared" si="0"/>
        <v>Green</v>
      </c>
      <c r="F66" s="72" t="s">
        <v>1743</v>
      </c>
      <c r="G66" s="23"/>
      <c r="H66" s="24" t="str">
        <f t="shared" si="1"/>
        <v>Start Loc</v>
      </c>
      <c r="I66" s="24" t="str">
        <f t="shared" si="2"/>
        <v>Unavailable</v>
      </c>
      <c r="J66" s="24" t="str">
        <f t="shared" si="3"/>
        <v>Segment</v>
      </c>
      <c r="K66" s="71" t="s">
        <v>1007</v>
      </c>
      <c r="L66" s="22">
        <v>1.75</v>
      </c>
      <c r="M66" s="22">
        <v>1.99</v>
      </c>
      <c r="N66" s="22">
        <v>2</v>
      </c>
      <c r="O66" s="22">
        <v>0</v>
      </c>
      <c r="P66" s="22">
        <v>0</v>
      </c>
      <c r="Q66" s="22">
        <v>0</v>
      </c>
      <c r="R66" s="22"/>
      <c r="S66" s="22"/>
      <c r="T66" s="22"/>
      <c r="U66" t="s">
        <v>1930</v>
      </c>
      <c r="V66" s="18">
        <f t="shared" si="4"/>
        <v>0.24</v>
      </c>
      <c r="W66" s="18">
        <v>38.993210008399998</v>
      </c>
      <c r="X66" s="18">
        <v>-83.468121084499998</v>
      </c>
      <c r="Y66" s="18"/>
      <c r="Z66" s="18"/>
      <c r="AA66" s="71" t="str">
        <f t="shared" si="5"/>
        <v>ADA</v>
      </c>
    </row>
    <row r="67" spans="1:27" x14ac:dyDescent="0.25">
      <c r="A67" s="22" t="s">
        <v>6096</v>
      </c>
      <c r="B67" s="22">
        <v>0</v>
      </c>
      <c r="C67" s="22" t="s">
        <v>4620</v>
      </c>
      <c r="D67" s="22">
        <v>2</v>
      </c>
      <c r="E67" s="23" t="str">
        <f t="shared" si="0"/>
        <v>Green</v>
      </c>
      <c r="F67" s="72" t="s">
        <v>1670</v>
      </c>
      <c r="G67" s="23"/>
      <c r="H67" s="24" t="str">
        <f t="shared" si="1"/>
        <v>Start Loc</v>
      </c>
      <c r="I67" s="24" t="str">
        <f t="shared" si="2"/>
        <v>Unavailable</v>
      </c>
      <c r="J67" s="24" t="str">
        <f t="shared" si="3"/>
        <v>Segment</v>
      </c>
      <c r="K67" s="71" t="s">
        <v>6616</v>
      </c>
      <c r="L67" s="22">
        <v>0</v>
      </c>
      <c r="M67" s="22">
        <v>0.24</v>
      </c>
      <c r="N67" s="22">
        <v>2</v>
      </c>
      <c r="O67" s="22">
        <v>0</v>
      </c>
      <c r="P67" s="22">
        <v>0</v>
      </c>
      <c r="Q67" s="22">
        <v>1</v>
      </c>
      <c r="R67" s="22"/>
      <c r="S67" s="22"/>
      <c r="T67" s="22"/>
      <c r="U67" t="s">
        <v>6776</v>
      </c>
      <c r="V67" s="18">
        <f t="shared" si="4"/>
        <v>0.24</v>
      </c>
      <c r="W67" s="18">
        <v>39.240816602300001</v>
      </c>
      <c r="X67" s="18">
        <v>-84.774545821700002</v>
      </c>
      <c r="Y67" s="18"/>
      <c r="Z67" s="18"/>
      <c r="AA67" s="71" t="str">
        <f t="shared" si="5"/>
        <v>HAM</v>
      </c>
    </row>
    <row r="68" spans="1:27" x14ac:dyDescent="0.25">
      <c r="A68" s="22" t="s">
        <v>6097</v>
      </c>
      <c r="B68" s="22">
        <v>0</v>
      </c>
      <c r="C68" s="22" t="s">
        <v>4612</v>
      </c>
      <c r="D68" s="22">
        <v>2</v>
      </c>
      <c r="E68" s="23" t="str">
        <f t="shared" si="0"/>
        <v>Green</v>
      </c>
      <c r="F68" s="72" t="s">
        <v>1698</v>
      </c>
      <c r="G68" s="23"/>
      <c r="H68" s="24" t="str">
        <f t="shared" si="1"/>
        <v>Start Loc</v>
      </c>
      <c r="I68" s="24" t="str">
        <f t="shared" si="2"/>
        <v>Unavailable</v>
      </c>
      <c r="J68" s="24" t="str">
        <f t="shared" si="3"/>
        <v>Segment</v>
      </c>
      <c r="K68" s="71" t="s">
        <v>957</v>
      </c>
      <c r="L68" s="22">
        <v>1</v>
      </c>
      <c r="M68" s="22">
        <v>1.24</v>
      </c>
      <c r="N68" s="22">
        <v>2</v>
      </c>
      <c r="O68" s="22">
        <v>0</v>
      </c>
      <c r="P68" s="22">
        <v>0</v>
      </c>
      <c r="Q68" s="22">
        <v>0</v>
      </c>
      <c r="R68" s="22"/>
      <c r="S68" s="22"/>
      <c r="T68" s="22"/>
      <c r="U68" t="s">
        <v>2072</v>
      </c>
      <c r="V68" s="18">
        <f t="shared" si="4"/>
        <v>0.24</v>
      </c>
      <c r="W68" s="18">
        <v>39.367225232499997</v>
      </c>
      <c r="X68" s="18">
        <v>-84.363023089500004</v>
      </c>
      <c r="Y68" s="18"/>
      <c r="Z68" s="18"/>
      <c r="AA68" s="71" t="str">
        <f t="shared" si="5"/>
        <v>BUT</v>
      </c>
    </row>
    <row r="69" spans="1:27" x14ac:dyDescent="0.25">
      <c r="A69" s="22" t="s">
        <v>6098</v>
      </c>
      <c r="B69" s="22">
        <v>0</v>
      </c>
      <c r="C69" s="22" t="s">
        <v>4624</v>
      </c>
      <c r="D69" s="22">
        <v>2</v>
      </c>
      <c r="E69" s="23" t="str">
        <f t="shared" si="0"/>
        <v>Green</v>
      </c>
      <c r="F69" s="72" t="s">
        <v>1682</v>
      </c>
      <c r="G69" s="23"/>
      <c r="H69" s="24" t="str">
        <f t="shared" si="1"/>
        <v>Start Loc</v>
      </c>
      <c r="I69" s="24" t="str">
        <f t="shared" si="2"/>
        <v>Unavailable</v>
      </c>
      <c r="J69" s="24" t="str">
        <f t="shared" si="3"/>
        <v>Segment</v>
      </c>
      <c r="K69" s="71" t="s">
        <v>6617</v>
      </c>
      <c r="L69" s="22">
        <v>2.25</v>
      </c>
      <c r="M69" s="22">
        <v>2.4900000000000002</v>
      </c>
      <c r="N69" s="22">
        <v>2</v>
      </c>
      <c r="O69" s="22">
        <v>0</v>
      </c>
      <c r="P69" s="22">
        <v>1</v>
      </c>
      <c r="Q69" s="22">
        <v>2</v>
      </c>
      <c r="R69" s="22"/>
      <c r="S69" s="22"/>
      <c r="T69" s="22"/>
      <c r="U69" t="s">
        <v>6777</v>
      </c>
      <c r="V69" s="18">
        <f t="shared" si="4"/>
        <v>0.24000000000000021</v>
      </c>
      <c r="W69" s="18">
        <v>40.213100054800002</v>
      </c>
      <c r="X69" s="18">
        <v>-80.666210884600005</v>
      </c>
      <c r="Y69" s="18"/>
      <c r="Z69" s="18"/>
      <c r="AA69" s="71" t="str">
        <f t="shared" si="5"/>
        <v>JEF</v>
      </c>
    </row>
    <row r="70" spans="1:27" x14ac:dyDescent="0.25">
      <c r="A70" s="22" t="s">
        <v>6099</v>
      </c>
      <c r="B70" s="22">
        <v>0</v>
      </c>
      <c r="C70" s="22" t="s">
        <v>4653</v>
      </c>
      <c r="D70" s="22">
        <v>2</v>
      </c>
      <c r="E70" s="23" t="str">
        <f t="shared" si="0"/>
        <v>Green</v>
      </c>
      <c r="F70" s="72" t="s">
        <v>1677</v>
      </c>
      <c r="G70" s="23"/>
      <c r="H70" s="24" t="str">
        <f t="shared" si="1"/>
        <v>Start Loc</v>
      </c>
      <c r="I70" s="24" t="str">
        <f t="shared" si="2"/>
        <v>Unavailable</v>
      </c>
      <c r="J70" s="24" t="str">
        <f t="shared" si="3"/>
        <v>Segment</v>
      </c>
      <c r="K70" s="71" t="s">
        <v>814</v>
      </c>
      <c r="L70" s="22">
        <v>6</v>
      </c>
      <c r="M70" s="22">
        <v>6.24</v>
      </c>
      <c r="N70" s="22">
        <v>2</v>
      </c>
      <c r="O70" s="22">
        <v>0</v>
      </c>
      <c r="P70" s="22">
        <v>0</v>
      </c>
      <c r="Q70" s="22">
        <v>0</v>
      </c>
      <c r="R70" s="22"/>
      <c r="S70" s="22"/>
      <c r="T70" s="22"/>
      <c r="U70" t="s">
        <v>521</v>
      </c>
      <c r="V70" s="18">
        <f t="shared" si="4"/>
        <v>0.24000000000000021</v>
      </c>
      <c r="W70" s="18">
        <v>41.3882535969</v>
      </c>
      <c r="X70" s="18">
        <v>-81.281126914300003</v>
      </c>
      <c r="Y70" s="18"/>
      <c r="Z70" s="18"/>
      <c r="AA70" s="71" t="str">
        <f t="shared" si="5"/>
        <v>GEA</v>
      </c>
    </row>
    <row r="71" spans="1:27" x14ac:dyDescent="0.25">
      <c r="A71" s="22" t="s">
        <v>6103</v>
      </c>
      <c r="B71" s="22">
        <v>0</v>
      </c>
      <c r="C71" s="22" t="s">
        <v>4609</v>
      </c>
      <c r="D71" s="22">
        <v>2</v>
      </c>
      <c r="E71" s="23" t="str">
        <f t="shared" si="0"/>
        <v>Green</v>
      </c>
      <c r="F71" s="72" t="s">
        <v>1705</v>
      </c>
      <c r="G71" s="23"/>
      <c r="H71" s="24" t="str">
        <f t="shared" si="1"/>
        <v>Start Loc</v>
      </c>
      <c r="I71" s="24" t="str">
        <f t="shared" si="2"/>
        <v>Unavailable</v>
      </c>
      <c r="J71" s="24" t="str">
        <f t="shared" si="3"/>
        <v>Segment</v>
      </c>
      <c r="K71" s="71" t="s">
        <v>795</v>
      </c>
      <c r="L71" s="22">
        <v>4.25</v>
      </c>
      <c r="M71" s="22">
        <v>4.49</v>
      </c>
      <c r="N71" s="22">
        <v>2</v>
      </c>
      <c r="O71" s="22">
        <v>0</v>
      </c>
      <c r="P71" s="22">
        <v>0</v>
      </c>
      <c r="Q71" s="22">
        <v>1</v>
      </c>
      <c r="R71" s="22"/>
      <c r="S71" s="22"/>
      <c r="T71" s="22"/>
      <c r="U71" t="s">
        <v>1538</v>
      </c>
      <c r="V71" s="18">
        <f t="shared" si="4"/>
        <v>0.24000000000000021</v>
      </c>
      <c r="W71" s="18">
        <v>39.798126875199998</v>
      </c>
      <c r="X71" s="18">
        <v>-82.083179831199999</v>
      </c>
      <c r="Y71" s="18"/>
      <c r="Z71" s="18"/>
      <c r="AA71" s="71" t="str">
        <f t="shared" si="5"/>
        <v>PER</v>
      </c>
    </row>
    <row r="72" spans="1:27" x14ac:dyDescent="0.25">
      <c r="A72" s="22" t="s">
        <v>6105</v>
      </c>
      <c r="B72" s="22">
        <v>0</v>
      </c>
      <c r="C72" s="22" t="s">
        <v>4608</v>
      </c>
      <c r="D72" s="22">
        <v>2</v>
      </c>
      <c r="E72" s="23" t="str">
        <f t="shared" si="0"/>
        <v>Green</v>
      </c>
      <c r="F72" s="72" t="s">
        <v>1676</v>
      </c>
      <c r="G72" s="23"/>
      <c r="H72" s="24" t="str">
        <f t="shared" si="1"/>
        <v>Start Loc</v>
      </c>
      <c r="I72" s="24" t="str">
        <f t="shared" si="2"/>
        <v>Unavailable</v>
      </c>
      <c r="J72" s="24" t="str">
        <f t="shared" si="3"/>
        <v>Segment</v>
      </c>
      <c r="K72" s="71" t="s">
        <v>1122</v>
      </c>
      <c r="L72" s="22">
        <v>1.25</v>
      </c>
      <c r="M72" s="22">
        <v>1.49</v>
      </c>
      <c r="N72" s="22">
        <v>2</v>
      </c>
      <c r="O72" s="22">
        <v>0</v>
      </c>
      <c r="P72" s="22">
        <v>0</v>
      </c>
      <c r="Q72" s="22">
        <v>1</v>
      </c>
      <c r="R72" s="22"/>
      <c r="S72" s="22"/>
      <c r="T72" s="22"/>
      <c r="U72" t="s">
        <v>4853</v>
      </c>
      <c r="V72" s="18">
        <f t="shared" si="4"/>
        <v>0.24</v>
      </c>
      <c r="W72" s="18">
        <v>39.996265467100002</v>
      </c>
      <c r="X72" s="18">
        <v>-82.040096678699996</v>
      </c>
      <c r="Y72" s="18"/>
      <c r="Z72" s="18"/>
      <c r="AA72" s="71" t="str">
        <f t="shared" si="5"/>
        <v>MUS</v>
      </c>
    </row>
    <row r="73" spans="1:27" x14ac:dyDescent="0.25">
      <c r="A73" s="22" t="s">
        <v>6106</v>
      </c>
      <c r="B73" s="22">
        <v>0</v>
      </c>
      <c r="C73" s="22" t="s">
        <v>4614</v>
      </c>
      <c r="D73" s="22">
        <v>2</v>
      </c>
      <c r="E73" s="23" t="str">
        <f t="shared" ref="E73:E136" si="6">IF(D73&gt;15,"Red",IF(D73&gt;10,"Yellow",IF(D73&gt;5,"Purple",IF(D73&gt;1,"Green",""))))</f>
        <v>Green</v>
      </c>
      <c r="F73" s="72" t="s">
        <v>1673</v>
      </c>
      <c r="G73" s="23"/>
      <c r="H73" s="24" t="str">
        <f t="shared" ref="H73:H136" si="7">IF(W73=0,"Unavailable",HYPERLINK(CONCATENATE("http://maps.google.com/maps?q=",+W73,",+",+X73,"+(Begin)&amp;iwloc=A&amp;hl=en"),"Start Loc"))</f>
        <v>Start Loc</v>
      </c>
      <c r="I73" s="24" t="str">
        <f t="shared" ref="I73:I136" si="8">IF(Y73=0,"Unavailable",HYPERLINK(CONCATENATE("http://maps.google.com/maps?q=",+Y73,",+",+Z73,"+(End)&amp;iwloc=A&amp;hl=en"),"End Loc"))</f>
        <v>Unavailable</v>
      </c>
      <c r="J73" s="24" t="str">
        <f t="shared" ref="J73:J136" si="9">HYPERLINK(CONCATENATE("https://www.google.us/maps/dir/",W73,",",X73,"/",Y73,",",Z73,"/@",AVERAGE(W73,Y73),",",AVERAGE(X73,Z73),",15z"),"Segment")</f>
        <v>Segment</v>
      </c>
      <c r="K73" s="71" t="s">
        <v>796</v>
      </c>
      <c r="L73" s="22">
        <v>3.75</v>
      </c>
      <c r="M73" s="22">
        <v>3.99</v>
      </c>
      <c r="N73" s="22">
        <v>2</v>
      </c>
      <c r="O73" s="22">
        <v>0</v>
      </c>
      <c r="P73" s="22">
        <v>0</v>
      </c>
      <c r="Q73" s="22">
        <v>0</v>
      </c>
      <c r="R73" s="22"/>
      <c r="S73" s="22"/>
      <c r="T73" s="22"/>
      <c r="U73" t="s">
        <v>207</v>
      </c>
      <c r="V73" s="18">
        <f t="shared" ref="V73:V136" si="10">M73-L73</f>
        <v>0.24000000000000021</v>
      </c>
      <c r="W73" s="18">
        <v>39.156340999800001</v>
      </c>
      <c r="X73" s="18">
        <v>-84.273645088999999</v>
      </c>
      <c r="Y73" s="18"/>
      <c r="Z73" s="18"/>
      <c r="AA73" s="71" t="str">
        <f t="shared" ref="AA73:AA136" si="11">MID(U73,2,3)</f>
        <v>CLE</v>
      </c>
    </row>
    <row r="74" spans="1:27" x14ac:dyDescent="0.25">
      <c r="A74" s="22" t="s">
        <v>6120</v>
      </c>
      <c r="B74" s="22">
        <v>0</v>
      </c>
      <c r="C74" s="22" t="s">
        <v>4644</v>
      </c>
      <c r="D74" s="22">
        <v>2</v>
      </c>
      <c r="E74" s="23" t="str">
        <f t="shared" si="6"/>
        <v>Green</v>
      </c>
      <c r="F74" s="72" t="s">
        <v>1677</v>
      </c>
      <c r="G74" s="23"/>
      <c r="H74" s="24" t="str">
        <f t="shared" si="7"/>
        <v>Start Loc</v>
      </c>
      <c r="I74" s="24" t="str">
        <f t="shared" si="8"/>
        <v>Unavailable</v>
      </c>
      <c r="J74" s="24" t="str">
        <f t="shared" si="9"/>
        <v>Segment</v>
      </c>
      <c r="K74" s="71" t="s">
        <v>892</v>
      </c>
      <c r="L74" s="22">
        <v>5.25</v>
      </c>
      <c r="M74" s="22">
        <v>5.49</v>
      </c>
      <c r="N74" s="22">
        <v>2</v>
      </c>
      <c r="O74" s="22">
        <v>0</v>
      </c>
      <c r="P74" s="22">
        <v>0</v>
      </c>
      <c r="Q74" s="22">
        <v>0</v>
      </c>
      <c r="R74" s="22"/>
      <c r="S74" s="22"/>
      <c r="T74" s="22"/>
      <c r="U74" t="s">
        <v>4904</v>
      </c>
      <c r="V74" s="18">
        <f t="shared" si="10"/>
        <v>0.24000000000000021</v>
      </c>
      <c r="W74" s="18">
        <v>41.690443493899998</v>
      </c>
      <c r="X74" s="18">
        <v>-81.005758477200004</v>
      </c>
      <c r="Y74" s="18"/>
      <c r="Z74" s="18"/>
      <c r="AA74" s="71" t="str">
        <f t="shared" si="11"/>
        <v>GEA</v>
      </c>
    </row>
    <row r="75" spans="1:27" x14ac:dyDescent="0.25">
      <c r="A75" s="22" t="s">
        <v>6134</v>
      </c>
      <c r="B75" s="22">
        <v>0</v>
      </c>
      <c r="C75" s="22" t="s">
        <v>4619</v>
      </c>
      <c r="D75" s="22">
        <v>2</v>
      </c>
      <c r="E75" s="23" t="str">
        <f t="shared" si="6"/>
        <v>Green</v>
      </c>
      <c r="F75" s="72" t="s">
        <v>1676</v>
      </c>
      <c r="G75" s="23"/>
      <c r="H75" s="24" t="str">
        <f t="shared" si="7"/>
        <v>Start Loc</v>
      </c>
      <c r="I75" s="24" t="str">
        <f t="shared" si="8"/>
        <v>Unavailable</v>
      </c>
      <c r="J75" s="24" t="str">
        <f t="shared" si="9"/>
        <v>Segment</v>
      </c>
      <c r="K75" s="71" t="s">
        <v>5530</v>
      </c>
      <c r="L75" s="22">
        <v>0.5</v>
      </c>
      <c r="M75" s="22">
        <v>0.74</v>
      </c>
      <c r="N75" s="22">
        <v>2</v>
      </c>
      <c r="O75" s="22">
        <v>0</v>
      </c>
      <c r="P75" s="22">
        <v>0</v>
      </c>
      <c r="Q75" s="22">
        <v>0</v>
      </c>
      <c r="R75" s="22"/>
      <c r="S75" s="22"/>
      <c r="T75" s="22"/>
      <c r="U75" t="s">
        <v>4902</v>
      </c>
      <c r="V75" s="18">
        <f t="shared" si="10"/>
        <v>0.24</v>
      </c>
      <c r="W75" s="18">
        <v>39.883251828799999</v>
      </c>
      <c r="X75" s="18">
        <v>-81.987513204199999</v>
      </c>
      <c r="Y75" s="18"/>
      <c r="Z75" s="18"/>
      <c r="AA75" s="71" t="str">
        <f t="shared" si="11"/>
        <v>MUS</v>
      </c>
    </row>
    <row r="76" spans="1:27" x14ac:dyDescent="0.25">
      <c r="A76" s="22" t="s">
        <v>6135</v>
      </c>
      <c r="B76" s="22">
        <v>0</v>
      </c>
      <c r="C76" s="22" t="s">
        <v>4628</v>
      </c>
      <c r="D76" s="22">
        <v>2</v>
      </c>
      <c r="E76" s="23" t="str">
        <f t="shared" si="6"/>
        <v>Green</v>
      </c>
      <c r="F76" s="72" t="s">
        <v>1708</v>
      </c>
      <c r="G76" s="23"/>
      <c r="H76" s="24" t="str">
        <f t="shared" si="7"/>
        <v>Start Loc</v>
      </c>
      <c r="I76" s="24" t="str">
        <f t="shared" si="8"/>
        <v>Unavailable</v>
      </c>
      <c r="J76" s="24" t="str">
        <f t="shared" si="9"/>
        <v>Segment</v>
      </c>
      <c r="K76" s="71" t="s">
        <v>1098</v>
      </c>
      <c r="L76" s="22">
        <v>4.75</v>
      </c>
      <c r="M76" s="22">
        <v>4.99</v>
      </c>
      <c r="N76" s="22">
        <v>2</v>
      </c>
      <c r="O76" s="22">
        <v>0</v>
      </c>
      <c r="P76" s="22">
        <v>0</v>
      </c>
      <c r="Q76" s="22">
        <v>0</v>
      </c>
      <c r="R76" s="22"/>
      <c r="S76" s="22"/>
      <c r="T76" s="22"/>
      <c r="U76" t="s">
        <v>4841</v>
      </c>
      <c r="V76" s="18">
        <f t="shared" si="10"/>
        <v>0.24000000000000021</v>
      </c>
      <c r="W76" s="18">
        <v>40.627394011299998</v>
      </c>
      <c r="X76" s="18">
        <v>-82.385609099899995</v>
      </c>
      <c r="Y76" s="18"/>
      <c r="Z76" s="18"/>
      <c r="AA76" s="71" t="str">
        <f t="shared" si="11"/>
        <v>RIC</v>
      </c>
    </row>
    <row r="77" spans="1:27" x14ac:dyDescent="0.25">
      <c r="A77" s="22" t="s">
        <v>6160</v>
      </c>
      <c r="B77" s="22">
        <v>0</v>
      </c>
      <c r="C77" s="22" t="s">
        <v>4625</v>
      </c>
      <c r="D77" s="22">
        <v>2</v>
      </c>
      <c r="E77" s="23" t="str">
        <f t="shared" si="6"/>
        <v>Green</v>
      </c>
      <c r="F77" s="72" t="s">
        <v>1671</v>
      </c>
      <c r="G77" s="23"/>
      <c r="H77" s="24" t="str">
        <f t="shared" si="7"/>
        <v>Start Loc</v>
      </c>
      <c r="I77" s="24" t="str">
        <f t="shared" si="8"/>
        <v>Unavailable</v>
      </c>
      <c r="J77" s="24" t="str">
        <f t="shared" si="9"/>
        <v>Segment</v>
      </c>
      <c r="K77" s="71" t="s">
        <v>1584</v>
      </c>
      <c r="L77" s="22">
        <v>10</v>
      </c>
      <c r="M77" s="22">
        <v>10.24</v>
      </c>
      <c r="N77" s="22">
        <v>2</v>
      </c>
      <c r="O77" s="22">
        <v>0</v>
      </c>
      <c r="P77" s="22">
        <v>1</v>
      </c>
      <c r="Q77" s="22">
        <v>18</v>
      </c>
      <c r="R77" s="22"/>
      <c r="S77" s="22"/>
      <c r="T77" s="22"/>
      <c r="U77" t="s">
        <v>515</v>
      </c>
      <c r="V77" s="18">
        <f t="shared" si="10"/>
        <v>0.24000000000000021</v>
      </c>
      <c r="W77" s="18">
        <v>40.923646838400003</v>
      </c>
      <c r="X77" s="18">
        <v>-81.196678517699993</v>
      </c>
      <c r="Y77" s="18"/>
      <c r="Z77" s="18"/>
      <c r="AA77" s="71" t="str">
        <f t="shared" si="11"/>
        <v>STA</v>
      </c>
    </row>
    <row r="78" spans="1:27" x14ac:dyDescent="0.25">
      <c r="A78" s="22" t="s">
        <v>6165</v>
      </c>
      <c r="B78" s="22">
        <v>0</v>
      </c>
      <c r="C78" s="22" t="s">
        <v>4616</v>
      </c>
      <c r="D78" s="22">
        <v>2</v>
      </c>
      <c r="E78" s="23" t="str">
        <f t="shared" si="6"/>
        <v>Green</v>
      </c>
      <c r="F78" s="72" t="s">
        <v>1726</v>
      </c>
      <c r="G78" s="23"/>
      <c r="H78" s="24" t="str">
        <f t="shared" si="7"/>
        <v>Start Loc</v>
      </c>
      <c r="I78" s="24" t="str">
        <f t="shared" si="8"/>
        <v>Unavailable</v>
      </c>
      <c r="J78" s="24" t="str">
        <f t="shared" si="9"/>
        <v>Segment</v>
      </c>
      <c r="K78" s="71" t="s">
        <v>859</v>
      </c>
      <c r="L78" s="22">
        <v>4</v>
      </c>
      <c r="M78" s="22">
        <v>4.24</v>
      </c>
      <c r="N78" s="22">
        <v>2</v>
      </c>
      <c r="O78" s="22">
        <v>0</v>
      </c>
      <c r="P78" s="22">
        <v>0</v>
      </c>
      <c r="Q78" s="22">
        <v>0</v>
      </c>
      <c r="R78" s="22"/>
      <c r="S78" s="22"/>
      <c r="T78" s="22"/>
      <c r="U78" t="s">
        <v>661</v>
      </c>
      <c r="V78" s="18">
        <f t="shared" si="10"/>
        <v>0.24000000000000021</v>
      </c>
      <c r="W78" s="18">
        <v>39.223002329000003</v>
      </c>
      <c r="X78" s="18">
        <v>-83.088902176000005</v>
      </c>
      <c r="Y78" s="18"/>
      <c r="Z78" s="18"/>
      <c r="AA78" s="71" t="str">
        <f t="shared" si="11"/>
        <v>ROS</v>
      </c>
    </row>
    <row r="79" spans="1:27" x14ac:dyDescent="0.25">
      <c r="A79" s="22" t="s">
        <v>6177</v>
      </c>
      <c r="B79" s="22">
        <v>0</v>
      </c>
      <c r="C79" s="22" t="s">
        <v>4632</v>
      </c>
      <c r="D79" s="22">
        <v>2</v>
      </c>
      <c r="E79" s="23" t="str">
        <f t="shared" si="6"/>
        <v>Green</v>
      </c>
      <c r="F79" s="72" t="s">
        <v>1711</v>
      </c>
      <c r="G79" s="23"/>
      <c r="H79" s="24" t="str">
        <f t="shared" si="7"/>
        <v>Start Loc</v>
      </c>
      <c r="I79" s="24" t="str">
        <f t="shared" si="8"/>
        <v>Unavailable</v>
      </c>
      <c r="J79" s="24" t="str">
        <f t="shared" si="9"/>
        <v>Segment</v>
      </c>
      <c r="K79" s="71" t="s">
        <v>967</v>
      </c>
      <c r="L79" s="22">
        <v>7.75</v>
      </c>
      <c r="M79" s="22">
        <v>7.99</v>
      </c>
      <c r="N79" s="22">
        <v>2</v>
      </c>
      <c r="O79" s="22">
        <v>0</v>
      </c>
      <c r="P79" s="22">
        <v>0</v>
      </c>
      <c r="Q79" s="22">
        <v>6</v>
      </c>
      <c r="R79" s="22"/>
      <c r="S79" s="22"/>
      <c r="T79" s="22"/>
      <c r="U79" t="s">
        <v>4859</v>
      </c>
      <c r="V79" s="18">
        <f t="shared" si="10"/>
        <v>0.24000000000000021</v>
      </c>
      <c r="W79" s="18">
        <v>41.336551351899999</v>
      </c>
      <c r="X79" s="18">
        <v>-82.125631597400002</v>
      </c>
      <c r="Y79" s="18"/>
      <c r="Z79" s="18"/>
      <c r="AA79" s="71" t="str">
        <f t="shared" si="11"/>
        <v>LOR</v>
      </c>
    </row>
    <row r="80" spans="1:27" x14ac:dyDescent="0.25">
      <c r="A80" s="22" t="s">
        <v>5336</v>
      </c>
      <c r="B80" s="22">
        <v>0</v>
      </c>
      <c r="C80" s="22" t="s">
        <v>4624</v>
      </c>
      <c r="D80" s="22">
        <v>2</v>
      </c>
      <c r="E80" s="23" t="str">
        <f t="shared" si="6"/>
        <v>Green</v>
      </c>
      <c r="F80" s="72" t="s">
        <v>1673</v>
      </c>
      <c r="G80" s="23"/>
      <c r="H80" s="24" t="str">
        <f t="shared" si="7"/>
        <v>Start Loc</v>
      </c>
      <c r="I80" s="24" t="str">
        <f t="shared" si="8"/>
        <v>Unavailable</v>
      </c>
      <c r="J80" s="24" t="str">
        <f t="shared" si="9"/>
        <v>Segment</v>
      </c>
      <c r="K80" s="71" t="s">
        <v>1192</v>
      </c>
      <c r="L80" s="22">
        <v>2.25</v>
      </c>
      <c r="M80" s="22">
        <v>2.4900000000000002</v>
      </c>
      <c r="N80" s="22">
        <v>2</v>
      </c>
      <c r="O80" s="22">
        <v>0</v>
      </c>
      <c r="P80" s="22">
        <v>0</v>
      </c>
      <c r="Q80" s="22">
        <v>0</v>
      </c>
      <c r="R80" s="22"/>
      <c r="S80" s="22"/>
      <c r="T80" s="22"/>
      <c r="U80" t="s">
        <v>1430</v>
      </c>
      <c r="V80" s="18">
        <f t="shared" si="10"/>
        <v>0.24000000000000021</v>
      </c>
      <c r="W80" s="18">
        <v>39.097587592799997</v>
      </c>
      <c r="X80" s="18">
        <v>-84.125345704200001</v>
      </c>
      <c r="Y80" s="18"/>
      <c r="Z80" s="18"/>
      <c r="AA80" s="71" t="str">
        <f t="shared" si="11"/>
        <v>CLE</v>
      </c>
    </row>
    <row r="81" spans="1:27" x14ac:dyDescent="0.25">
      <c r="A81" s="22" t="s">
        <v>6201</v>
      </c>
      <c r="B81" s="22">
        <v>0</v>
      </c>
      <c r="C81" s="22" t="s">
        <v>4643</v>
      </c>
      <c r="D81" s="22">
        <v>2</v>
      </c>
      <c r="E81" s="23" t="str">
        <f t="shared" si="6"/>
        <v>Green</v>
      </c>
      <c r="F81" s="72" t="s">
        <v>1673</v>
      </c>
      <c r="G81" s="23"/>
      <c r="H81" s="24" t="str">
        <f t="shared" si="7"/>
        <v>Start Loc</v>
      </c>
      <c r="I81" s="24" t="str">
        <f t="shared" si="8"/>
        <v>Unavailable</v>
      </c>
      <c r="J81" s="24" t="str">
        <f t="shared" si="9"/>
        <v>Segment</v>
      </c>
      <c r="K81" s="71" t="s">
        <v>837</v>
      </c>
      <c r="L81" s="22">
        <v>3.5</v>
      </c>
      <c r="M81" s="22">
        <v>3.74</v>
      </c>
      <c r="N81" s="22">
        <v>2</v>
      </c>
      <c r="O81" s="22">
        <v>0</v>
      </c>
      <c r="P81" s="22">
        <v>0</v>
      </c>
      <c r="Q81" s="22">
        <v>0</v>
      </c>
      <c r="R81" s="22"/>
      <c r="S81" s="22"/>
      <c r="T81" s="22"/>
      <c r="U81" t="s">
        <v>284</v>
      </c>
      <c r="V81" s="18">
        <f t="shared" si="10"/>
        <v>0.24000000000000021</v>
      </c>
      <c r="W81" s="18">
        <v>39.1771201611</v>
      </c>
      <c r="X81" s="18">
        <v>-84.0910026536</v>
      </c>
      <c r="Y81" s="18"/>
      <c r="Z81" s="18"/>
      <c r="AA81" s="71" t="str">
        <f t="shared" si="11"/>
        <v>CLE</v>
      </c>
    </row>
    <row r="82" spans="1:27" x14ac:dyDescent="0.25">
      <c r="A82" s="22" t="s">
        <v>6209</v>
      </c>
      <c r="B82" s="22">
        <v>0</v>
      </c>
      <c r="C82" s="22" t="s">
        <v>4628</v>
      </c>
      <c r="D82" s="22">
        <v>2</v>
      </c>
      <c r="E82" s="23" t="str">
        <f t="shared" si="6"/>
        <v>Green</v>
      </c>
      <c r="F82" s="72" t="s">
        <v>1670</v>
      </c>
      <c r="G82" s="23"/>
      <c r="H82" s="24" t="str">
        <f t="shared" si="7"/>
        <v>Start Loc</v>
      </c>
      <c r="I82" s="24" t="str">
        <f t="shared" si="8"/>
        <v>Unavailable</v>
      </c>
      <c r="J82" s="24" t="str">
        <f t="shared" si="9"/>
        <v>Segment</v>
      </c>
      <c r="K82" s="71" t="s">
        <v>2019</v>
      </c>
      <c r="L82" s="22">
        <v>4.75</v>
      </c>
      <c r="M82" s="22">
        <v>4.99</v>
      </c>
      <c r="N82" s="22">
        <v>2</v>
      </c>
      <c r="O82" s="22">
        <v>0</v>
      </c>
      <c r="P82" s="22">
        <v>0</v>
      </c>
      <c r="Q82" s="22">
        <v>0</v>
      </c>
      <c r="R82" s="22"/>
      <c r="S82" s="22"/>
      <c r="T82" s="22"/>
      <c r="U82" t="s">
        <v>1781</v>
      </c>
      <c r="V82" s="18">
        <f t="shared" si="10"/>
        <v>0.24000000000000021</v>
      </c>
      <c r="W82" s="18">
        <v>39.293552833500001</v>
      </c>
      <c r="X82" s="18">
        <v>-84.370776001300001</v>
      </c>
      <c r="Y82" s="18"/>
      <c r="Z82" s="18"/>
      <c r="AA82" s="71" t="str">
        <f t="shared" si="11"/>
        <v>HAM</v>
      </c>
    </row>
    <row r="83" spans="1:27" x14ac:dyDescent="0.25">
      <c r="A83" s="22" t="s">
        <v>6217</v>
      </c>
      <c r="B83" s="22">
        <v>0</v>
      </c>
      <c r="C83" s="22" t="s">
        <v>4665</v>
      </c>
      <c r="D83" s="22">
        <v>2</v>
      </c>
      <c r="E83" s="23" t="str">
        <f t="shared" si="6"/>
        <v>Green</v>
      </c>
      <c r="F83" s="72" t="s">
        <v>1690</v>
      </c>
      <c r="G83" s="23"/>
      <c r="H83" s="24" t="str">
        <f t="shared" si="7"/>
        <v>Start Loc</v>
      </c>
      <c r="I83" s="24" t="str">
        <f t="shared" si="8"/>
        <v>Unavailable</v>
      </c>
      <c r="J83" s="24" t="str">
        <f t="shared" si="9"/>
        <v>Segment</v>
      </c>
      <c r="K83" s="71" t="s">
        <v>908</v>
      </c>
      <c r="L83" s="22">
        <v>9.75</v>
      </c>
      <c r="M83" s="22">
        <v>9.99</v>
      </c>
      <c r="N83" s="22">
        <v>2</v>
      </c>
      <c r="O83" s="22">
        <v>0</v>
      </c>
      <c r="P83" s="22">
        <v>0</v>
      </c>
      <c r="Q83" s="22">
        <v>1</v>
      </c>
      <c r="R83" s="22"/>
      <c r="S83" s="22"/>
      <c r="T83" s="22"/>
      <c r="U83" t="s">
        <v>2128</v>
      </c>
      <c r="V83" s="18">
        <f t="shared" si="10"/>
        <v>0.24000000000000021</v>
      </c>
      <c r="W83" s="18">
        <v>40.356259933600001</v>
      </c>
      <c r="X83" s="18">
        <v>-82.921539561700001</v>
      </c>
      <c r="Y83" s="18"/>
      <c r="Z83" s="18"/>
      <c r="AA83" s="71" t="str">
        <f t="shared" si="11"/>
        <v>DEL</v>
      </c>
    </row>
    <row r="84" spans="1:27" x14ac:dyDescent="0.25">
      <c r="A84" s="22" t="s">
        <v>6241</v>
      </c>
      <c r="B84" s="22">
        <v>0</v>
      </c>
      <c r="C84" s="22" t="s">
        <v>4611</v>
      </c>
      <c r="D84" s="22">
        <v>2</v>
      </c>
      <c r="E84" s="23" t="str">
        <f t="shared" si="6"/>
        <v>Green</v>
      </c>
      <c r="F84" s="72" t="s">
        <v>1700</v>
      </c>
      <c r="G84" s="23"/>
      <c r="H84" s="24" t="str">
        <f t="shared" si="7"/>
        <v>Start Loc</v>
      </c>
      <c r="I84" s="24" t="str">
        <f t="shared" si="8"/>
        <v>Unavailable</v>
      </c>
      <c r="J84" s="24" t="str">
        <f t="shared" si="9"/>
        <v>Segment</v>
      </c>
      <c r="K84" s="71" t="s">
        <v>1012</v>
      </c>
      <c r="L84" s="22">
        <v>8.75</v>
      </c>
      <c r="M84" s="22">
        <v>8.99</v>
      </c>
      <c r="N84" s="22">
        <v>2</v>
      </c>
      <c r="O84" s="22">
        <v>0</v>
      </c>
      <c r="P84" s="22">
        <v>0</v>
      </c>
      <c r="Q84" s="22">
        <v>1</v>
      </c>
      <c r="R84" s="22"/>
      <c r="S84" s="22"/>
      <c r="T84" s="22"/>
      <c r="U84" t="s">
        <v>4856</v>
      </c>
      <c r="V84" s="18">
        <f t="shared" si="10"/>
        <v>0.24000000000000021</v>
      </c>
      <c r="W84" s="18">
        <v>40.7943892093</v>
      </c>
      <c r="X84" s="18">
        <v>-81.745434736099995</v>
      </c>
      <c r="Y84" s="18"/>
      <c r="Z84" s="18"/>
      <c r="AA84" s="71" t="str">
        <f t="shared" si="11"/>
        <v>WAY</v>
      </c>
    </row>
    <row r="85" spans="1:27" x14ac:dyDescent="0.25">
      <c r="A85" s="22" t="s">
        <v>6250</v>
      </c>
      <c r="B85" s="22">
        <v>0</v>
      </c>
      <c r="C85" s="22" t="s">
        <v>4620</v>
      </c>
      <c r="D85" s="22">
        <v>2</v>
      </c>
      <c r="E85" s="23" t="str">
        <f t="shared" si="6"/>
        <v>Green</v>
      </c>
      <c r="F85" s="72" t="s">
        <v>1670</v>
      </c>
      <c r="G85" s="23"/>
      <c r="H85" s="24" t="str">
        <f t="shared" si="7"/>
        <v>Start Loc</v>
      </c>
      <c r="I85" s="24" t="str">
        <f t="shared" si="8"/>
        <v>Unavailable</v>
      </c>
      <c r="J85" s="24" t="str">
        <f t="shared" si="9"/>
        <v>Segment</v>
      </c>
      <c r="K85" s="71" t="s">
        <v>890</v>
      </c>
      <c r="L85" s="22">
        <v>0</v>
      </c>
      <c r="M85" s="22">
        <v>0.24</v>
      </c>
      <c r="N85" s="22">
        <v>2</v>
      </c>
      <c r="O85" s="22">
        <v>0</v>
      </c>
      <c r="P85" s="22">
        <v>1</v>
      </c>
      <c r="Q85" s="22">
        <v>1</v>
      </c>
      <c r="R85" s="22"/>
      <c r="S85" s="22"/>
      <c r="T85" s="22"/>
      <c r="U85" t="s">
        <v>4868</v>
      </c>
      <c r="V85" s="18">
        <f t="shared" si="10"/>
        <v>0.24</v>
      </c>
      <c r="W85" s="18">
        <v>39.233992103399999</v>
      </c>
      <c r="X85" s="18">
        <v>-84.625132107300004</v>
      </c>
      <c r="Y85" s="18"/>
      <c r="Z85" s="18"/>
      <c r="AA85" s="71" t="str">
        <f t="shared" si="11"/>
        <v>HAM</v>
      </c>
    </row>
    <row r="86" spans="1:27" x14ac:dyDescent="0.25">
      <c r="A86" s="22" t="s">
        <v>6256</v>
      </c>
      <c r="B86" s="22">
        <v>0</v>
      </c>
      <c r="C86" s="22" t="s">
        <v>4630</v>
      </c>
      <c r="D86" s="22">
        <v>2</v>
      </c>
      <c r="E86" s="23" t="str">
        <f t="shared" si="6"/>
        <v>Green</v>
      </c>
      <c r="F86" s="72" t="s">
        <v>1683</v>
      </c>
      <c r="G86" s="23"/>
      <c r="H86" s="24" t="str">
        <f t="shared" si="7"/>
        <v>Start Loc</v>
      </c>
      <c r="I86" s="24" t="str">
        <f t="shared" si="8"/>
        <v>Unavailable</v>
      </c>
      <c r="J86" s="24" t="str">
        <f t="shared" si="9"/>
        <v>Segment</v>
      </c>
      <c r="K86" s="71" t="s">
        <v>809</v>
      </c>
      <c r="L86" s="22">
        <v>5.75</v>
      </c>
      <c r="M86" s="22">
        <v>5.99</v>
      </c>
      <c r="N86" s="22">
        <v>2</v>
      </c>
      <c r="O86" s="22">
        <v>0</v>
      </c>
      <c r="P86" s="22">
        <v>0</v>
      </c>
      <c r="Q86" s="22">
        <v>1</v>
      </c>
      <c r="R86" s="22"/>
      <c r="S86" s="22"/>
      <c r="T86" s="22"/>
      <c r="U86" t="s">
        <v>1993</v>
      </c>
      <c r="V86" s="18">
        <f t="shared" si="10"/>
        <v>0.24000000000000021</v>
      </c>
      <c r="W86" s="18">
        <v>40.702232454399997</v>
      </c>
      <c r="X86" s="18">
        <v>-83.998799138099997</v>
      </c>
      <c r="Y86" s="18"/>
      <c r="Z86" s="18"/>
      <c r="AA86" s="71" t="str">
        <f t="shared" si="11"/>
        <v>ALL</v>
      </c>
    </row>
    <row r="87" spans="1:27" x14ac:dyDescent="0.25">
      <c r="A87" s="22" t="s">
        <v>6261</v>
      </c>
      <c r="B87" s="22">
        <v>0</v>
      </c>
      <c r="C87" s="22" t="s">
        <v>4617</v>
      </c>
      <c r="D87" s="22">
        <v>2</v>
      </c>
      <c r="E87" s="23" t="str">
        <f t="shared" si="6"/>
        <v>Green</v>
      </c>
      <c r="F87" s="72" t="s">
        <v>1670</v>
      </c>
      <c r="G87" s="23"/>
      <c r="H87" s="24" t="str">
        <f t="shared" si="7"/>
        <v>Start Loc</v>
      </c>
      <c r="I87" s="24" t="str">
        <f t="shared" si="8"/>
        <v>Unavailable</v>
      </c>
      <c r="J87" s="24" t="str">
        <f t="shared" si="9"/>
        <v>Segment</v>
      </c>
      <c r="K87" s="71" t="s">
        <v>987</v>
      </c>
      <c r="L87" s="22">
        <v>2.75</v>
      </c>
      <c r="M87" s="22">
        <v>2.99</v>
      </c>
      <c r="N87" s="22">
        <v>2</v>
      </c>
      <c r="O87" s="22">
        <v>0</v>
      </c>
      <c r="P87" s="22">
        <v>0</v>
      </c>
      <c r="Q87" s="22">
        <v>0</v>
      </c>
      <c r="R87" s="22"/>
      <c r="S87" s="22"/>
      <c r="T87" s="22"/>
      <c r="U87" t="s">
        <v>4735</v>
      </c>
      <c r="V87" s="18">
        <f t="shared" si="10"/>
        <v>0.24000000000000021</v>
      </c>
      <c r="W87" s="18">
        <v>39.248771265599999</v>
      </c>
      <c r="X87" s="18">
        <v>-84.718981499099996</v>
      </c>
      <c r="Y87" s="18"/>
      <c r="Z87" s="18"/>
      <c r="AA87" s="71" t="str">
        <f t="shared" si="11"/>
        <v>HAM</v>
      </c>
    </row>
    <row r="88" spans="1:27" x14ac:dyDescent="0.25">
      <c r="A88" s="22" t="s">
        <v>6264</v>
      </c>
      <c r="B88" s="22">
        <v>0</v>
      </c>
      <c r="C88" s="22" t="s">
        <v>4615</v>
      </c>
      <c r="D88" s="22">
        <v>2</v>
      </c>
      <c r="E88" s="23" t="str">
        <f t="shared" si="6"/>
        <v>Green</v>
      </c>
      <c r="F88" s="72" t="s">
        <v>1670</v>
      </c>
      <c r="G88" s="23"/>
      <c r="H88" s="24" t="str">
        <f t="shared" si="7"/>
        <v>Start Loc</v>
      </c>
      <c r="I88" s="24" t="str">
        <f t="shared" si="8"/>
        <v>Unavailable</v>
      </c>
      <c r="J88" s="24" t="str">
        <f t="shared" si="9"/>
        <v>Segment</v>
      </c>
      <c r="K88" s="71" t="s">
        <v>931</v>
      </c>
      <c r="L88" s="22">
        <v>2.5</v>
      </c>
      <c r="M88" s="22">
        <v>2.74</v>
      </c>
      <c r="N88" s="22">
        <v>2</v>
      </c>
      <c r="O88" s="22">
        <v>0</v>
      </c>
      <c r="P88" s="22">
        <v>0</v>
      </c>
      <c r="Q88" s="22">
        <v>0</v>
      </c>
      <c r="R88" s="22"/>
      <c r="S88" s="22"/>
      <c r="T88" s="22"/>
      <c r="U88" t="s">
        <v>1302</v>
      </c>
      <c r="V88" s="18">
        <f t="shared" si="10"/>
        <v>0.24000000000000021</v>
      </c>
      <c r="W88" s="18">
        <v>39.164974331899998</v>
      </c>
      <c r="X88" s="18">
        <v>-84.601777414599994</v>
      </c>
      <c r="Y88" s="18"/>
      <c r="Z88" s="18"/>
      <c r="AA88" s="71" t="str">
        <f t="shared" si="11"/>
        <v>HAM</v>
      </c>
    </row>
    <row r="89" spans="1:27" x14ac:dyDescent="0.25">
      <c r="A89" s="22" t="s">
        <v>6269</v>
      </c>
      <c r="B89" s="22">
        <v>0</v>
      </c>
      <c r="C89" s="22" t="s">
        <v>4612</v>
      </c>
      <c r="D89" s="22">
        <v>2</v>
      </c>
      <c r="E89" s="23" t="str">
        <f t="shared" si="6"/>
        <v>Green</v>
      </c>
      <c r="F89" s="72" t="s">
        <v>1745</v>
      </c>
      <c r="G89" s="23"/>
      <c r="H89" s="24" t="str">
        <f t="shared" si="7"/>
        <v>Start Loc</v>
      </c>
      <c r="I89" s="24" t="str">
        <f t="shared" si="8"/>
        <v>Unavailable</v>
      </c>
      <c r="J89" s="24" t="str">
        <f t="shared" si="9"/>
        <v>Segment</v>
      </c>
      <c r="K89" s="71" t="s">
        <v>876</v>
      </c>
      <c r="L89" s="22">
        <v>1</v>
      </c>
      <c r="M89" s="22">
        <v>1.24</v>
      </c>
      <c r="N89" s="22">
        <v>2</v>
      </c>
      <c r="O89" s="22">
        <v>0</v>
      </c>
      <c r="P89" s="22">
        <v>0</v>
      </c>
      <c r="Q89" s="22">
        <v>0</v>
      </c>
      <c r="R89" s="22"/>
      <c r="S89" s="22"/>
      <c r="T89" s="22"/>
      <c r="U89" t="s">
        <v>4877</v>
      </c>
      <c r="V89" s="18">
        <f t="shared" si="10"/>
        <v>0.24</v>
      </c>
      <c r="W89" s="18">
        <v>39.582076094100003</v>
      </c>
      <c r="X89" s="18">
        <v>-82.5216426004</v>
      </c>
      <c r="Y89" s="18"/>
      <c r="Z89" s="18"/>
      <c r="AA89" s="71" t="str">
        <f t="shared" si="11"/>
        <v>HOC</v>
      </c>
    </row>
    <row r="90" spans="1:27" x14ac:dyDescent="0.25">
      <c r="A90" s="22" t="s">
        <v>6273</v>
      </c>
      <c r="B90" s="22">
        <v>0</v>
      </c>
      <c r="C90" s="22" t="s">
        <v>4656</v>
      </c>
      <c r="D90" s="22">
        <v>2</v>
      </c>
      <c r="E90" s="23" t="str">
        <f t="shared" si="6"/>
        <v>Green</v>
      </c>
      <c r="F90" s="72" t="s">
        <v>1725</v>
      </c>
      <c r="G90" s="23"/>
      <c r="H90" s="24" t="str">
        <f t="shared" si="7"/>
        <v>Start Loc</v>
      </c>
      <c r="I90" s="24" t="str">
        <f t="shared" si="8"/>
        <v>Unavailable</v>
      </c>
      <c r="J90" s="24" t="str">
        <f t="shared" si="9"/>
        <v>Segment</v>
      </c>
      <c r="K90" s="71" t="s">
        <v>948</v>
      </c>
      <c r="L90" s="22">
        <v>7.25</v>
      </c>
      <c r="M90" s="22">
        <v>7.49</v>
      </c>
      <c r="N90" s="22">
        <v>2</v>
      </c>
      <c r="O90" s="22">
        <v>0</v>
      </c>
      <c r="P90" s="22">
        <v>0</v>
      </c>
      <c r="Q90" s="22">
        <v>0</v>
      </c>
      <c r="R90" s="22"/>
      <c r="S90" s="22"/>
      <c r="T90" s="22"/>
      <c r="U90" t="s">
        <v>4888</v>
      </c>
      <c r="V90" s="18">
        <f t="shared" si="10"/>
        <v>0.24000000000000021</v>
      </c>
      <c r="W90" s="18">
        <v>41.167400858199997</v>
      </c>
      <c r="X90" s="18">
        <v>-80.791222137399998</v>
      </c>
      <c r="Y90" s="18"/>
      <c r="Z90" s="18"/>
      <c r="AA90" s="71" t="str">
        <f t="shared" si="11"/>
        <v>TRU</v>
      </c>
    </row>
    <row r="91" spans="1:27" x14ac:dyDescent="0.25">
      <c r="A91" s="22" t="s">
        <v>6283</v>
      </c>
      <c r="B91" s="22">
        <v>0</v>
      </c>
      <c r="C91" s="22" t="s">
        <v>4644</v>
      </c>
      <c r="D91" s="22">
        <v>2</v>
      </c>
      <c r="E91" s="23" t="str">
        <f t="shared" si="6"/>
        <v>Green</v>
      </c>
      <c r="F91" s="72" t="s">
        <v>1690</v>
      </c>
      <c r="G91" s="23"/>
      <c r="H91" s="24" t="str">
        <f t="shared" si="7"/>
        <v>Start Loc</v>
      </c>
      <c r="I91" s="24" t="str">
        <f t="shared" si="8"/>
        <v>Unavailable</v>
      </c>
      <c r="J91" s="24" t="str">
        <f t="shared" si="9"/>
        <v>Segment</v>
      </c>
      <c r="K91" s="71" t="s">
        <v>860</v>
      </c>
      <c r="L91" s="22">
        <v>5.25</v>
      </c>
      <c r="M91" s="22">
        <v>5.49</v>
      </c>
      <c r="N91" s="22">
        <v>2</v>
      </c>
      <c r="O91" s="22">
        <v>0</v>
      </c>
      <c r="P91" s="22">
        <v>0</v>
      </c>
      <c r="Q91" s="22">
        <v>0</v>
      </c>
      <c r="R91" s="22"/>
      <c r="S91" s="22"/>
      <c r="T91" s="22"/>
      <c r="U91" t="s">
        <v>4882</v>
      </c>
      <c r="V91" s="18">
        <f t="shared" si="10"/>
        <v>0.24000000000000021</v>
      </c>
      <c r="W91" s="18">
        <v>40.213703791900002</v>
      </c>
      <c r="X91" s="18">
        <v>-83.033997574300002</v>
      </c>
      <c r="Y91" s="18"/>
      <c r="Z91" s="18"/>
      <c r="AA91" s="71" t="str">
        <f t="shared" si="11"/>
        <v>DEL</v>
      </c>
    </row>
    <row r="92" spans="1:27" x14ac:dyDescent="0.25">
      <c r="A92" s="22" t="s">
        <v>5463</v>
      </c>
      <c r="B92" s="22">
        <v>0</v>
      </c>
      <c r="C92" s="22" t="s">
        <v>4674</v>
      </c>
      <c r="D92" s="22">
        <v>2</v>
      </c>
      <c r="E92" s="23" t="str">
        <f t="shared" si="6"/>
        <v>Green</v>
      </c>
      <c r="F92" s="72" t="s">
        <v>1728</v>
      </c>
      <c r="G92" s="23"/>
      <c r="H92" s="24" t="str">
        <f t="shared" si="7"/>
        <v>Start Loc</v>
      </c>
      <c r="I92" s="24" t="str">
        <f t="shared" si="8"/>
        <v>Unavailable</v>
      </c>
      <c r="J92" s="24" t="str">
        <f t="shared" si="9"/>
        <v>Segment</v>
      </c>
      <c r="K92" s="71" t="s">
        <v>845</v>
      </c>
      <c r="L92" s="22">
        <v>12</v>
      </c>
      <c r="M92" s="22">
        <v>12.24</v>
      </c>
      <c r="N92" s="22">
        <v>2</v>
      </c>
      <c r="O92" s="22">
        <v>0</v>
      </c>
      <c r="P92" s="22">
        <v>0</v>
      </c>
      <c r="Q92" s="22">
        <v>2</v>
      </c>
      <c r="R92" s="22"/>
      <c r="S92" s="22"/>
      <c r="T92" s="22"/>
      <c r="U92" t="s">
        <v>1864</v>
      </c>
      <c r="V92" s="18">
        <f t="shared" si="10"/>
        <v>0.24000000000000021</v>
      </c>
      <c r="W92" s="18">
        <v>40.227352354200001</v>
      </c>
      <c r="X92" s="18">
        <v>-80.879226244600005</v>
      </c>
      <c r="Y92" s="18"/>
      <c r="Z92" s="18"/>
      <c r="AA92" s="71" t="str">
        <f t="shared" si="11"/>
        <v>HAS</v>
      </c>
    </row>
    <row r="93" spans="1:27" x14ac:dyDescent="0.25">
      <c r="A93" s="22" t="s">
        <v>5362</v>
      </c>
      <c r="B93" s="22">
        <v>0</v>
      </c>
      <c r="C93" s="22" t="s">
        <v>4630</v>
      </c>
      <c r="D93" s="22">
        <v>2</v>
      </c>
      <c r="E93" s="23" t="str">
        <f t="shared" si="6"/>
        <v>Green</v>
      </c>
      <c r="F93" s="72" t="s">
        <v>1711</v>
      </c>
      <c r="G93" s="23"/>
      <c r="H93" s="24" t="str">
        <f t="shared" si="7"/>
        <v>Start Loc</v>
      </c>
      <c r="I93" s="24" t="str">
        <f t="shared" si="8"/>
        <v>Unavailable</v>
      </c>
      <c r="J93" s="24" t="str">
        <f t="shared" si="9"/>
        <v>Segment</v>
      </c>
      <c r="K93" s="71" t="s">
        <v>910</v>
      </c>
      <c r="L93" s="22">
        <v>5.75</v>
      </c>
      <c r="M93" s="22">
        <v>5.99</v>
      </c>
      <c r="N93" s="22">
        <v>2</v>
      </c>
      <c r="O93" s="22">
        <v>0</v>
      </c>
      <c r="P93" s="22">
        <v>0</v>
      </c>
      <c r="Q93" s="22">
        <v>0</v>
      </c>
      <c r="R93" s="22"/>
      <c r="S93" s="22"/>
      <c r="T93" s="22"/>
      <c r="U93" t="s">
        <v>447</v>
      </c>
      <c r="V93" s="18">
        <f t="shared" si="10"/>
        <v>0.24000000000000021</v>
      </c>
      <c r="W93" s="18">
        <v>41.349354952500001</v>
      </c>
      <c r="X93" s="18">
        <v>-81.906665612899999</v>
      </c>
      <c r="Y93" s="18"/>
      <c r="Z93" s="18"/>
      <c r="AA93" s="71" t="str">
        <f t="shared" si="11"/>
        <v>LOR</v>
      </c>
    </row>
    <row r="94" spans="1:27" x14ac:dyDescent="0.25">
      <c r="A94" s="22" t="s">
        <v>6308</v>
      </c>
      <c r="B94" s="22">
        <v>0</v>
      </c>
      <c r="C94" s="22" t="s">
        <v>4627</v>
      </c>
      <c r="D94" s="22">
        <v>2</v>
      </c>
      <c r="E94" s="23" t="str">
        <f t="shared" si="6"/>
        <v>Green</v>
      </c>
      <c r="F94" s="72" t="s">
        <v>1732</v>
      </c>
      <c r="G94" s="23"/>
      <c r="H94" s="24" t="str">
        <f t="shared" si="7"/>
        <v>Start Loc</v>
      </c>
      <c r="I94" s="24" t="str">
        <f t="shared" si="8"/>
        <v>Unavailable</v>
      </c>
      <c r="J94" s="24" t="str">
        <f t="shared" si="9"/>
        <v>Segment</v>
      </c>
      <c r="K94" s="71" t="s">
        <v>1046</v>
      </c>
      <c r="L94" s="22">
        <v>3.25</v>
      </c>
      <c r="M94" s="22">
        <v>3.49</v>
      </c>
      <c r="N94" s="22">
        <v>2</v>
      </c>
      <c r="O94" s="22">
        <v>0</v>
      </c>
      <c r="P94" s="22">
        <v>0</v>
      </c>
      <c r="Q94" s="22">
        <v>0</v>
      </c>
      <c r="R94" s="22"/>
      <c r="S94" s="22"/>
      <c r="T94" s="22"/>
      <c r="U94" t="s">
        <v>469</v>
      </c>
      <c r="V94" s="18">
        <f t="shared" si="10"/>
        <v>0.24000000000000021</v>
      </c>
      <c r="W94" s="18">
        <v>40.197357476900002</v>
      </c>
      <c r="X94" s="18">
        <v>-84.234812694300004</v>
      </c>
      <c r="Y94" s="18"/>
      <c r="Z94" s="18"/>
      <c r="AA94" s="71" t="str">
        <f t="shared" si="11"/>
        <v>MIA</v>
      </c>
    </row>
    <row r="95" spans="1:27" x14ac:dyDescent="0.25">
      <c r="A95" s="22" t="s">
        <v>6310</v>
      </c>
      <c r="B95" s="22">
        <v>0</v>
      </c>
      <c r="C95" s="22" t="s">
        <v>4608</v>
      </c>
      <c r="D95" s="22">
        <v>2</v>
      </c>
      <c r="E95" s="23" t="str">
        <f t="shared" si="6"/>
        <v>Green</v>
      </c>
      <c r="F95" s="72" t="s">
        <v>1670</v>
      </c>
      <c r="G95" s="23"/>
      <c r="H95" s="24" t="str">
        <f t="shared" si="7"/>
        <v>Start Loc</v>
      </c>
      <c r="I95" s="24" t="str">
        <f t="shared" si="8"/>
        <v>Unavailable</v>
      </c>
      <c r="J95" s="24" t="str">
        <f t="shared" si="9"/>
        <v>Segment</v>
      </c>
      <c r="K95" s="71" t="s">
        <v>862</v>
      </c>
      <c r="L95" s="22">
        <v>1.25</v>
      </c>
      <c r="M95" s="22">
        <v>1.49</v>
      </c>
      <c r="N95" s="22">
        <v>2</v>
      </c>
      <c r="O95" s="22">
        <v>0</v>
      </c>
      <c r="P95" s="22">
        <v>0</v>
      </c>
      <c r="Q95" s="22">
        <v>0</v>
      </c>
      <c r="R95" s="22"/>
      <c r="S95" s="22"/>
      <c r="T95" s="22"/>
      <c r="U95" t="s">
        <v>4887</v>
      </c>
      <c r="V95" s="18">
        <f t="shared" si="10"/>
        <v>0.24</v>
      </c>
      <c r="W95" s="18">
        <v>39.235975320900003</v>
      </c>
      <c r="X95" s="18">
        <v>-84.614227255100005</v>
      </c>
      <c r="Y95" s="18"/>
      <c r="Z95" s="18"/>
      <c r="AA95" s="71" t="str">
        <f t="shared" si="11"/>
        <v>HAM</v>
      </c>
    </row>
    <row r="96" spans="1:27" x14ac:dyDescent="0.25">
      <c r="A96" s="22" t="s">
        <v>6311</v>
      </c>
      <c r="B96" s="22">
        <v>0</v>
      </c>
      <c r="C96" s="22" t="s">
        <v>4619</v>
      </c>
      <c r="D96" s="22">
        <v>2</v>
      </c>
      <c r="E96" s="23" t="str">
        <f t="shared" si="6"/>
        <v>Green</v>
      </c>
      <c r="F96" s="72" t="s">
        <v>1671</v>
      </c>
      <c r="G96" s="23"/>
      <c r="H96" s="24" t="str">
        <f t="shared" si="7"/>
        <v>Start Loc</v>
      </c>
      <c r="I96" s="24" t="str">
        <f t="shared" si="8"/>
        <v>Unavailable</v>
      </c>
      <c r="J96" s="24" t="str">
        <f t="shared" si="9"/>
        <v>Segment</v>
      </c>
      <c r="K96" s="71" t="s">
        <v>809</v>
      </c>
      <c r="L96" s="22">
        <v>0.5</v>
      </c>
      <c r="M96" s="22">
        <v>0.74</v>
      </c>
      <c r="N96" s="22">
        <v>2</v>
      </c>
      <c r="O96" s="22">
        <v>0</v>
      </c>
      <c r="P96" s="22">
        <v>0</v>
      </c>
      <c r="Q96" s="22">
        <v>0</v>
      </c>
      <c r="R96" s="22"/>
      <c r="S96" s="22"/>
      <c r="T96" s="22"/>
      <c r="U96" t="s">
        <v>1576</v>
      </c>
      <c r="V96" s="18">
        <f t="shared" si="10"/>
        <v>0.24</v>
      </c>
      <c r="W96" s="18">
        <v>40.858408833799999</v>
      </c>
      <c r="X96" s="18">
        <v>-81.326543466800004</v>
      </c>
      <c r="Y96" s="18"/>
      <c r="Z96" s="18"/>
      <c r="AA96" s="71" t="str">
        <f t="shared" si="11"/>
        <v>STA</v>
      </c>
    </row>
    <row r="97" spans="1:27" x14ac:dyDescent="0.25">
      <c r="A97" s="22" t="s">
        <v>6314</v>
      </c>
      <c r="B97" s="22">
        <v>0</v>
      </c>
      <c r="C97" s="22" t="s">
        <v>4647</v>
      </c>
      <c r="D97" s="22">
        <v>2</v>
      </c>
      <c r="E97" s="23" t="str">
        <f t="shared" si="6"/>
        <v>Green</v>
      </c>
      <c r="F97" s="72" t="s">
        <v>1676</v>
      </c>
      <c r="G97" s="23"/>
      <c r="H97" s="24" t="str">
        <f t="shared" si="7"/>
        <v>Start Loc</v>
      </c>
      <c r="I97" s="24" t="str">
        <f t="shared" si="8"/>
        <v>Unavailable</v>
      </c>
      <c r="J97" s="24" t="str">
        <f t="shared" si="9"/>
        <v>Segment</v>
      </c>
      <c r="K97" s="71" t="s">
        <v>872</v>
      </c>
      <c r="L97" s="22">
        <v>10.5</v>
      </c>
      <c r="M97" s="22">
        <v>10.74</v>
      </c>
      <c r="N97" s="22">
        <v>2</v>
      </c>
      <c r="O97" s="22">
        <v>2</v>
      </c>
      <c r="P97" s="22">
        <v>1</v>
      </c>
      <c r="Q97" s="22">
        <v>1</v>
      </c>
      <c r="R97" s="22"/>
      <c r="S97" s="22"/>
      <c r="T97" s="22"/>
      <c r="U97" t="s">
        <v>252</v>
      </c>
      <c r="V97" s="18">
        <f t="shared" si="10"/>
        <v>0.24000000000000021</v>
      </c>
      <c r="W97" s="18">
        <v>40.150921205000003</v>
      </c>
      <c r="X97" s="18">
        <v>-82.005133257899999</v>
      </c>
      <c r="Y97" s="18"/>
      <c r="Z97" s="18"/>
      <c r="AA97" s="71" t="str">
        <f t="shared" si="11"/>
        <v>MUS</v>
      </c>
    </row>
    <row r="98" spans="1:27" x14ac:dyDescent="0.25">
      <c r="A98" s="22" t="s">
        <v>6315</v>
      </c>
      <c r="B98" s="22">
        <v>0</v>
      </c>
      <c r="C98" s="22" t="s">
        <v>4618</v>
      </c>
      <c r="D98" s="22">
        <v>2</v>
      </c>
      <c r="E98" s="23" t="str">
        <f t="shared" si="6"/>
        <v>Green</v>
      </c>
      <c r="F98" s="72" t="s">
        <v>1678</v>
      </c>
      <c r="G98" s="23"/>
      <c r="H98" s="24" t="str">
        <f t="shared" si="7"/>
        <v>Start Loc</v>
      </c>
      <c r="I98" s="24" t="str">
        <f t="shared" si="8"/>
        <v>Unavailable</v>
      </c>
      <c r="J98" s="24" t="str">
        <f t="shared" si="9"/>
        <v>Segment</v>
      </c>
      <c r="K98" s="71" t="s">
        <v>795</v>
      </c>
      <c r="L98" s="22">
        <v>2</v>
      </c>
      <c r="M98" s="22">
        <v>2.2400000000000002</v>
      </c>
      <c r="N98" s="22">
        <v>2</v>
      </c>
      <c r="O98" s="22">
        <v>0</v>
      </c>
      <c r="P98" s="22">
        <v>0</v>
      </c>
      <c r="Q98" s="22">
        <v>0</v>
      </c>
      <c r="R98" s="22"/>
      <c r="S98" s="22"/>
      <c r="T98" s="22"/>
      <c r="U98" t="s">
        <v>1447</v>
      </c>
      <c r="V98" s="18">
        <f t="shared" si="10"/>
        <v>0.24000000000000021</v>
      </c>
      <c r="W98" s="18">
        <v>41.153036429799997</v>
      </c>
      <c r="X98" s="18">
        <v>-81.633377712599994</v>
      </c>
      <c r="Y98" s="18"/>
      <c r="Z98" s="18"/>
      <c r="AA98" s="71" t="str">
        <f t="shared" si="11"/>
        <v>SUM</v>
      </c>
    </row>
    <row r="99" spans="1:27" x14ac:dyDescent="0.25">
      <c r="A99" s="22" t="s">
        <v>6322</v>
      </c>
      <c r="B99" s="22">
        <v>0</v>
      </c>
      <c r="C99" s="22" t="s">
        <v>4617</v>
      </c>
      <c r="D99" s="22">
        <v>2</v>
      </c>
      <c r="E99" s="23" t="str">
        <f t="shared" si="6"/>
        <v>Green</v>
      </c>
      <c r="F99" s="72" t="s">
        <v>1669</v>
      </c>
      <c r="G99" s="23"/>
      <c r="H99" s="24" t="str">
        <f t="shared" si="7"/>
        <v>Start Loc</v>
      </c>
      <c r="I99" s="24" t="str">
        <f t="shared" si="8"/>
        <v>Unavailable</v>
      </c>
      <c r="J99" s="24" t="str">
        <f t="shared" si="9"/>
        <v>Segment</v>
      </c>
      <c r="K99" s="71" t="s">
        <v>852</v>
      </c>
      <c r="L99" s="22">
        <v>2.75</v>
      </c>
      <c r="M99" s="22">
        <v>2.99</v>
      </c>
      <c r="N99" s="22">
        <v>2</v>
      </c>
      <c r="O99" s="22">
        <v>0</v>
      </c>
      <c r="P99" s="22">
        <v>0</v>
      </c>
      <c r="Q99" s="22">
        <v>1</v>
      </c>
      <c r="R99" s="22"/>
      <c r="S99" s="22"/>
      <c r="T99" s="22"/>
      <c r="U99" t="s">
        <v>628</v>
      </c>
      <c r="V99" s="18">
        <f t="shared" si="10"/>
        <v>0.24000000000000021</v>
      </c>
      <c r="W99" s="18">
        <v>39.273084297600001</v>
      </c>
      <c r="X99" s="18">
        <v>-84.164296677400003</v>
      </c>
      <c r="Y99" s="18"/>
      <c r="Z99" s="18"/>
      <c r="AA99" s="71" t="str">
        <f t="shared" si="11"/>
        <v>WAR</v>
      </c>
    </row>
    <row r="100" spans="1:27" x14ac:dyDescent="0.25">
      <c r="A100" s="22" t="s">
        <v>6329</v>
      </c>
      <c r="B100" s="22">
        <v>0</v>
      </c>
      <c r="C100" s="22" t="s">
        <v>4608</v>
      </c>
      <c r="D100" s="22">
        <v>2</v>
      </c>
      <c r="E100" s="23" t="str">
        <f t="shared" si="6"/>
        <v>Green</v>
      </c>
      <c r="F100" s="72" t="s">
        <v>1718</v>
      </c>
      <c r="G100" s="23"/>
      <c r="H100" s="24" t="str">
        <f t="shared" si="7"/>
        <v>Start Loc</v>
      </c>
      <c r="I100" s="24" t="str">
        <f t="shared" si="8"/>
        <v>Unavailable</v>
      </c>
      <c r="J100" s="24" t="str">
        <f t="shared" si="9"/>
        <v>Segment</v>
      </c>
      <c r="K100" s="71" t="s">
        <v>926</v>
      </c>
      <c r="L100" s="22">
        <v>1.25</v>
      </c>
      <c r="M100" s="22">
        <v>1.49</v>
      </c>
      <c r="N100" s="22">
        <v>2</v>
      </c>
      <c r="O100" s="22">
        <v>0</v>
      </c>
      <c r="P100" s="22">
        <v>0</v>
      </c>
      <c r="Q100" s="22">
        <v>0</v>
      </c>
      <c r="R100" s="22"/>
      <c r="S100" s="22"/>
      <c r="T100" s="22"/>
      <c r="U100" t="s">
        <v>1326</v>
      </c>
      <c r="V100" s="18">
        <f t="shared" si="10"/>
        <v>0.24</v>
      </c>
      <c r="W100" s="18">
        <v>41.3627272206</v>
      </c>
      <c r="X100" s="18">
        <v>-83.569624952500007</v>
      </c>
      <c r="Y100" s="18"/>
      <c r="Z100" s="18"/>
      <c r="AA100" s="71" t="str">
        <f t="shared" si="11"/>
        <v>WOO</v>
      </c>
    </row>
    <row r="101" spans="1:27" x14ac:dyDescent="0.25">
      <c r="A101" s="22" t="s">
        <v>6334</v>
      </c>
      <c r="B101" s="22">
        <v>0</v>
      </c>
      <c r="C101" s="22" t="s">
        <v>4618</v>
      </c>
      <c r="D101" s="22">
        <v>2</v>
      </c>
      <c r="E101" s="23" t="str">
        <f t="shared" si="6"/>
        <v>Green</v>
      </c>
      <c r="F101" s="72" t="s">
        <v>1704</v>
      </c>
      <c r="G101" s="23"/>
      <c r="H101" s="24" t="str">
        <f t="shared" si="7"/>
        <v>Start Loc</v>
      </c>
      <c r="I101" s="24" t="str">
        <f t="shared" si="8"/>
        <v>Unavailable</v>
      </c>
      <c r="J101" s="24" t="str">
        <f t="shared" si="9"/>
        <v>Segment</v>
      </c>
      <c r="K101" s="71" t="s">
        <v>787</v>
      </c>
      <c r="L101" s="22">
        <v>2</v>
      </c>
      <c r="M101" s="22">
        <v>2.2400000000000002</v>
      </c>
      <c r="N101" s="22">
        <v>2</v>
      </c>
      <c r="O101" s="22">
        <v>0</v>
      </c>
      <c r="P101" s="22">
        <v>0</v>
      </c>
      <c r="Q101" s="22">
        <v>1</v>
      </c>
      <c r="R101" s="22"/>
      <c r="S101" s="22"/>
      <c r="T101" s="22"/>
      <c r="U101" t="s">
        <v>1342</v>
      </c>
      <c r="V101" s="18">
        <f t="shared" si="10"/>
        <v>0.24000000000000021</v>
      </c>
      <c r="W101" s="18">
        <v>40.726199496699998</v>
      </c>
      <c r="X101" s="18">
        <v>-81.153837654300006</v>
      </c>
      <c r="Y101" s="18"/>
      <c r="Z101" s="18"/>
      <c r="AA101" s="71" t="str">
        <f t="shared" si="11"/>
        <v>CAR</v>
      </c>
    </row>
    <row r="102" spans="1:27" x14ac:dyDescent="0.25">
      <c r="A102" s="22" t="s">
        <v>6338</v>
      </c>
      <c r="B102" s="22">
        <v>0</v>
      </c>
      <c r="C102" s="22" t="s">
        <v>4618</v>
      </c>
      <c r="D102" s="22">
        <v>2</v>
      </c>
      <c r="E102" s="23" t="str">
        <f t="shared" si="6"/>
        <v>Green</v>
      </c>
      <c r="F102" s="72" t="s">
        <v>1744</v>
      </c>
      <c r="G102" s="23"/>
      <c r="H102" s="24" t="str">
        <f t="shared" si="7"/>
        <v>Start Loc</v>
      </c>
      <c r="I102" s="24" t="str">
        <f t="shared" si="8"/>
        <v>Unavailable</v>
      </c>
      <c r="J102" s="24" t="str">
        <f t="shared" si="9"/>
        <v>Segment</v>
      </c>
      <c r="K102" s="71" t="s">
        <v>1095</v>
      </c>
      <c r="L102" s="22">
        <v>2</v>
      </c>
      <c r="M102" s="22">
        <v>2.2400000000000002</v>
      </c>
      <c r="N102" s="22">
        <v>2</v>
      </c>
      <c r="O102" s="22">
        <v>0</v>
      </c>
      <c r="P102" s="22">
        <v>0</v>
      </c>
      <c r="Q102" s="22">
        <v>3</v>
      </c>
      <c r="R102" s="22"/>
      <c r="S102" s="22"/>
      <c r="T102" s="22"/>
      <c r="U102" t="s">
        <v>573</v>
      </c>
      <c r="V102" s="18">
        <f t="shared" si="10"/>
        <v>0.24000000000000021</v>
      </c>
      <c r="W102" s="18">
        <v>41.291003433199997</v>
      </c>
      <c r="X102" s="18">
        <v>-83.014657531599994</v>
      </c>
      <c r="Y102" s="18"/>
      <c r="Z102" s="18"/>
      <c r="AA102" s="71" t="str">
        <f t="shared" si="11"/>
        <v>SAN</v>
      </c>
    </row>
    <row r="103" spans="1:27" x14ac:dyDescent="0.25">
      <c r="A103" s="22" t="s">
        <v>6343</v>
      </c>
      <c r="B103" s="22">
        <v>0</v>
      </c>
      <c r="C103" s="22" t="s">
        <v>4643</v>
      </c>
      <c r="D103" s="22">
        <v>2</v>
      </c>
      <c r="E103" s="23" t="str">
        <f t="shared" si="6"/>
        <v>Green</v>
      </c>
      <c r="F103" s="72" t="s">
        <v>1670</v>
      </c>
      <c r="G103" s="23"/>
      <c r="H103" s="24" t="str">
        <f t="shared" si="7"/>
        <v>Start Loc</v>
      </c>
      <c r="I103" s="24" t="str">
        <f t="shared" si="8"/>
        <v>Unavailable</v>
      </c>
      <c r="J103" s="24" t="str">
        <f t="shared" si="9"/>
        <v>Segment</v>
      </c>
      <c r="K103" s="71" t="s">
        <v>825</v>
      </c>
      <c r="L103" s="22">
        <v>3.5</v>
      </c>
      <c r="M103" s="22">
        <v>3.74</v>
      </c>
      <c r="N103" s="22">
        <v>2</v>
      </c>
      <c r="O103" s="22">
        <v>0</v>
      </c>
      <c r="P103" s="22">
        <v>0</v>
      </c>
      <c r="Q103" s="22">
        <v>0</v>
      </c>
      <c r="R103" s="22"/>
      <c r="S103" s="22"/>
      <c r="T103" s="22"/>
      <c r="U103" t="s">
        <v>353</v>
      </c>
      <c r="V103" s="18">
        <f t="shared" si="10"/>
        <v>0.24000000000000021</v>
      </c>
      <c r="W103" s="18">
        <v>39.258458200900002</v>
      </c>
      <c r="X103" s="18">
        <v>-84.604757324900007</v>
      </c>
      <c r="Y103" s="18"/>
      <c r="Z103" s="18"/>
      <c r="AA103" s="71" t="str">
        <f t="shared" si="11"/>
        <v>HAM</v>
      </c>
    </row>
    <row r="104" spans="1:27" x14ac:dyDescent="0.25">
      <c r="A104" s="22" t="s">
        <v>6357</v>
      </c>
      <c r="B104" s="22">
        <v>0</v>
      </c>
      <c r="C104" s="22" t="s">
        <v>4615</v>
      </c>
      <c r="D104" s="22">
        <v>3</v>
      </c>
      <c r="E104" s="23" t="str">
        <f t="shared" si="6"/>
        <v>Green</v>
      </c>
      <c r="F104" s="72" t="s">
        <v>1673</v>
      </c>
      <c r="G104" s="23"/>
      <c r="H104" s="24" t="str">
        <f t="shared" si="7"/>
        <v>Start Loc</v>
      </c>
      <c r="I104" s="24" t="str">
        <f t="shared" si="8"/>
        <v>Unavailable</v>
      </c>
      <c r="J104" s="24" t="str">
        <f t="shared" si="9"/>
        <v>Segment</v>
      </c>
      <c r="K104" s="71" t="s">
        <v>867</v>
      </c>
      <c r="L104" s="22">
        <v>2.5</v>
      </c>
      <c r="M104" s="22">
        <v>2.74</v>
      </c>
      <c r="N104" s="22">
        <v>3</v>
      </c>
      <c r="O104" s="22">
        <v>0</v>
      </c>
      <c r="P104" s="22">
        <v>0</v>
      </c>
      <c r="Q104" s="22">
        <v>0</v>
      </c>
      <c r="R104" s="22"/>
      <c r="S104" s="22"/>
      <c r="T104" s="22"/>
      <c r="U104" t="s">
        <v>1816</v>
      </c>
      <c r="V104" s="18">
        <f t="shared" si="10"/>
        <v>0.24000000000000021</v>
      </c>
      <c r="W104" s="18">
        <v>38.9176378529</v>
      </c>
      <c r="X104" s="18">
        <v>-84.085167353900005</v>
      </c>
      <c r="Y104" s="18"/>
      <c r="Z104" s="18"/>
      <c r="AA104" s="71" t="str">
        <f t="shared" si="11"/>
        <v>CLE</v>
      </c>
    </row>
    <row r="105" spans="1:27" x14ac:dyDescent="0.25">
      <c r="A105" s="22" t="s">
        <v>6361</v>
      </c>
      <c r="B105" s="22">
        <v>0</v>
      </c>
      <c r="C105" s="22" t="s">
        <v>4611</v>
      </c>
      <c r="D105" s="22">
        <v>3</v>
      </c>
      <c r="E105" s="23" t="str">
        <f t="shared" si="6"/>
        <v>Green</v>
      </c>
      <c r="F105" s="72" t="s">
        <v>1726</v>
      </c>
      <c r="G105" s="23"/>
      <c r="H105" s="24" t="str">
        <f t="shared" si="7"/>
        <v>Start Loc</v>
      </c>
      <c r="I105" s="24" t="str">
        <f t="shared" si="8"/>
        <v>Unavailable</v>
      </c>
      <c r="J105" s="24" t="str">
        <f t="shared" si="9"/>
        <v>Segment</v>
      </c>
      <c r="K105" s="71" t="s">
        <v>861</v>
      </c>
      <c r="L105" s="22">
        <v>8.75</v>
      </c>
      <c r="M105" s="22">
        <v>8.99</v>
      </c>
      <c r="N105" s="22">
        <v>3</v>
      </c>
      <c r="O105" s="22">
        <v>0</v>
      </c>
      <c r="P105" s="22">
        <v>0</v>
      </c>
      <c r="Q105" s="22">
        <v>4</v>
      </c>
      <c r="R105" s="22"/>
      <c r="S105" s="22"/>
      <c r="T105" s="22"/>
      <c r="U105" t="s">
        <v>1572</v>
      </c>
      <c r="V105" s="18">
        <f t="shared" si="10"/>
        <v>0.24000000000000021</v>
      </c>
      <c r="W105" s="18">
        <v>39.298337993200001</v>
      </c>
      <c r="X105" s="18">
        <v>-82.911502907799999</v>
      </c>
      <c r="Y105" s="18"/>
      <c r="Z105" s="18"/>
      <c r="AA105" s="71" t="str">
        <f t="shared" si="11"/>
        <v>ROS</v>
      </c>
    </row>
    <row r="106" spans="1:27" x14ac:dyDescent="0.25">
      <c r="A106" s="22" t="s">
        <v>6365</v>
      </c>
      <c r="B106" s="22">
        <v>0</v>
      </c>
      <c r="C106" s="22" t="s">
        <v>4627</v>
      </c>
      <c r="D106" s="22">
        <v>3</v>
      </c>
      <c r="E106" s="23" t="str">
        <f t="shared" si="6"/>
        <v>Green</v>
      </c>
      <c r="F106" s="72" t="s">
        <v>1670</v>
      </c>
      <c r="G106" s="23"/>
      <c r="H106" s="24" t="str">
        <f t="shared" si="7"/>
        <v>Start Loc</v>
      </c>
      <c r="I106" s="24" t="str">
        <f t="shared" si="8"/>
        <v>Unavailable</v>
      </c>
      <c r="J106" s="24" t="str">
        <f t="shared" si="9"/>
        <v>Segment</v>
      </c>
      <c r="K106" s="71" t="s">
        <v>911</v>
      </c>
      <c r="L106" s="22">
        <v>3.25</v>
      </c>
      <c r="M106" s="22">
        <v>3.49</v>
      </c>
      <c r="N106" s="22">
        <v>3</v>
      </c>
      <c r="O106" s="22">
        <v>0</v>
      </c>
      <c r="P106" s="22">
        <v>0</v>
      </c>
      <c r="Q106" s="22">
        <v>0</v>
      </c>
      <c r="R106" s="22"/>
      <c r="S106" s="22"/>
      <c r="T106" s="22"/>
      <c r="U106" t="s">
        <v>702</v>
      </c>
      <c r="V106" s="18">
        <f t="shared" si="10"/>
        <v>0.24000000000000021</v>
      </c>
      <c r="W106" s="18">
        <v>39.303047969700003</v>
      </c>
      <c r="X106" s="18">
        <v>-84.795948977400002</v>
      </c>
      <c r="Y106" s="18"/>
      <c r="Z106" s="18"/>
      <c r="AA106" s="71" t="str">
        <f t="shared" si="11"/>
        <v>HAM</v>
      </c>
    </row>
    <row r="107" spans="1:27" x14ac:dyDescent="0.25">
      <c r="A107" s="22" t="s">
        <v>6378</v>
      </c>
      <c r="B107" s="22">
        <v>0</v>
      </c>
      <c r="C107" s="22" t="s">
        <v>4621</v>
      </c>
      <c r="D107" s="22">
        <v>3</v>
      </c>
      <c r="E107" s="23" t="str">
        <f t="shared" si="6"/>
        <v>Green</v>
      </c>
      <c r="F107" s="72" t="s">
        <v>1735</v>
      </c>
      <c r="G107" s="23"/>
      <c r="H107" s="24" t="str">
        <f t="shared" si="7"/>
        <v>Start Loc</v>
      </c>
      <c r="I107" s="24" t="str">
        <f t="shared" si="8"/>
        <v>Unavailable</v>
      </c>
      <c r="J107" s="24" t="str">
        <f t="shared" si="9"/>
        <v>Segment</v>
      </c>
      <c r="K107" s="71" t="s">
        <v>796</v>
      </c>
      <c r="L107" s="22">
        <v>0.75</v>
      </c>
      <c r="M107" s="22">
        <v>0.99</v>
      </c>
      <c r="N107" s="22">
        <v>3</v>
      </c>
      <c r="O107" s="22">
        <v>0</v>
      </c>
      <c r="P107" s="22">
        <v>0</v>
      </c>
      <c r="Q107" s="22">
        <v>0</v>
      </c>
      <c r="R107" s="22"/>
      <c r="S107" s="22"/>
      <c r="T107" s="22"/>
      <c r="U107" t="s">
        <v>4736</v>
      </c>
      <c r="V107" s="18">
        <f t="shared" si="10"/>
        <v>0.24</v>
      </c>
      <c r="W107" s="18">
        <v>38.841343709999997</v>
      </c>
      <c r="X107" s="18">
        <v>-82.2678006963</v>
      </c>
      <c r="Y107" s="18"/>
      <c r="Z107" s="18"/>
      <c r="AA107" s="71" t="str">
        <f t="shared" si="11"/>
        <v>GAL</v>
      </c>
    </row>
    <row r="108" spans="1:27" x14ac:dyDescent="0.25">
      <c r="A108" s="22" t="s">
        <v>6387</v>
      </c>
      <c r="B108" s="22">
        <v>0</v>
      </c>
      <c r="C108" s="22" t="s">
        <v>4628</v>
      </c>
      <c r="D108" s="22">
        <v>3</v>
      </c>
      <c r="E108" s="23" t="str">
        <f t="shared" si="6"/>
        <v>Green</v>
      </c>
      <c r="F108" s="72" t="s">
        <v>1713</v>
      </c>
      <c r="G108" s="23"/>
      <c r="H108" s="24" t="str">
        <f t="shared" si="7"/>
        <v>Start Loc</v>
      </c>
      <c r="I108" s="24" t="str">
        <f t="shared" si="8"/>
        <v>Unavailable</v>
      </c>
      <c r="J108" s="24" t="str">
        <f t="shared" si="9"/>
        <v>Segment</v>
      </c>
      <c r="K108" s="71" t="s">
        <v>1059</v>
      </c>
      <c r="L108" s="22">
        <v>4.75</v>
      </c>
      <c r="M108" s="22">
        <v>4.99</v>
      </c>
      <c r="N108" s="22">
        <v>3</v>
      </c>
      <c r="O108" s="22">
        <v>0</v>
      </c>
      <c r="P108" s="22">
        <v>0</v>
      </c>
      <c r="Q108" s="22">
        <v>2</v>
      </c>
      <c r="R108" s="22"/>
      <c r="S108" s="22"/>
      <c r="T108" s="22"/>
      <c r="U108" t="s">
        <v>507</v>
      </c>
      <c r="V108" s="18">
        <f t="shared" si="10"/>
        <v>0.24000000000000021</v>
      </c>
      <c r="W108" s="18">
        <v>39.13841042</v>
      </c>
      <c r="X108" s="18">
        <v>-82.983863020499996</v>
      </c>
      <c r="Y108" s="18"/>
      <c r="Z108" s="18"/>
      <c r="AA108" s="71" t="str">
        <f t="shared" si="11"/>
        <v>PIK</v>
      </c>
    </row>
    <row r="109" spans="1:27" x14ac:dyDescent="0.25">
      <c r="A109" s="22" t="s">
        <v>6392</v>
      </c>
      <c r="B109" s="22">
        <v>0</v>
      </c>
      <c r="C109" s="22" t="s">
        <v>4620</v>
      </c>
      <c r="D109" s="22">
        <v>3</v>
      </c>
      <c r="E109" s="23" t="str">
        <f t="shared" si="6"/>
        <v>Green</v>
      </c>
      <c r="F109" s="72" t="s">
        <v>1689</v>
      </c>
      <c r="G109" s="23"/>
      <c r="H109" s="24" t="str">
        <f t="shared" si="7"/>
        <v>Start Loc</v>
      </c>
      <c r="I109" s="24" t="str">
        <f t="shared" si="8"/>
        <v>Unavailable</v>
      </c>
      <c r="J109" s="24" t="str">
        <f t="shared" si="9"/>
        <v>Segment</v>
      </c>
      <c r="K109" s="71" t="s">
        <v>1158</v>
      </c>
      <c r="L109" s="22">
        <v>0</v>
      </c>
      <c r="M109" s="22">
        <v>0.24</v>
      </c>
      <c r="N109" s="22">
        <v>3</v>
      </c>
      <c r="O109" s="22">
        <v>0</v>
      </c>
      <c r="P109" s="22">
        <v>0</v>
      </c>
      <c r="Q109" s="22">
        <v>0</v>
      </c>
      <c r="R109" s="22"/>
      <c r="S109" s="22"/>
      <c r="T109" s="22"/>
      <c r="U109" t="s">
        <v>6822</v>
      </c>
      <c r="V109" s="18">
        <f t="shared" si="10"/>
        <v>0.24</v>
      </c>
      <c r="W109" s="18">
        <v>39.581052769099998</v>
      </c>
      <c r="X109" s="18">
        <v>-82.951645228499999</v>
      </c>
      <c r="Y109" s="18"/>
      <c r="Z109" s="18"/>
      <c r="AA109" s="71" t="str">
        <f t="shared" si="11"/>
        <v>PIC</v>
      </c>
    </row>
    <row r="110" spans="1:27" x14ac:dyDescent="0.25">
      <c r="A110" s="22" t="s">
        <v>5415</v>
      </c>
      <c r="B110" s="22">
        <v>0</v>
      </c>
      <c r="C110" s="22" t="s">
        <v>4616</v>
      </c>
      <c r="D110" s="22">
        <v>3</v>
      </c>
      <c r="E110" s="23" t="str">
        <f t="shared" si="6"/>
        <v>Green</v>
      </c>
      <c r="F110" s="72" t="s">
        <v>1670</v>
      </c>
      <c r="G110" s="23"/>
      <c r="H110" s="24" t="str">
        <f t="shared" si="7"/>
        <v>Start Loc</v>
      </c>
      <c r="I110" s="24" t="str">
        <f t="shared" si="8"/>
        <v>Unavailable</v>
      </c>
      <c r="J110" s="24" t="str">
        <f t="shared" si="9"/>
        <v>Segment</v>
      </c>
      <c r="K110" s="71" t="s">
        <v>1009</v>
      </c>
      <c r="L110" s="22">
        <v>4</v>
      </c>
      <c r="M110" s="22">
        <v>4.24</v>
      </c>
      <c r="N110" s="22">
        <v>3</v>
      </c>
      <c r="O110" s="22">
        <v>0</v>
      </c>
      <c r="P110" s="22">
        <v>0</v>
      </c>
      <c r="Q110" s="22">
        <v>0</v>
      </c>
      <c r="R110" s="22"/>
      <c r="S110" s="22"/>
      <c r="T110" s="22"/>
      <c r="U110" t="s">
        <v>4898</v>
      </c>
      <c r="V110" s="18">
        <f t="shared" si="10"/>
        <v>0.24000000000000021</v>
      </c>
      <c r="W110" s="18">
        <v>39.2647220152</v>
      </c>
      <c r="X110" s="18">
        <v>-84.338724611399996</v>
      </c>
      <c r="Y110" s="18"/>
      <c r="Z110" s="18"/>
      <c r="AA110" s="71" t="str">
        <f t="shared" si="11"/>
        <v>HAM</v>
      </c>
    </row>
    <row r="111" spans="1:27" x14ac:dyDescent="0.25">
      <c r="A111" s="22" t="s">
        <v>6422</v>
      </c>
      <c r="B111" s="22">
        <v>0</v>
      </c>
      <c r="C111" s="22" t="s">
        <v>4606</v>
      </c>
      <c r="D111" s="22">
        <v>3</v>
      </c>
      <c r="E111" s="23" t="str">
        <f t="shared" si="6"/>
        <v>Green</v>
      </c>
      <c r="F111" s="72" t="s">
        <v>1670</v>
      </c>
      <c r="G111" s="23"/>
      <c r="H111" s="24" t="str">
        <f t="shared" si="7"/>
        <v>Start Loc</v>
      </c>
      <c r="I111" s="24" t="str">
        <f t="shared" si="8"/>
        <v>Unavailable</v>
      </c>
      <c r="J111" s="24" t="str">
        <f t="shared" si="9"/>
        <v>Segment</v>
      </c>
      <c r="K111" s="71" t="s">
        <v>1582</v>
      </c>
      <c r="L111" s="22">
        <v>0.25</v>
      </c>
      <c r="M111" s="22">
        <v>0.49</v>
      </c>
      <c r="N111" s="22">
        <v>3</v>
      </c>
      <c r="O111" s="22">
        <v>0</v>
      </c>
      <c r="P111" s="22">
        <v>0</v>
      </c>
      <c r="Q111" s="22">
        <v>0</v>
      </c>
      <c r="R111" s="22"/>
      <c r="S111" s="22"/>
      <c r="T111" s="22"/>
      <c r="U111" t="s">
        <v>1206</v>
      </c>
      <c r="V111" s="18">
        <f t="shared" si="10"/>
        <v>0.24</v>
      </c>
      <c r="W111" s="18">
        <v>39.196098044199999</v>
      </c>
      <c r="X111" s="18">
        <v>-84.663435231700007</v>
      </c>
      <c r="Y111" s="18"/>
      <c r="Z111" s="18"/>
      <c r="AA111" s="71" t="str">
        <f t="shared" si="11"/>
        <v>HAM</v>
      </c>
    </row>
    <row r="112" spans="1:27" x14ac:dyDescent="0.25">
      <c r="A112" s="22" t="s">
        <v>5431</v>
      </c>
      <c r="B112" s="22">
        <v>0</v>
      </c>
      <c r="C112" s="22" t="s">
        <v>4617</v>
      </c>
      <c r="D112" s="22">
        <v>3</v>
      </c>
      <c r="E112" s="23" t="str">
        <f t="shared" si="6"/>
        <v>Green</v>
      </c>
      <c r="F112" s="72" t="s">
        <v>1732</v>
      </c>
      <c r="G112" s="23"/>
      <c r="H112" s="24" t="str">
        <f t="shared" si="7"/>
        <v>Start Loc</v>
      </c>
      <c r="I112" s="24" t="str">
        <f t="shared" si="8"/>
        <v>Unavailable</v>
      </c>
      <c r="J112" s="24" t="str">
        <f t="shared" si="9"/>
        <v>Segment</v>
      </c>
      <c r="K112" s="71" t="s">
        <v>803</v>
      </c>
      <c r="L112" s="22">
        <v>2.75</v>
      </c>
      <c r="M112" s="22">
        <v>2.99</v>
      </c>
      <c r="N112" s="22">
        <v>3</v>
      </c>
      <c r="O112" s="22">
        <v>0</v>
      </c>
      <c r="P112" s="22">
        <v>0</v>
      </c>
      <c r="Q112" s="22">
        <v>1</v>
      </c>
      <c r="R112" s="22"/>
      <c r="S112" s="22"/>
      <c r="T112" s="22"/>
      <c r="U112" t="s">
        <v>1531</v>
      </c>
      <c r="V112" s="18">
        <f t="shared" si="10"/>
        <v>0.24000000000000021</v>
      </c>
      <c r="W112" s="18">
        <v>39.956520187199999</v>
      </c>
      <c r="X112" s="18">
        <v>-84.230409351299997</v>
      </c>
      <c r="Y112" s="18"/>
      <c r="Z112" s="18"/>
      <c r="AA112" s="71" t="str">
        <f t="shared" si="11"/>
        <v>MIA</v>
      </c>
    </row>
    <row r="113" spans="1:27" x14ac:dyDescent="0.25">
      <c r="A113" s="22" t="s">
        <v>6425</v>
      </c>
      <c r="B113" s="22">
        <v>0</v>
      </c>
      <c r="C113" s="22" t="s">
        <v>4617</v>
      </c>
      <c r="D113" s="22">
        <v>3</v>
      </c>
      <c r="E113" s="23" t="str">
        <f t="shared" si="6"/>
        <v>Green</v>
      </c>
      <c r="F113" s="72" t="s">
        <v>1729</v>
      </c>
      <c r="G113" s="23"/>
      <c r="H113" s="24" t="str">
        <f t="shared" si="7"/>
        <v>Start Loc</v>
      </c>
      <c r="I113" s="24" t="str">
        <f t="shared" si="8"/>
        <v>Unavailable</v>
      </c>
      <c r="J113" s="24" t="str">
        <f t="shared" si="9"/>
        <v>Segment</v>
      </c>
      <c r="K113" s="71" t="s">
        <v>803</v>
      </c>
      <c r="L113" s="22">
        <v>2.75</v>
      </c>
      <c r="M113" s="22">
        <v>2.99</v>
      </c>
      <c r="N113" s="22">
        <v>3</v>
      </c>
      <c r="O113" s="22">
        <v>0</v>
      </c>
      <c r="P113" s="22">
        <v>0</v>
      </c>
      <c r="Q113" s="22">
        <v>1</v>
      </c>
      <c r="R113" s="22"/>
      <c r="S113" s="22"/>
      <c r="T113" s="22"/>
      <c r="U113" t="s">
        <v>4897</v>
      </c>
      <c r="V113" s="18">
        <f t="shared" si="10"/>
        <v>0.24000000000000021</v>
      </c>
      <c r="W113" s="18">
        <v>39.234092140999998</v>
      </c>
      <c r="X113" s="18">
        <v>-82.197040753600007</v>
      </c>
      <c r="Y113" s="18"/>
      <c r="Z113" s="18"/>
      <c r="AA113" s="71" t="str">
        <f t="shared" si="11"/>
        <v>ATH</v>
      </c>
    </row>
    <row r="114" spans="1:27" x14ac:dyDescent="0.25">
      <c r="A114" s="22" t="s">
        <v>6427</v>
      </c>
      <c r="B114" s="22">
        <v>0</v>
      </c>
      <c r="C114" s="22" t="s">
        <v>4612</v>
      </c>
      <c r="D114" s="22">
        <v>3</v>
      </c>
      <c r="E114" s="23" t="str">
        <f t="shared" si="6"/>
        <v>Green</v>
      </c>
      <c r="F114" s="72" t="s">
        <v>1670</v>
      </c>
      <c r="G114" s="23"/>
      <c r="H114" s="24" t="str">
        <f t="shared" si="7"/>
        <v>Start Loc</v>
      </c>
      <c r="I114" s="24" t="str">
        <f t="shared" si="8"/>
        <v>Unavailable</v>
      </c>
      <c r="J114" s="24" t="str">
        <f t="shared" si="9"/>
        <v>Segment</v>
      </c>
      <c r="K114" s="71" t="s">
        <v>5524</v>
      </c>
      <c r="L114" s="22">
        <v>1</v>
      </c>
      <c r="M114" s="22">
        <v>1.24</v>
      </c>
      <c r="N114" s="22">
        <v>3</v>
      </c>
      <c r="O114" s="22">
        <v>0</v>
      </c>
      <c r="P114" s="22">
        <v>0</v>
      </c>
      <c r="Q114" s="22">
        <v>1</v>
      </c>
      <c r="R114" s="22"/>
      <c r="S114" s="22"/>
      <c r="T114" s="22"/>
      <c r="U114" t="s">
        <v>4808</v>
      </c>
      <c r="V114" s="18">
        <f t="shared" si="10"/>
        <v>0.24</v>
      </c>
      <c r="W114" s="18">
        <v>39.239210429499998</v>
      </c>
      <c r="X114" s="18">
        <v>-84.559430242800005</v>
      </c>
      <c r="Y114" s="18"/>
      <c r="Z114" s="18"/>
      <c r="AA114" s="71" t="str">
        <f t="shared" si="11"/>
        <v>HAM</v>
      </c>
    </row>
    <row r="115" spans="1:27" x14ac:dyDescent="0.25">
      <c r="A115" s="22" t="s">
        <v>6428</v>
      </c>
      <c r="B115" s="22">
        <v>0</v>
      </c>
      <c r="C115" s="22" t="s">
        <v>4621</v>
      </c>
      <c r="D115" s="22">
        <v>3</v>
      </c>
      <c r="E115" s="23" t="str">
        <f t="shared" si="6"/>
        <v>Green</v>
      </c>
      <c r="F115" s="72" t="s">
        <v>1678</v>
      </c>
      <c r="G115" s="23"/>
      <c r="H115" s="24" t="str">
        <f t="shared" si="7"/>
        <v>Start Loc</v>
      </c>
      <c r="I115" s="24" t="str">
        <f t="shared" si="8"/>
        <v>Unavailable</v>
      </c>
      <c r="J115" s="24" t="str">
        <f t="shared" si="9"/>
        <v>Segment</v>
      </c>
      <c r="K115" s="71" t="s">
        <v>2040</v>
      </c>
      <c r="L115" s="22">
        <v>0.75</v>
      </c>
      <c r="M115" s="22">
        <v>0.99</v>
      </c>
      <c r="N115" s="22">
        <v>3</v>
      </c>
      <c r="O115" s="22">
        <v>0</v>
      </c>
      <c r="P115" s="22">
        <v>0</v>
      </c>
      <c r="Q115" s="22">
        <v>0</v>
      </c>
      <c r="R115" s="22"/>
      <c r="S115" s="22"/>
      <c r="T115" s="22"/>
      <c r="U115" t="s">
        <v>2188</v>
      </c>
      <c r="V115" s="18">
        <f t="shared" si="10"/>
        <v>0.24</v>
      </c>
      <c r="W115" s="18">
        <v>41.016944389599999</v>
      </c>
      <c r="X115" s="18">
        <v>-81.550041338699998</v>
      </c>
      <c r="Y115" s="18"/>
      <c r="Z115" s="18"/>
      <c r="AA115" s="71" t="str">
        <f t="shared" si="11"/>
        <v>SUM</v>
      </c>
    </row>
    <row r="116" spans="1:27" x14ac:dyDescent="0.25">
      <c r="A116" s="22" t="s">
        <v>5430</v>
      </c>
      <c r="B116" s="22">
        <v>0</v>
      </c>
      <c r="C116" s="22" t="s">
        <v>4643</v>
      </c>
      <c r="D116" s="22">
        <v>3</v>
      </c>
      <c r="E116" s="23" t="str">
        <f t="shared" si="6"/>
        <v>Green</v>
      </c>
      <c r="F116" s="72" t="s">
        <v>1720</v>
      </c>
      <c r="G116" s="23"/>
      <c r="H116" s="24" t="str">
        <f t="shared" si="7"/>
        <v>Start Loc</v>
      </c>
      <c r="I116" s="24" t="str">
        <f t="shared" si="8"/>
        <v>Unavailable</v>
      </c>
      <c r="J116" s="24" t="str">
        <f t="shared" si="9"/>
        <v>Segment</v>
      </c>
      <c r="K116" s="71" t="s">
        <v>891</v>
      </c>
      <c r="L116" s="22">
        <v>3.5</v>
      </c>
      <c r="M116" s="22">
        <v>3.74</v>
      </c>
      <c r="N116" s="22">
        <v>3</v>
      </c>
      <c r="O116" s="22">
        <v>0</v>
      </c>
      <c r="P116" s="22">
        <v>1</v>
      </c>
      <c r="Q116" s="22">
        <v>1</v>
      </c>
      <c r="R116" s="22"/>
      <c r="S116" s="22"/>
      <c r="T116" s="22"/>
      <c r="U116" t="s">
        <v>449</v>
      </c>
      <c r="V116" s="18">
        <f t="shared" si="10"/>
        <v>0.24000000000000021</v>
      </c>
      <c r="W116" s="18">
        <v>38.546779191799999</v>
      </c>
      <c r="X116" s="18">
        <v>-82.637548171899994</v>
      </c>
      <c r="Y116" s="18"/>
      <c r="Z116" s="18"/>
      <c r="AA116" s="71" t="str">
        <f t="shared" si="11"/>
        <v>LAW</v>
      </c>
    </row>
    <row r="117" spans="1:27" x14ac:dyDescent="0.25">
      <c r="A117" s="22" t="s">
        <v>6434</v>
      </c>
      <c r="B117" s="22">
        <v>0</v>
      </c>
      <c r="C117" s="22" t="s">
        <v>4608</v>
      </c>
      <c r="D117" s="22">
        <v>3</v>
      </c>
      <c r="E117" s="23" t="str">
        <f t="shared" si="6"/>
        <v>Green</v>
      </c>
      <c r="F117" s="72" t="s">
        <v>1670</v>
      </c>
      <c r="G117" s="23"/>
      <c r="H117" s="24" t="str">
        <f t="shared" si="7"/>
        <v>Start Loc</v>
      </c>
      <c r="I117" s="24" t="str">
        <f t="shared" si="8"/>
        <v>Unavailable</v>
      </c>
      <c r="J117" s="24" t="str">
        <f t="shared" si="9"/>
        <v>Segment</v>
      </c>
      <c r="K117" s="71" t="s">
        <v>982</v>
      </c>
      <c r="L117" s="22">
        <v>1.25</v>
      </c>
      <c r="M117" s="22">
        <v>1.49</v>
      </c>
      <c r="N117" s="22">
        <v>3</v>
      </c>
      <c r="O117" s="22">
        <v>0</v>
      </c>
      <c r="P117" s="22">
        <v>0</v>
      </c>
      <c r="Q117" s="22">
        <v>3</v>
      </c>
      <c r="R117" s="22"/>
      <c r="S117" s="22"/>
      <c r="T117" s="22"/>
      <c r="U117" t="s">
        <v>1271</v>
      </c>
      <c r="V117" s="18">
        <f t="shared" si="10"/>
        <v>0.24</v>
      </c>
      <c r="W117" s="18">
        <v>39.206982464399999</v>
      </c>
      <c r="X117" s="18">
        <v>-84.475654281100006</v>
      </c>
      <c r="Y117" s="18"/>
      <c r="Z117" s="18"/>
      <c r="AA117" s="71" t="str">
        <f t="shared" si="11"/>
        <v>HAM</v>
      </c>
    </row>
    <row r="118" spans="1:27" x14ac:dyDescent="0.25">
      <c r="A118" s="22" t="s">
        <v>2258</v>
      </c>
      <c r="B118" s="22">
        <v>0</v>
      </c>
      <c r="C118" s="22" t="s">
        <v>4630</v>
      </c>
      <c r="D118" s="22">
        <v>3</v>
      </c>
      <c r="E118" s="23" t="str">
        <f t="shared" si="6"/>
        <v>Green</v>
      </c>
      <c r="F118" s="72" t="s">
        <v>1682</v>
      </c>
      <c r="G118" s="23"/>
      <c r="H118" s="24" t="str">
        <f t="shared" si="7"/>
        <v>Start Loc</v>
      </c>
      <c r="I118" s="24" t="str">
        <f t="shared" si="8"/>
        <v>Unavailable</v>
      </c>
      <c r="J118" s="24" t="str">
        <f t="shared" si="9"/>
        <v>Segment</v>
      </c>
      <c r="K118" s="71" t="s">
        <v>833</v>
      </c>
      <c r="L118" s="22">
        <v>5.75</v>
      </c>
      <c r="M118" s="22">
        <v>5.99</v>
      </c>
      <c r="N118" s="22">
        <v>3</v>
      </c>
      <c r="O118" s="22">
        <v>0</v>
      </c>
      <c r="P118" s="22">
        <v>0</v>
      </c>
      <c r="Q118" s="22">
        <v>1</v>
      </c>
      <c r="R118" s="22"/>
      <c r="S118" s="22"/>
      <c r="T118" s="22"/>
      <c r="U118" t="s">
        <v>1915</v>
      </c>
      <c r="V118" s="18">
        <f t="shared" si="10"/>
        <v>0.24000000000000021</v>
      </c>
      <c r="W118" s="18">
        <v>40.219891107999999</v>
      </c>
      <c r="X118" s="18">
        <v>-80.669985808500002</v>
      </c>
      <c r="Y118" s="18"/>
      <c r="Z118" s="18"/>
      <c r="AA118" s="71" t="str">
        <f t="shared" si="11"/>
        <v>JEF</v>
      </c>
    </row>
    <row r="119" spans="1:27" x14ac:dyDescent="0.25">
      <c r="A119" s="22" t="s">
        <v>5180</v>
      </c>
      <c r="B119" s="22">
        <v>0</v>
      </c>
      <c r="C119" s="22" t="s">
        <v>4621</v>
      </c>
      <c r="D119" s="22">
        <v>3</v>
      </c>
      <c r="E119" s="23" t="str">
        <f t="shared" si="6"/>
        <v>Green</v>
      </c>
      <c r="F119" s="72" t="s">
        <v>1669</v>
      </c>
      <c r="G119" s="23"/>
      <c r="H119" s="24" t="str">
        <f t="shared" si="7"/>
        <v>Start Loc</v>
      </c>
      <c r="I119" s="24" t="str">
        <f t="shared" si="8"/>
        <v>Unavailable</v>
      </c>
      <c r="J119" s="24" t="str">
        <f t="shared" si="9"/>
        <v>Segment</v>
      </c>
      <c r="K119" s="71" t="s">
        <v>794</v>
      </c>
      <c r="L119" s="22">
        <v>0.75</v>
      </c>
      <c r="M119" s="22">
        <v>0.99</v>
      </c>
      <c r="N119" s="22">
        <v>3</v>
      </c>
      <c r="O119" s="22">
        <v>0</v>
      </c>
      <c r="P119" s="22">
        <v>0</v>
      </c>
      <c r="Q119" s="22">
        <v>0</v>
      </c>
      <c r="R119" s="22"/>
      <c r="S119" s="22"/>
      <c r="T119" s="22"/>
      <c r="U119" t="s">
        <v>4820</v>
      </c>
      <c r="V119" s="18">
        <f t="shared" si="10"/>
        <v>0.24</v>
      </c>
      <c r="W119" s="18">
        <v>39.320685520700003</v>
      </c>
      <c r="X119" s="18">
        <v>-84.290416714399996</v>
      </c>
      <c r="Y119" s="18"/>
      <c r="Z119" s="18"/>
      <c r="AA119" s="71" t="str">
        <f t="shared" si="11"/>
        <v>WAR</v>
      </c>
    </row>
    <row r="120" spans="1:27" x14ac:dyDescent="0.25">
      <c r="A120" s="22" t="s">
        <v>6435</v>
      </c>
      <c r="B120" s="22">
        <v>0</v>
      </c>
      <c r="C120" s="22" t="s">
        <v>4621</v>
      </c>
      <c r="D120" s="22">
        <v>3</v>
      </c>
      <c r="E120" s="23" t="str">
        <f t="shared" si="6"/>
        <v>Green</v>
      </c>
      <c r="F120" s="72" t="s">
        <v>1670</v>
      </c>
      <c r="G120" s="23"/>
      <c r="H120" s="24" t="str">
        <f t="shared" si="7"/>
        <v>Start Loc</v>
      </c>
      <c r="I120" s="24" t="str">
        <f t="shared" si="8"/>
        <v>Unavailable</v>
      </c>
      <c r="J120" s="24" t="str">
        <f t="shared" si="9"/>
        <v>Segment</v>
      </c>
      <c r="K120" s="71" t="s">
        <v>969</v>
      </c>
      <c r="L120" s="22">
        <v>0.75</v>
      </c>
      <c r="M120" s="22">
        <v>0.99</v>
      </c>
      <c r="N120" s="22">
        <v>3</v>
      </c>
      <c r="O120" s="22">
        <v>0</v>
      </c>
      <c r="P120" s="22">
        <v>0</v>
      </c>
      <c r="Q120" s="22">
        <v>0</v>
      </c>
      <c r="R120" s="22"/>
      <c r="S120" s="22"/>
      <c r="T120" s="22"/>
      <c r="U120" t="s">
        <v>1822</v>
      </c>
      <c r="V120" s="18">
        <f t="shared" si="10"/>
        <v>0.24</v>
      </c>
      <c r="W120" s="18">
        <v>39.0956452275</v>
      </c>
      <c r="X120" s="18">
        <v>-84.591634956199997</v>
      </c>
      <c r="Y120" s="18"/>
      <c r="Z120" s="18"/>
      <c r="AA120" s="71" t="str">
        <f t="shared" si="11"/>
        <v>HAM</v>
      </c>
    </row>
    <row r="121" spans="1:27" x14ac:dyDescent="0.25">
      <c r="A121" s="22" t="s">
        <v>6437</v>
      </c>
      <c r="B121" s="22">
        <v>0</v>
      </c>
      <c r="C121" s="22" t="s">
        <v>4624</v>
      </c>
      <c r="D121" s="22">
        <v>3</v>
      </c>
      <c r="E121" s="23" t="str">
        <f t="shared" si="6"/>
        <v>Green</v>
      </c>
      <c r="F121" s="72" t="s">
        <v>1670</v>
      </c>
      <c r="G121" s="23"/>
      <c r="H121" s="24" t="str">
        <f t="shared" si="7"/>
        <v>Start Loc</v>
      </c>
      <c r="I121" s="24" t="str">
        <f t="shared" si="8"/>
        <v>Unavailable</v>
      </c>
      <c r="J121" s="24" t="str">
        <f t="shared" si="9"/>
        <v>Segment</v>
      </c>
      <c r="K121" s="71" t="s">
        <v>836</v>
      </c>
      <c r="L121" s="22">
        <v>2.25</v>
      </c>
      <c r="M121" s="22">
        <v>2.4900000000000002</v>
      </c>
      <c r="N121" s="22">
        <v>3</v>
      </c>
      <c r="O121" s="22">
        <v>0</v>
      </c>
      <c r="P121" s="22">
        <v>0</v>
      </c>
      <c r="Q121" s="22">
        <v>1</v>
      </c>
      <c r="R121" s="22"/>
      <c r="S121" s="22"/>
      <c r="T121" s="22"/>
      <c r="U121" t="s">
        <v>1295</v>
      </c>
      <c r="V121" s="18">
        <f t="shared" si="10"/>
        <v>0.24000000000000021</v>
      </c>
      <c r="W121" s="18">
        <v>39.0621051428</v>
      </c>
      <c r="X121" s="18">
        <v>-84.318922462800003</v>
      </c>
      <c r="Y121" s="18"/>
      <c r="Z121" s="18"/>
      <c r="AA121" s="71" t="str">
        <f t="shared" si="11"/>
        <v>HAM</v>
      </c>
    </row>
    <row r="122" spans="1:27" x14ac:dyDescent="0.25">
      <c r="A122" s="22" t="s">
        <v>6438</v>
      </c>
      <c r="B122" s="22">
        <v>0</v>
      </c>
      <c r="C122" s="22" t="s">
        <v>4615</v>
      </c>
      <c r="D122" s="22">
        <v>3</v>
      </c>
      <c r="E122" s="23" t="str">
        <f t="shared" si="6"/>
        <v>Green</v>
      </c>
      <c r="F122" s="72" t="s">
        <v>1710</v>
      </c>
      <c r="G122" s="23"/>
      <c r="H122" s="24" t="str">
        <f t="shared" si="7"/>
        <v>Start Loc</v>
      </c>
      <c r="I122" s="24" t="str">
        <f t="shared" si="8"/>
        <v>Unavailable</v>
      </c>
      <c r="J122" s="24" t="str">
        <f t="shared" si="9"/>
        <v>Segment</v>
      </c>
      <c r="K122" s="71" t="s">
        <v>1064</v>
      </c>
      <c r="L122" s="22">
        <v>2.5</v>
      </c>
      <c r="M122" s="22">
        <v>2.74</v>
      </c>
      <c r="N122" s="22">
        <v>3</v>
      </c>
      <c r="O122" s="22">
        <v>0</v>
      </c>
      <c r="P122" s="22">
        <v>0</v>
      </c>
      <c r="Q122" s="22">
        <v>4</v>
      </c>
      <c r="R122" s="22"/>
      <c r="S122" s="22"/>
      <c r="T122" s="22"/>
      <c r="U122" t="s">
        <v>2181</v>
      </c>
      <c r="V122" s="18">
        <f t="shared" si="10"/>
        <v>0.24000000000000021</v>
      </c>
      <c r="W122" s="18">
        <v>41.362469903799997</v>
      </c>
      <c r="X122" s="18">
        <v>-81.922379937399995</v>
      </c>
      <c r="Y122" s="18"/>
      <c r="Z122" s="18"/>
      <c r="AA122" s="71" t="str">
        <f t="shared" si="11"/>
        <v>CUY</v>
      </c>
    </row>
    <row r="123" spans="1:27" x14ac:dyDescent="0.25">
      <c r="A123" s="22" t="s">
        <v>5439</v>
      </c>
      <c r="B123" s="22">
        <v>0</v>
      </c>
      <c r="C123" s="22" t="s">
        <v>4612</v>
      </c>
      <c r="D123" s="22">
        <v>3</v>
      </c>
      <c r="E123" s="23" t="str">
        <f t="shared" si="6"/>
        <v>Green</v>
      </c>
      <c r="F123" s="72" t="s">
        <v>1669</v>
      </c>
      <c r="G123" s="23"/>
      <c r="H123" s="24" t="str">
        <f t="shared" si="7"/>
        <v>Start Loc</v>
      </c>
      <c r="I123" s="24" t="str">
        <f t="shared" si="8"/>
        <v>Unavailable</v>
      </c>
      <c r="J123" s="24" t="str">
        <f t="shared" si="9"/>
        <v>Segment</v>
      </c>
      <c r="K123" s="71" t="s">
        <v>876</v>
      </c>
      <c r="L123" s="22">
        <v>1</v>
      </c>
      <c r="M123" s="22">
        <v>1.24</v>
      </c>
      <c r="N123" s="22">
        <v>3</v>
      </c>
      <c r="O123" s="22">
        <v>0</v>
      </c>
      <c r="P123" s="22">
        <v>0</v>
      </c>
      <c r="Q123" s="22">
        <v>1</v>
      </c>
      <c r="R123" s="22"/>
      <c r="S123" s="22"/>
      <c r="T123" s="22"/>
      <c r="U123" t="s">
        <v>1438</v>
      </c>
      <c r="V123" s="18">
        <f t="shared" si="10"/>
        <v>0.24</v>
      </c>
      <c r="W123" s="18">
        <v>39.3232063942</v>
      </c>
      <c r="X123" s="18">
        <v>-84.249055369999994</v>
      </c>
      <c r="Y123" s="18"/>
      <c r="Z123" s="18"/>
      <c r="AA123" s="71" t="str">
        <f t="shared" si="11"/>
        <v>WAR</v>
      </c>
    </row>
    <row r="124" spans="1:27" x14ac:dyDescent="0.25">
      <c r="A124" s="22" t="s">
        <v>6450</v>
      </c>
      <c r="B124" s="22">
        <v>0</v>
      </c>
      <c r="C124" s="22" t="s">
        <v>4630</v>
      </c>
      <c r="D124" s="22">
        <v>3</v>
      </c>
      <c r="E124" s="23" t="str">
        <f t="shared" si="6"/>
        <v>Green</v>
      </c>
      <c r="F124" s="72" t="s">
        <v>1708</v>
      </c>
      <c r="G124" s="23"/>
      <c r="H124" s="24" t="str">
        <f t="shared" si="7"/>
        <v>Start Loc</v>
      </c>
      <c r="I124" s="24" t="str">
        <f t="shared" si="8"/>
        <v>Unavailable</v>
      </c>
      <c r="J124" s="24" t="str">
        <f t="shared" si="9"/>
        <v>Segment</v>
      </c>
      <c r="K124" s="71" t="s">
        <v>922</v>
      </c>
      <c r="L124" s="22">
        <v>5.75</v>
      </c>
      <c r="M124" s="22">
        <v>5.99</v>
      </c>
      <c r="N124" s="22">
        <v>3</v>
      </c>
      <c r="O124" s="22">
        <v>0</v>
      </c>
      <c r="P124" s="22">
        <v>0</v>
      </c>
      <c r="Q124" s="22">
        <v>3</v>
      </c>
      <c r="R124" s="22"/>
      <c r="S124" s="22"/>
      <c r="T124" s="22"/>
      <c r="U124" t="s">
        <v>1470</v>
      </c>
      <c r="V124" s="18">
        <f t="shared" si="10"/>
        <v>0.24000000000000021</v>
      </c>
      <c r="W124" s="18">
        <v>40.733096775900002</v>
      </c>
      <c r="X124" s="18">
        <v>-82.488635136300005</v>
      </c>
      <c r="Y124" s="18"/>
      <c r="Z124" s="18"/>
      <c r="AA124" s="71" t="str">
        <f t="shared" si="11"/>
        <v>RIC</v>
      </c>
    </row>
    <row r="125" spans="1:27" x14ac:dyDescent="0.25">
      <c r="A125" s="22" t="s">
        <v>6455</v>
      </c>
      <c r="B125" s="22">
        <v>0</v>
      </c>
      <c r="C125" s="22" t="s">
        <v>4615</v>
      </c>
      <c r="D125" s="22">
        <v>3</v>
      </c>
      <c r="E125" s="23" t="str">
        <f t="shared" si="6"/>
        <v>Green</v>
      </c>
      <c r="F125" s="72" t="s">
        <v>1681</v>
      </c>
      <c r="G125" s="23"/>
      <c r="H125" s="24" t="str">
        <f t="shared" si="7"/>
        <v>Start Loc</v>
      </c>
      <c r="I125" s="24" t="str">
        <f t="shared" si="8"/>
        <v>Unavailable</v>
      </c>
      <c r="J125" s="24" t="str">
        <f t="shared" si="9"/>
        <v>Segment</v>
      </c>
      <c r="K125" s="71" t="s">
        <v>839</v>
      </c>
      <c r="L125" s="22">
        <v>2.5</v>
      </c>
      <c r="M125" s="22">
        <v>2.74</v>
      </c>
      <c r="N125" s="22">
        <v>3</v>
      </c>
      <c r="O125" s="22">
        <v>0</v>
      </c>
      <c r="P125" s="22">
        <v>0</v>
      </c>
      <c r="Q125" s="22">
        <v>2</v>
      </c>
      <c r="R125" s="22"/>
      <c r="S125" s="22"/>
      <c r="T125" s="22"/>
      <c r="U125" t="s">
        <v>4905</v>
      </c>
      <c r="V125" s="18">
        <f t="shared" si="10"/>
        <v>0.24000000000000021</v>
      </c>
      <c r="W125" s="18">
        <v>39.939029995699997</v>
      </c>
      <c r="X125" s="18">
        <v>-83.749358933099998</v>
      </c>
      <c r="Y125" s="18"/>
      <c r="Z125" s="18"/>
      <c r="AA125" s="71" t="str">
        <f t="shared" si="11"/>
        <v>CLA</v>
      </c>
    </row>
    <row r="126" spans="1:27" x14ac:dyDescent="0.25">
      <c r="A126" s="22" t="s">
        <v>6460</v>
      </c>
      <c r="B126" s="22">
        <v>0</v>
      </c>
      <c r="C126" s="22" t="s">
        <v>4631</v>
      </c>
      <c r="D126" s="22">
        <v>3</v>
      </c>
      <c r="E126" s="23" t="str">
        <f t="shared" si="6"/>
        <v>Green</v>
      </c>
      <c r="F126" s="72" t="s">
        <v>1698</v>
      </c>
      <c r="G126" s="23"/>
      <c r="H126" s="24" t="str">
        <f t="shared" si="7"/>
        <v>Start Loc</v>
      </c>
      <c r="I126" s="24" t="str">
        <f t="shared" si="8"/>
        <v>Unavailable</v>
      </c>
      <c r="J126" s="24" t="str">
        <f t="shared" si="9"/>
        <v>Segment</v>
      </c>
      <c r="K126" s="71" t="s">
        <v>1022</v>
      </c>
      <c r="L126" s="22">
        <v>3</v>
      </c>
      <c r="M126" s="22">
        <v>3.24</v>
      </c>
      <c r="N126" s="22">
        <v>3</v>
      </c>
      <c r="O126" s="22">
        <v>0</v>
      </c>
      <c r="P126" s="22">
        <v>0</v>
      </c>
      <c r="Q126" s="22">
        <v>2</v>
      </c>
      <c r="R126" s="22"/>
      <c r="S126" s="22"/>
      <c r="T126" s="22"/>
      <c r="U126" t="s">
        <v>1331</v>
      </c>
      <c r="V126" s="18">
        <f t="shared" si="10"/>
        <v>0.24000000000000021</v>
      </c>
      <c r="W126" s="18">
        <v>39.3325567081</v>
      </c>
      <c r="X126" s="18">
        <v>-84.465697155100003</v>
      </c>
      <c r="Y126" s="18"/>
      <c r="Z126" s="18"/>
      <c r="AA126" s="71" t="str">
        <f t="shared" si="11"/>
        <v>BUT</v>
      </c>
    </row>
    <row r="127" spans="1:27" x14ac:dyDescent="0.25">
      <c r="A127" s="22" t="s">
        <v>6462</v>
      </c>
      <c r="B127" s="22">
        <v>0</v>
      </c>
      <c r="C127" s="22" t="s">
        <v>4629</v>
      </c>
      <c r="D127" s="22">
        <v>3</v>
      </c>
      <c r="E127" s="23" t="str">
        <f t="shared" si="6"/>
        <v>Green</v>
      </c>
      <c r="F127" s="72" t="s">
        <v>1726</v>
      </c>
      <c r="G127" s="23"/>
      <c r="H127" s="24" t="str">
        <f t="shared" si="7"/>
        <v>Start Loc</v>
      </c>
      <c r="I127" s="24" t="str">
        <f t="shared" si="8"/>
        <v>Unavailable</v>
      </c>
      <c r="J127" s="24" t="str">
        <f t="shared" si="9"/>
        <v>Segment</v>
      </c>
      <c r="K127" s="71" t="s">
        <v>868</v>
      </c>
      <c r="L127" s="22">
        <v>7</v>
      </c>
      <c r="M127" s="22">
        <v>7.24</v>
      </c>
      <c r="N127" s="22">
        <v>3</v>
      </c>
      <c r="O127" s="22">
        <v>0</v>
      </c>
      <c r="P127" s="22">
        <v>0</v>
      </c>
      <c r="Q127" s="22">
        <v>5</v>
      </c>
      <c r="R127" s="22"/>
      <c r="S127" s="22"/>
      <c r="T127" s="22"/>
      <c r="U127" t="s">
        <v>275</v>
      </c>
      <c r="V127" s="18">
        <f t="shared" si="10"/>
        <v>0.24000000000000021</v>
      </c>
      <c r="W127" s="18">
        <v>39.245045148899997</v>
      </c>
      <c r="X127" s="18">
        <v>-82.9892671092</v>
      </c>
      <c r="Y127" s="18"/>
      <c r="Z127" s="18"/>
      <c r="AA127" s="71" t="str">
        <f t="shared" si="11"/>
        <v>ROS</v>
      </c>
    </row>
    <row r="128" spans="1:27" x14ac:dyDescent="0.25">
      <c r="A128" s="22" t="s">
        <v>6465</v>
      </c>
      <c r="B128" s="22">
        <v>0</v>
      </c>
      <c r="C128" s="22" t="s">
        <v>4653</v>
      </c>
      <c r="D128" s="22">
        <v>3</v>
      </c>
      <c r="E128" s="23" t="str">
        <f t="shared" si="6"/>
        <v>Green</v>
      </c>
      <c r="F128" s="72" t="s">
        <v>1698</v>
      </c>
      <c r="G128" s="23"/>
      <c r="H128" s="24" t="str">
        <f t="shared" si="7"/>
        <v>Start Loc</v>
      </c>
      <c r="I128" s="24" t="str">
        <f t="shared" si="8"/>
        <v>Unavailable</v>
      </c>
      <c r="J128" s="24" t="str">
        <f t="shared" si="9"/>
        <v>Segment</v>
      </c>
      <c r="K128" s="71" t="s">
        <v>912</v>
      </c>
      <c r="L128" s="22">
        <v>6</v>
      </c>
      <c r="M128" s="22">
        <v>6.24</v>
      </c>
      <c r="N128" s="22">
        <v>3</v>
      </c>
      <c r="O128" s="22">
        <v>0</v>
      </c>
      <c r="P128" s="22">
        <v>0</v>
      </c>
      <c r="Q128" s="22">
        <v>0</v>
      </c>
      <c r="R128" s="22"/>
      <c r="S128" s="22"/>
      <c r="T128" s="22"/>
      <c r="U128" t="s">
        <v>575</v>
      </c>
      <c r="V128" s="18">
        <f t="shared" si="10"/>
        <v>0.24000000000000021</v>
      </c>
      <c r="W128" s="18">
        <v>39.3972687865</v>
      </c>
      <c r="X128" s="18">
        <v>-84.667496637300005</v>
      </c>
      <c r="Y128" s="18"/>
      <c r="Z128" s="18"/>
      <c r="AA128" s="71" t="str">
        <f t="shared" si="11"/>
        <v>BUT</v>
      </c>
    </row>
    <row r="129" spans="1:27" x14ac:dyDescent="0.25">
      <c r="A129" s="22" t="s">
        <v>6469</v>
      </c>
      <c r="B129" s="22">
        <v>0</v>
      </c>
      <c r="C129" s="22" t="s">
        <v>4606</v>
      </c>
      <c r="D129" s="22">
        <v>3</v>
      </c>
      <c r="E129" s="23" t="str">
        <f t="shared" si="6"/>
        <v>Green</v>
      </c>
      <c r="F129" s="72" t="s">
        <v>1669</v>
      </c>
      <c r="G129" s="23"/>
      <c r="H129" s="24" t="str">
        <f t="shared" si="7"/>
        <v>Start Loc</v>
      </c>
      <c r="I129" s="24" t="str">
        <f t="shared" si="8"/>
        <v>Unavailable</v>
      </c>
      <c r="J129" s="24" t="str">
        <f t="shared" si="9"/>
        <v>Segment</v>
      </c>
      <c r="K129" s="71" t="s">
        <v>838</v>
      </c>
      <c r="L129" s="22">
        <v>0.25</v>
      </c>
      <c r="M129" s="22">
        <v>0.49</v>
      </c>
      <c r="N129" s="22">
        <v>3</v>
      </c>
      <c r="O129" s="22">
        <v>0</v>
      </c>
      <c r="P129" s="22">
        <v>0</v>
      </c>
      <c r="Q129" s="22">
        <v>0</v>
      </c>
      <c r="R129" s="22"/>
      <c r="S129" s="22"/>
      <c r="T129" s="22"/>
      <c r="U129" t="s">
        <v>6833</v>
      </c>
      <c r="V129" s="18">
        <f t="shared" si="10"/>
        <v>0.24</v>
      </c>
      <c r="W129" s="18">
        <v>39.506629986999997</v>
      </c>
      <c r="X129" s="18">
        <v>-84.259041251100001</v>
      </c>
      <c r="Y129" s="18"/>
      <c r="Z129" s="18"/>
      <c r="AA129" s="71" t="str">
        <f t="shared" si="11"/>
        <v>WAR</v>
      </c>
    </row>
    <row r="130" spans="1:27" x14ac:dyDescent="0.25">
      <c r="A130" s="22" t="s">
        <v>6475</v>
      </c>
      <c r="B130" s="22">
        <v>0</v>
      </c>
      <c r="C130" s="22" t="s">
        <v>4624</v>
      </c>
      <c r="D130" s="22">
        <v>3</v>
      </c>
      <c r="E130" s="23" t="str">
        <f t="shared" si="6"/>
        <v>Green</v>
      </c>
      <c r="F130" s="72" t="s">
        <v>1671</v>
      </c>
      <c r="G130" s="23"/>
      <c r="H130" s="24" t="str">
        <f t="shared" si="7"/>
        <v>Start Loc</v>
      </c>
      <c r="I130" s="24" t="str">
        <f t="shared" si="8"/>
        <v>Unavailable</v>
      </c>
      <c r="J130" s="24" t="str">
        <f t="shared" si="9"/>
        <v>Segment</v>
      </c>
      <c r="K130" s="71" t="s">
        <v>1049</v>
      </c>
      <c r="L130" s="22">
        <v>2.25</v>
      </c>
      <c r="M130" s="22">
        <v>2.4900000000000002</v>
      </c>
      <c r="N130" s="22">
        <v>3</v>
      </c>
      <c r="O130" s="22">
        <v>0</v>
      </c>
      <c r="P130" s="22">
        <v>0</v>
      </c>
      <c r="Q130" s="22">
        <v>1</v>
      </c>
      <c r="R130" s="22"/>
      <c r="S130" s="22"/>
      <c r="T130" s="22"/>
      <c r="U130" t="s">
        <v>1474</v>
      </c>
      <c r="V130" s="18">
        <f t="shared" si="10"/>
        <v>0.24000000000000021</v>
      </c>
      <c r="W130" s="18">
        <v>40.898270568500003</v>
      </c>
      <c r="X130" s="18">
        <v>-81.424952940500006</v>
      </c>
      <c r="Y130" s="18"/>
      <c r="Z130" s="18"/>
      <c r="AA130" s="71" t="str">
        <f t="shared" si="11"/>
        <v>STA</v>
      </c>
    </row>
    <row r="131" spans="1:27" x14ac:dyDescent="0.25">
      <c r="A131" s="22" t="s">
        <v>6476</v>
      </c>
      <c r="B131" s="22">
        <v>0</v>
      </c>
      <c r="C131" s="22" t="s">
        <v>4621</v>
      </c>
      <c r="D131" s="22">
        <v>3</v>
      </c>
      <c r="E131" s="23" t="str">
        <f t="shared" si="6"/>
        <v>Green</v>
      </c>
      <c r="F131" s="72" t="s">
        <v>1715</v>
      </c>
      <c r="G131" s="23"/>
      <c r="H131" s="24" t="str">
        <f t="shared" si="7"/>
        <v>Start Loc</v>
      </c>
      <c r="I131" s="24" t="str">
        <f t="shared" si="8"/>
        <v>Unavailable</v>
      </c>
      <c r="J131" s="24" t="str">
        <f t="shared" si="9"/>
        <v>Segment</v>
      </c>
      <c r="K131" s="71" t="s">
        <v>1586</v>
      </c>
      <c r="L131" s="22">
        <v>0.75</v>
      </c>
      <c r="M131" s="22">
        <v>0.99</v>
      </c>
      <c r="N131" s="22">
        <v>3</v>
      </c>
      <c r="O131" s="22">
        <v>0</v>
      </c>
      <c r="P131" s="22">
        <v>0</v>
      </c>
      <c r="Q131" s="22">
        <v>0</v>
      </c>
      <c r="R131" s="22"/>
      <c r="S131" s="22"/>
      <c r="T131" s="22"/>
      <c r="U131" t="s">
        <v>1413</v>
      </c>
      <c r="V131" s="18">
        <f t="shared" si="10"/>
        <v>0.24</v>
      </c>
      <c r="W131" s="18">
        <v>40.075824937299998</v>
      </c>
      <c r="X131" s="18">
        <v>-80.869687330100007</v>
      </c>
      <c r="Y131" s="18"/>
      <c r="Z131" s="18"/>
      <c r="AA131" s="71" t="str">
        <f t="shared" si="11"/>
        <v>BEL</v>
      </c>
    </row>
    <row r="132" spans="1:27" x14ac:dyDescent="0.25">
      <c r="A132" s="22" t="s">
        <v>6477</v>
      </c>
      <c r="B132" s="22">
        <v>0</v>
      </c>
      <c r="C132" s="22" t="s">
        <v>4619</v>
      </c>
      <c r="D132" s="22">
        <v>3</v>
      </c>
      <c r="E132" s="23" t="str">
        <f t="shared" si="6"/>
        <v>Green</v>
      </c>
      <c r="F132" s="72" t="s">
        <v>1738</v>
      </c>
      <c r="G132" s="23"/>
      <c r="H132" s="24" t="str">
        <f t="shared" si="7"/>
        <v>Start Loc</v>
      </c>
      <c r="I132" s="24" t="str">
        <f t="shared" si="8"/>
        <v>Unavailable</v>
      </c>
      <c r="J132" s="24" t="str">
        <f t="shared" si="9"/>
        <v>Segment</v>
      </c>
      <c r="K132" s="71" t="s">
        <v>787</v>
      </c>
      <c r="L132" s="22">
        <v>0.5</v>
      </c>
      <c r="M132" s="22">
        <v>0.74</v>
      </c>
      <c r="N132" s="22">
        <v>3</v>
      </c>
      <c r="O132" s="22">
        <v>0</v>
      </c>
      <c r="P132" s="22">
        <v>0</v>
      </c>
      <c r="Q132" s="22">
        <v>0</v>
      </c>
      <c r="R132" s="22"/>
      <c r="S132" s="22"/>
      <c r="T132" s="22"/>
      <c r="U132" t="s">
        <v>4843</v>
      </c>
      <c r="V132" s="18">
        <f t="shared" si="10"/>
        <v>0.24</v>
      </c>
      <c r="W132" s="18">
        <v>40.775957226999999</v>
      </c>
      <c r="X132" s="18">
        <v>-82.959268231400003</v>
      </c>
      <c r="Y132" s="18"/>
      <c r="Z132" s="18"/>
      <c r="AA132" s="71" t="str">
        <f t="shared" si="11"/>
        <v>CRA</v>
      </c>
    </row>
    <row r="133" spans="1:27" x14ac:dyDescent="0.25">
      <c r="A133" s="22" t="s">
        <v>6478</v>
      </c>
      <c r="B133" s="22">
        <v>0</v>
      </c>
      <c r="C133" s="22" t="s">
        <v>4619</v>
      </c>
      <c r="D133" s="22">
        <v>3</v>
      </c>
      <c r="E133" s="23" t="str">
        <f t="shared" si="6"/>
        <v>Green</v>
      </c>
      <c r="F133" s="72" t="s">
        <v>1670</v>
      </c>
      <c r="G133" s="23"/>
      <c r="H133" s="24" t="str">
        <f t="shared" si="7"/>
        <v>Start Loc</v>
      </c>
      <c r="I133" s="24" t="str">
        <f t="shared" si="8"/>
        <v>Unavailable</v>
      </c>
      <c r="J133" s="24" t="str">
        <f t="shared" si="9"/>
        <v>Segment</v>
      </c>
      <c r="K133" s="71" t="s">
        <v>1136</v>
      </c>
      <c r="L133" s="22">
        <v>0.5</v>
      </c>
      <c r="M133" s="22">
        <v>0.74</v>
      </c>
      <c r="N133" s="22">
        <v>3</v>
      </c>
      <c r="O133" s="22">
        <v>0</v>
      </c>
      <c r="P133" s="22">
        <v>0</v>
      </c>
      <c r="Q133" s="22">
        <v>1</v>
      </c>
      <c r="R133" s="22"/>
      <c r="S133" s="22"/>
      <c r="T133" s="22"/>
      <c r="U133" t="s">
        <v>4906</v>
      </c>
      <c r="V133" s="18">
        <f t="shared" si="10"/>
        <v>0.24</v>
      </c>
      <c r="W133" s="18">
        <v>39.076182850000002</v>
      </c>
      <c r="X133" s="18">
        <v>-84.3988534609</v>
      </c>
      <c r="Y133" s="18"/>
      <c r="Z133" s="18"/>
      <c r="AA133" s="71" t="str">
        <f t="shared" si="11"/>
        <v>HAM</v>
      </c>
    </row>
    <row r="134" spans="1:27" x14ac:dyDescent="0.25">
      <c r="A134" s="22" t="s">
        <v>6479</v>
      </c>
      <c r="B134" s="22">
        <v>0</v>
      </c>
      <c r="C134" s="22" t="s">
        <v>4652</v>
      </c>
      <c r="D134" s="22">
        <v>3</v>
      </c>
      <c r="E134" s="23" t="str">
        <f t="shared" si="6"/>
        <v>Green</v>
      </c>
      <c r="F134" s="72" t="s">
        <v>1683</v>
      </c>
      <c r="G134" s="23"/>
      <c r="H134" s="24" t="str">
        <f t="shared" si="7"/>
        <v>Start Loc</v>
      </c>
      <c r="I134" s="24" t="str">
        <f t="shared" si="8"/>
        <v>Unavailable</v>
      </c>
      <c r="J134" s="24" t="str">
        <f t="shared" si="9"/>
        <v>Segment</v>
      </c>
      <c r="K134" s="71" t="s">
        <v>1044</v>
      </c>
      <c r="L134" s="22">
        <v>11.5</v>
      </c>
      <c r="M134" s="22">
        <v>11.74</v>
      </c>
      <c r="N134" s="22">
        <v>3</v>
      </c>
      <c r="O134" s="22">
        <v>0</v>
      </c>
      <c r="P134" s="22">
        <v>0</v>
      </c>
      <c r="Q134" s="22">
        <v>0</v>
      </c>
      <c r="R134" s="22"/>
      <c r="S134" s="22"/>
      <c r="T134" s="22"/>
      <c r="U134" t="s">
        <v>483</v>
      </c>
      <c r="V134" s="18">
        <f t="shared" si="10"/>
        <v>0.24000000000000021</v>
      </c>
      <c r="W134" s="18">
        <v>40.746933466999998</v>
      </c>
      <c r="X134" s="18">
        <v>-83.882313567500006</v>
      </c>
      <c r="Y134" s="18"/>
      <c r="Z134" s="18"/>
      <c r="AA134" s="71" t="str">
        <f t="shared" si="11"/>
        <v>ALL</v>
      </c>
    </row>
    <row r="135" spans="1:27" x14ac:dyDescent="0.25">
      <c r="A135" s="22" t="s">
        <v>6480</v>
      </c>
      <c r="B135" s="22">
        <v>0</v>
      </c>
      <c r="C135" s="22" t="s">
        <v>4606</v>
      </c>
      <c r="D135" s="22">
        <v>3</v>
      </c>
      <c r="E135" s="23" t="str">
        <f t="shared" si="6"/>
        <v>Green</v>
      </c>
      <c r="F135" s="72" t="s">
        <v>1672</v>
      </c>
      <c r="G135" s="23"/>
      <c r="H135" s="24" t="str">
        <f t="shared" si="7"/>
        <v>Start Loc</v>
      </c>
      <c r="I135" s="24" t="str">
        <f t="shared" si="8"/>
        <v>Unavailable</v>
      </c>
      <c r="J135" s="24" t="str">
        <f t="shared" si="9"/>
        <v>Segment</v>
      </c>
      <c r="K135" s="71" t="s">
        <v>915</v>
      </c>
      <c r="L135" s="22">
        <v>0.25</v>
      </c>
      <c r="M135" s="22">
        <v>0.49</v>
      </c>
      <c r="N135" s="22">
        <v>3</v>
      </c>
      <c r="O135" s="22">
        <v>0</v>
      </c>
      <c r="P135" s="22">
        <v>0</v>
      </c>
      <c r="Q135" s="22">
        <v>0</v>
      </c>
      <c r="R135" s="22"/>
      <c r="S135" s="22"/>
      <c r="T135" s="22"/>
      <c r="U135" t="s">
        <v>4910</v>
      </c>
      <c r="V135" s="18">
        <f t="shared" si="10"/>
        <v>0.24</v>
      </c>
      <c r="W135" s="18">
        <v>41.157857096000001</v>
      </c>
      <c r="X135" s="18">
        <v>-81.278099424700002</v>
      </c>
      <c r="Y135" s="18"/>
      <c r="Z135" s="18"/>
      <c r="AA135" s="71" t="str">
        <f t="shared" si="11"/>
        <v>POR</v>
      </c>
    </row>
    <row r="136" spans="1:27" x14ac:dyDescent="0.25">
      <c r="A136" s="22" t="s">
        <v>6481</v>
      </c>
      <c r="B136" s="22">
        <v>0</v>
      </c>
      <c r="C136" s="22" t="s">
        <v>4612</v>
      </c>
      <c r="D136" s="22">
        <v>3</v>
      </c>
      <c r="E136" s="23" t="str">
        <f t="shared" si="6"/>
        <v>Green</v>
      </c>
      <c r="F136" s="72" t="s">
        <v>1670</v>
      </c>
      <c r="G136" s="23"/>
      <c r="H136" s="24" t="str">
        <f t="shared" si="7"/>
        <v>Start Loc</v>
      </c>
      <c r="I136" s="24" t="str">
        <f t="shared" si="8"/>
        <v>Unavailable</v>
      </c>
      <c r="J136" s="24" t="str">
        <f t="shared" si="9"/>
        <v>Segment</v>
      </c>
      <c r="K136" s="71" t="s">
        <v>829</v>
      </c>
      <c r="L136" s="22">
        <v>1</v>
      </c>
      <c r="M136" s="22">
        <v>1.24</v>
      </c>
      <c r="N136" s="22">
        <v>3</v>
      </c>
      <c r="O136" s="22">
        <v>0</v>
      </c>
      <c r="P136" s="22">
        <v>0</v>
      </c>
      <c r="Q136" s="22">
        <v>1</v>
      </c>
      <c r="R136" s="22"/>
      <c r="S136" s="22"/>
      <c r="T136" s="22"/>
      <c r="U136" t="s">
        <v>221</v>
      </c>
      <c r="V136" s="18">
        <f t="shared" si="10"/>
        <v>0.24</v>
      </c>
      <c r="W136" s="18">
        <v>39.1471952096</v>
      </c>
      <c r="X136" s="18">
        <v>-84.628875026900005</v>
      </c>
      <c r="Y136" s="18"/>
      <c r="Z136" s="18"/>
      <c r="AA136" s="71" t="str">
        <f t="shared" si="11"/>
        <v>HAM</v>
      </c>
    </row>
    <row r="137" spans="1:27" x14ac:dyDescent="0.25">
      <c r="A137" s="22" t="s">
        <v>6495</v>
      </c>
      <c r="B137" s="22">
        <v>0</v>
      </c>
      <c r="C137" s="22" t="s">
        <v>4612</v>
      </c>
      <c r="D137" s="22">
        <v>3</v>
      </c>
      <c r="E137" s="23" t="str">
        <f t="shared" ref="E137:E200" si="12">IF(D137&gt;15,"Red",IF(D137&gt;10,"Yellow",IF(D137&gt;5,"Purple",IF(D137&gt;1,"Green",""))))</f>
        <v>Green</v>
      </c>
      <c r="F137" s="72" t="s">
        <v>1693</v>
      </c>
      <c r="G137" s="23"/>
      <c r="H137" s="24" t="str">
        <f t="shared" ref="H137:H200" si="13">IF(W137=0,"Unavailable",HYPERLINK(CONCATENATE("http://maps.google.com/maps?q=",+W137,",+",+X137,"+(Begin)&amp;iwloc=A&amp;hl=en"),"Start Loc"))</f>
        <v>Start Loc</v>
      </c>
      <c r="I137" s="24" t="str">
        <f t="shared" ref="I137:I200" si="14">IF(Y137=0,"Unavailable",HYPERLINK(CONCATENATE("http://maps.google.com/maps?q=",+Y137,",+",+Z137,"+(End)&amp;iwloc=A&amp;hl=en"),"End Loc"))</f>
        <v>Unavailable</v>
      </c>
      <c r="J137" s="24" t="str">
        <f t="shared" ref="J137:J200" si="15">HYPERLINK(CONCATENATE("https://www.google.us/maps/dir/",W137,",",X137,"/",Y137,",",Z137,"/@",AVERAGE(W137,Y137),",",AVERAGE(X137,Z137),",15z"),"Segment")</f>
        <v>Segment</v>
      </c>
      <c r="K137" s="71" t="s">
        <v>868</v>
      </c>
      <c r="L137" s="22">
        <v>1</v>
      </c>
      <c r="M137" s="22">
        <v>1.24</v>
      </c>
      <c r="N137" s="22">
        <v>3</v>
      </c>
      <c r="O137" s="22">
        <v>0</v>
      </c>
      <c r="P137" s="22">
        <v>0</v>
      </c>
      <c r="Q137" s="22">
        <v>0</v>
      </c>
      <c r="R137" s="22"/>
      <c r="S137" s="22"/>
      <c r="T137" s="22"/>
      <c r="U137" t="s">
        <v>4909</v>
      </c>
      <c r="V137" s="18">
        <f t="shared" ref="V137:V200" si="16">M137-L137</f>
        <v>0.24</v>
      </c>
      <c r="W137" s="18">
        <v>41.0910026743</v>
      </c>
      <c r="X137" s="18">
        <v>-80.782093253599996</v>
      </c>
      <c r="Y137" s="18"/>
      <c r="Z137" s="18"/>
      <c r="AA137" s="71" t="str">
        <f t="shared" ref="AA137:AA200" si="17">MID(U137,2,3)</f>
        <v>MAH</v>
      </c>
    </row>
    <row r="138" spans="1:27" x14ac:dyDescent="0.25">
      <c r="A138" s="22" t="s">
        <v>6499</v>
      </c>
      <c r="B138" s="22">
        <v>0</v>
      </c>
      <c r="C138" s="22" t="s">
        <v>4617</v>
      </c>
      <c r="D138" s="22">
        <v>3</v>
      </c>
      <c r="E138" s="23" t="str">
        <f t="shared" si="12"/>
        <v>Green</v>
      </c>
      <c r="F138" s="72" t="s">
        <v>1671</v>
      </c>
      <c r="G138" s="23"/>
      <c r="H138" s="24" t="str">
        <f t="shared" si="13"/>
        <v>Start Loc</v>
      </c>
      <c r="I138" s="24" t="str">
        <f t="shared" si="14"/>
        <v>Unavailable</v>
      </c>
      <c r="J138" s="24" t="str">
        <f t="shared" si="15"/>
        <v>Segment</v>
      </c>
      <c r="K138" s="71" t="s">
        <v>962</v>
      </c>
      <c r="L138" s="22">
        <v>2.75</v>
      </c>
      <c r="M138" s="22">
        <v>2.99</v>
      </c>
      <c r="N138" s="22">
        <v>3</v>
      </c>
      <c r="O138" s="22">
        <v>0</v>
      </c>
      <c r="P138" s="22">
        <v>0</v>
      </c>
      <c r="Q138" s="22">
        <v>2</v>
      </c>
      <c r="R138" s="22"/>
      <c r="S138" s="22"/>
      <c r="T138" s="22"/>
      <c r="U138" t="s">
        <v>404</v>
      </c>
      <c r="V138" s="18">
        <f t="shared" si="16"/>
        <v>0.24000000000000021</v>
      </c>
      <c r="W138" s="18">
        <v>40.662112762299998</v>
      </c>
      <c r="X138" s="18">
        <v>-81.299590442899998</v>
      </c>
      <c r="Y138" s="18"/>
      <c r="Z138" s="18"/>
      <c r="AA138" s="71" t="str">
        <f t="shared" si="17"/>
        <v>STA</v>
      </c>
    </row>
    <row r="139" spans="1:27" x14ac:dyDescent="0.25">
      <c r="A139" s="22" t="s">
        <v>6503</v>
      </c>
      <c r="B139" s="22">
        <v>0</v>
      </c>
      <c r="C139" s="22" t="s">
        <v>4622</v>
      </c>
      <c r="D139" s="22">
        <v>4</v>
      </c>
      <c r="E139" s="23" t="str">
        <f t="shared" si="12"/>
        <v>Green</v>
      </c>
      <c r="F139" s="72" t="s">
        <v>1698</v>
      </c>
      <c r="G139" s="23"/>
      <c r="H139" s="24" t="str">
        <f t="shared" si="13"/>
        <v>Start Loc</v>
      </c>
      <c r="I139" s="24" t="str">
        <f t="shared" si="14"/>
        <v>Unavailable</v>
      </c>
      <c r="J139" s="24" t="str">
        <f t="shared" si="15"/>
        <v>Segment</v>
      </c>
      <c r="K139" s="71" t="s">
        <v>837</v>
      </c>
      <c r="L139" s="22">
        <v>1.5</v>
      </c>
      <c r="M139" s="22">
        <v>1.74</v>
      </c>
      <c r="N139" s="22">
        <v>4</v>
      </c>
      <c r="O139" s="22">
        <v>0</v>
      </c>
      <c r="P139" s="22">
        <v>0</v>
      </c>
      <c r="Q139" s="22">
        <v>5</v>
      </c>
      <c r="R139" s="22"/>
      <c r="S139" s="22"/>
      <c r="T139" s="22"/>
      <c r="U139" t="s">
        <v>735</v>
      </c>
      <c r="V139" s="18">
        <f t="shared" si="16"/>
        <v>0.24</v>
      </c>
      <c r="W139" s="18">
        <v>39.502814597899999</v>
      </c>
      <c r="X139" s="18">
        <v>-84.433048681100004</v>
      </c>
      <c r="Y139" s="18"/>
      <c r="Z139" s="18"/>
      <c r="AA139" s="71" t="str">
        <f t="shared" si="17"/>
        <v>BUT</v>
      </c>
    </row>
    <row r="140" spans="1:27" x14ac:dyDescent="0.25">
      <c r="A140" s="22" t="s">
        <v>6516</v>
      </c>
      <c r="B140" s="22">
        <v>0</v>
      </c>
      <c r="C140" s="22" t="s">
        <v>4607</v>
      </c>
      <c r="D140" s="22">
        <v>4</v>
      </c>
      <c r="E140" s="23" t="str">
        <f t="shared" si="12"/>
        <v>Green</v>
      </c>
      <c r="F140" s="72" t="s">
        <v>1685</v>
      </c>
      <c r="G140" s="23"/>
      <c r="H140" s="24" t="str">
        <f t="shared" si="13"/>
        <v>Start Loc</v>
      </c>
      <c r="I140" s="24" t="str">
        <f t="shared" si="14"/>
        <v>Unavailable</v>
      </c>
      <c r="J140" s="24" t="str">
        <f t="shared" si="15"/>
        <v>Segment</v>
      </c>
      <c r="K140" s="71" t="s">
        <v>835</v>
      </c>
      <c r="L140" s="22">
        <v>5</v>
      </c>
      <c r="M140" s="22">
        <v>5.24</v>
      </c>
      <c r="N140" s="22">
        <v>4</v>
      </c>
      <c r="O140" s="22">
        <v>0</v>
      </c>
      <c r="P140" s="22">
        <v>0</v>
      </c>
      <c r="Q140" s="22">
        <v>1</v>
      </c>
      <c r="R140" s="22"/>
      <c r="S140" s="22"/>
      <c r="T140" s="22"/>
      <c r="U140" t="s">
        <v>6837</v>
      </c>
      <c r="V140" s="18">
        <f t="shared" si="16"/>
        <v>0.24000000000000021</v>
      </c>
      <c r="W140" s="18">
        <v>40.104524875999999</v>
      </c>
      <c r="X140" s="18">
        <v>-83.190725033000007</v>
      </c>
      <c r="Y140" s="18"/>
      <c r="Z140" s="18"/>
      <c r="AA140" s="71" t="str">
        <f t="shared" si="17"/>
        <v>FRA</v>
      </c>
    </row>
    <row r="141" spans="1:27" x14ac:dyDescent="0.25">
      <c r="A141" s="22" t="s">
        <v>6518</v>
      </c>
      <c r="B141" s="22">
        <v>0</v>
      </c>
      <c r="C141" s="22" t="s">
        <v>4626</v>
      </c>
      <c r="D141" s="22">
        <v>4</v>
      </c>
      <c r="E141" s="23" t="str">
        <f t="shared" si="12"/>
        <v>Green</v>
      </c>
      <c r="F141" s="72" t="s">
        <v>1675</v>
      </c>
      <c r="G141" s="23"/>
      <c r="H141" s="24" t="str">
        <f t="shared" si="13"/>
        <v>Start Loc</v>
      </c>
      <c r="I141" s="24" t="str">
        <f t="shared" si="14"/>
        <v>Unavailable</v>
      </c>
      <c r="J141" s="24" t="str">
        <f t="shared" si="15"/>
        <v>Segment</v>
      </c>
      <c r="K141" s="71" t="s">
        <v>1011</v>
      </c>
      <c r="L141" s="22">
        <v>1.75</v>
      </c>
      <c r="M141" s="22">
        <v>1.99</v>
      </c>
      <c r="N141" s="22">
        <v>4</v>
      </c>
      <c r="O141" s="22">
        <v>0</v>
      </c>
      <c r="P141" s="22">
        <v>0</v>
      </c>
      <c r="Q141" s="22">
        <v>2</v>
      </c>
      <c r="R141" s="22"/>
      <c r="S141" s="22"/>
      <c r="T141" s="22"/>
      <c r="U141" t="s">
        <v>1574</v>
      </c>
      <c r="V141" s="18">
        <f t="shared" si="16"/>
        <v>0.24</v>
      </c>
      <c r="W141" s="18">
        <v>38.811428000299998</v>
      </c>
      <c r="X141" s="18">
        <v>-82.962612092300006</v>
      </c>
      <c r="Y141" s="18"/>
      <c r="Z141" s="18"/>
      <c r="AA141" s="71" t="str">
        <f t="shared" si="17"/>
        <v>SCI</v>
      </c>
    </row>
    <row r="142" spans="1:27" x14ac:dyDescent="0.25">
      <c r="A142" s="22" t="s">
        <v>6523</v>
      </c>
      <c r="B142" s="22">
        <v>0</v>
      </c>
      <c r="C142" s="22" t="s">
        <v>4624</v>
      </c>
      <c r="D142" s="22">
        <v>4</v>
      </c>
      <c r="E142" s="23" t="str">
        <f t="shared" si="12"/>
        <v>Green</v>
      </c>
      <c r="F142" s="72" t="s">
        <v>1729</v>
      </c>
      <c r="G142" s="23"/>
      <c r="H142" s="24" t="str">
        <f t="shared" si="13"/>
        <v>Start Loc</v>
      </c>
      <c r="I142" s="24" t="str">
        <f t="shared" si="14"/>
        <v>Unavailable</v>
      </c>
      <c r="J142" s="24" t="str">
        <f t="shared" si="15"/>
        <v>Segment</v>
      </c>
      <c r="K142" s="71" t="s">
        <v>1022</v>
      </c>
      <c r="L142" s="22">
        <v>2.25</v>
      </c>
      <c r="M142" s="22">
        <v>2.4900000000000002</v>
      </c>
      <c r="N142" s="22">
        <v>4</v>
      </c>
      <c r="O142" s="22">
        <v>0</v>
      </c>
      <c r="P142" s="22">
        <v>0</v>
      </c>
      <c r="Q142" s="22">
        <v>0</v>
      </c>
      <c r="R142" s="22"/>
      <c r="S142" s="22"/>
      <c r="T142" s="22"/>
      <c r="U142" t="s">
        <v>4749</v>
      </c>
      <c r="V142" s="18">
        <f t="shared" si="16"/>
        <v>0.24000000000000021</v>
      </c>
      <c r="W142" s="18">
        <v>39.358954290900002</v>
      </c>
      <c r="X142" s="18">
        <v>-82.105390368499997</v>
      </c>
      <c r="Y142" s="18"/>
      <c r="Z142" s="18"/>
      <c r="AA142" s="71" t="str">
        <f t="shared" si="17"/>
        <v>ATH</v>
      </c>
    </row>
    <row r="143" spans="1:27" x14ac:dyDescent="0.25">
      <c r="A143" s="22" t="s">
        <v>6525</v>
      </c>
      <c r="B143" s="22">
        <v>0</v>
      </c>
      <c r="C143" s="22" t="s">
        <v>4613</v>
      </c>
      <c r="D143" s="22">
        <v>4</v>
      </c>
      <c r="E143" s="23" t="str">
        <f t="shared" si="12"/>
        <v>Green</v>
      </c>
      <c r="F143" s="72" t="s">
        <v>1728</v>
      </c>
      <c r="G143" s="23"/>
      <c r="H143" s="24" t="str">
        <f t="shared" si="13"/>
        <v>Start Loc</v>
      </c>
      <c r="I143" s="24" t="str">
        <f t="shared" si="14"/>
        <v>Unavailable</v>
      </c>
      <c r="J143" s="24" t="str">
        <f t="shared" si="15"/>
        <v>Segment</v>
      </c>
      <c r="K143" s="71" t="s">
        <v>952</v>
      </c>
      <c r="L143" s="22">
        <v>6.5</v>
      </c>
      <c r="M143" s="22">
        <v>6.74</v>
      </c>
      <c r="N143" s="22">
        <v>4</v>
      </c>
      <c r="O143" s="22">
        <v>0</v>
      </c>
      <c r="P143" s="22">
        <v>0</v>
      </c>
      <c r="Q143" s="22">
        <v>1</v>
      </c>
      <c r="R143" s="22"/>
      <c r="S143" s="22"/>
      <c r="T143" s="22"/>
      <c r="U143" t="s">
        <v>1870</v>
      </c>
      <c r="V143" s="18">
        <f t="shared" si="16"/>
        <v>0.24000000000000021</v>
      </c>
      <c r="W143" s="18">
        <v>40.326106500599998</v>
      </c>
      <c r="X143" s="18">
        <v>-80.886314078799998</v>
      </c>
      <c r="Y143" s="18"/>
      <c r="Z143" s="18"/>
      <c r="AA143" s="71" t="str">
        <f t="shared" si="17"/>
        <v>HAS</v>
      </c>
    </row>
    <row r="144" spans="1:27" x14ac:dyDescent="0.25">
      <c r="A144" s="22" t="s">
        <v>6530</v>
      </c>
      <c r="B144" s="22">
        <v>0</v>
      </c>
      <c r="C144" s="22" t="s">
        <v>4622</v>
      </c>
      <c r="D144" s="22">
        <v>4</v>
      </c>
      <c r="E144" s="23" t="str">
        <f t="shared" si="12"/>
        <v>Green</v>
      </c>
      <c r="F144" s="72" t="s">
        <v>1726</v>
      </c>
      <c r="G144" s="23"/>
      <c r="H144" s="24" t="str">
        <f t="shared" si="13"/>
        <v>Start Loc</v>
      </c>
      <c r="I144" s="24" t="str">
        <f t="shared" si="14"/>
        <v>Unavailable</v>
      </c>
      <c r="J144" s="24" t="str">
        <f t="shared" si="15"/>
        <v>Segment</v>
      </c>
      <c r="K144" s="71" t="s">
        <v>907</v>
      </c>
      <c r="L144" s="22">
        <v>1.5</v>
      </c>
      <c r="M144" s="22">
        <v>1.74</v>
      </c>
      <c r="N144" s="22">
        <v>4</v>
      </c>
      <c r="O144" s="22">
        <v>0</v>
      </c>
      <c r="P144" s="22">
        <v>0</v>
      </c>
      <c r="Q144" s="22">
        <v>3</v>
      </c>
      <c r="R144" s="22"/>
      <c r="S144" s="22"/>
      <c r="T144" s="22"/>
      <c r="U144" t="s">
        <v>1357</v>
      </c>
      <c r="V144" s="18">
        <f t="shared" si="16"/>
        <v>0.24</v>
      </c>
      <c r="W144" s="18">
        <v>39.359099761499998</v>
      </c>
      <c r="X144" s="18">
        <v>-83.055907011599999</v>
      </c>
      <c r="Y144" s="18"/>
      <c r="Z144" s="18"/>
      <c r="AA144" s="71" t="str">
        <f t="shared" si="17"/>
        <v>ROS</v>
      </c>
    </row>
    <row r="145" spans="1:27" x14ac:dyDescent="0.25">
      <c r="A145" s="22" t="s">
        <v>6532</v>
      </c>
      <c r="B145" s="22">
        <v>0</v>
      </c>
      <c r="C145" s="22" t="s">
        <v>4619</v>
      </c>
      <c r="D145" s="22">
        <v>4</v>
      </c>
      <c r="E145" s="23" t="str">
        <f t="shared" si="12"/>
        <v>Green</v>
      </c>
      <c r="F145" s="72" t="s">
        <v>1724</v>
      </c>
      <c r="G145" s="23"/>
      <c r="H145" s="24" t="str">
        <f t="shared" si="13"/>
        <v>Start Loc</v>
      </c>
      <c r="I145" s="24" t="str">
        <f t="shared" si="14"/>
        <v>Unavailable</v>
      </c>
      <c r="J145" s="24" t="str">
        <f t="shared" si="15"/>
        <v>Segment</v>
      </c>
      <c r="K145" s="71" t="s">
        <v>853</v>
      </c>
      <c r="L145" s="22">
        <v>0.5</v>
      </c>
      <c r="M145" s="22">
        <v>0.74</v>
      </c>
      <c r="N145" s="22">
        <v>4</v>
      </c>
      <c r="O145" s="22">
        <v>0</v>
      </c>
      <c r="P145" s="22">
        <v>0</v>
      </c>
      <c r="Q145" s="22">
        <v>2</v>
      </c>
      <c r="R145" s="22"/>
      <c r="S145" s="22"/>
      <c r="T145" s="22"/>
      <c r="U145" t="s">
        <v>1325</v>
      </c>
      <c r="V145" s="18">
        <f t="shared" si="16"/>
        <v>0.24</v>
      </c>
      <c r="W145" s="18">
        <v>41.679605551500003</v>
      </c>
      <c r="X145" s="18">
        <v>-81.287798224900001</v>
      </c>
      <c r="Y145" s="18"/>
      <c r="Z145" s="18"/>
      <c r="AA145" s="71" t="str">
        <f t="shared" si="17"/>
        <v>LAK</v>
      </c>
    </row>
    <row r="146" spans="1:27" x14ac:dyDescent="0.25">
      <c r="A146" s="22" t="s">
        <v>6533</v>
      </c>
      <c r="B146" s="22">
        <v>0</v>
      </c>
      <c r="C146" s="22" t="s">
        <v>4654</v>
      </c>
      <c r="D146" s="22">
        <v>4</v>
      </c>
      <c r="E146" s="23" t="str">
        <f t="shared" si="12"/>
        <v>Green</v>
      </c>
      <c r="F146" s="72" t="s">
        <v>1671</v>
      </c>
      <c r="G146" s="23"/>
      <c r="H146" s="24" t="str">
        <f t="shared" si="13"/>
        <v>Start Loc</v>
      </c>
      <c r="I146" s="24" t="str">
        <f t="shared" si="14"/>
        <v>Unavailable</v>
      </c>
      <c r="J146" s="24" t="str">
        <f t="shared" si="15"/>
        <v>Segment</v>
      </c>
      <c r="K146" s="71" t="s">
        <v>1063</v>
      </c>
      <c r="L146" s="22">
        <v>6.75</v>
      </c>
      <c r="M146" s="22">
        <v>6.99</v>
      </c>
      <c r="N146" s="22">
        <v>4</v>
      </c>
      <c r="O146" s="22">
        <v>0</v>
      </c>
      <c r="P146" s="22">
        <v>0</v>
      </c>
      <c r="Q146" s="22">
        <v>2</v>
      </c>
      <c r="R146" s="22"/>
      <c r="S146" s="22"/>
      <c r="T146" s="22"/>
      <c r="U146" t="s">
        <v>1397</v>
      </c>
      <c r="V146" s="18">
        <f t="shared" si="16"/>
        <v>0.24000000000000021</v>
      </c>
      <c r="W146" s="18">
        <v>40.815629091799998</v>
      </c>
      <c r="X146" s="18">
        <v>-81.535354747100001</v>
      </c>
      <c r="Y146" s="18"/>
      <c r="Z146" s="18"/>
      <c r="AA146" s="71" t="str">
        <f t="shared" si="17"/>
        <v>STA</v>
      </c>
    </row>
    <row r="147" spans="1:27" x14ac:dyDescent="0.25">
      <c r="A147" s="22" t="s">
        <v>6534</v>
      </c>
      <c r="B147" s="22">
        <v>0</v>
      </c>
      <c r="C147" s="22" t="s">
        <v>4668</v>
      </c>
      <c r="D147" s="22">
        <v>4</v>
      </c>
      <c r="E147" s="23" t="str">
        <f t="shared" si="12"/>
        <v>Green</v>
      </c>
      <c r="F147" s="72" t="s">
        <v>1698</v>
      </c>
      <c r="G147" s="23"/>
      <c r="H147" s="24" t="str">
        <f t="shared" si="13"/>
        <v>Start Loc</v>
      </c>
      <c r="I147" s="24" t="str">
        <f t="shared" si="14"/>
        <v>Unavailable</v>
      </c>
      <c r="J147" s="24" t="str">
        <f t="shared" si="15"/>
        <v>Segment</v>
      </c>
      <c r="K147" s="71" t="s">
        <v>1189</v>
      </c>
      <c r="L147" s="22">
        <v>9.5</v>
      </c>
      <c r="M147" s="22">
        <v>9.74</v>
      </c>
      <c r="N147" s="22">
        <v>4</v>
      </c>
      <c r="O147" s="22">
        <v>0</v>
      </c>
      <c r="P147" s="22">
        <v>0</v>
      </c>
      <c r="Q147" s="22">
        <v>2</v>
      </c>
      <c r="R147" s="22"/>
      <c r="S147" s="22"/>
      <c r="T147" s="22"/>
      <c r="U147" t="s">
        <v>1197</v>
      </c>
      <c r="V147" s="18">
        <f t="shared" si="16"/>
        <v>0.24000000000000021</v>
      </c>
      <c r="W147" s="18">
        <v>39.317975498599999</v>
      </c>
      <c r="X147" s="18">
        <v>-84.414819264200005</v>
      </c>
      <c r="Y147" s="18"/>
      <c r="Z147" s="18"/>
      <c r="AA147" s="71" t="str">
        <f t="shared" si="17"/>
        <v>BUT</v>
      </c>
    </row>
    <row r="148" spans="1:27" x14ac:dyDescent="0.25">
      <c r="A148" s="22" t="s">
        <v>6536</v>
      </c>
      <c r="B148" s="22">
        <v>0</v>
      </c>
      <c r="C148" s="22" t="s">
        <v>4608</v>
      </c>
      <c r="D148" s="22">
        <v>4</v>
      </c>
      <c r="E148" s="23" t="str">
        <f t="shared" si="12"/>
        <v>Green</v>
      </c>
      <c r="F148" s="72" t="s">
        <v>1675</v>
      </c>
      <c r="G148" s="23"/>
      <c r="H148" s="24" t="str">
        <f t="shared" si="13"/>
        <v>Start Loc</v>
      </c>
      <c r="I148" s="24" t="str">
        <f t="shared" si="14"/>
        <v>Unavailable</v>
      </c>
      <c r="J148" s="24" t="str">
        <f t="shared" si="15"/>
        <v>Segment</v>
      </c>
      <c r="K148" s="71" t="s">
        <v>2037</v>
      </c>
      <c r="L148" s="22">
        <v>1.25</v>
      </c>
      <c r="M148" s="22">
        <v>1.49</v>
      </c>
      <c r="N148" s="22">
        <v>4</v>
      </c>
      <c r="O148" s="22">
        <v>0</v>
      </c>
      <c r="P148" s="22">
        <v>1</v>
      </c>
      <c r="Q148" s="22">
        <v>1</v>
      </c>
      <c r="R148" s="22"/>
      <c r="S148" s="22"/>
      <c r="T148" s="22"/>
      <c r="U148" t="s">
        <v>1950</v>
      </c>
      <c r="V148" s="18">
        <f t="shared" si="16"/>
        <v>0.24</v>
      </c>
      <c r="W148" s="18">
        <v>38.764891754200001</v>
      </c>
      <c r="X148" s="18">
        <v>-83.017992413000002</v>
      </c>
      <c r="Y148" s="18"/>
      <c r="Z148" s="18"/>
      <c r="AA148" s="71" t="str">
        <f t="shared" si="17"/>
        <v>SCI</v>
      </c>
    </row>
    <row r="149" spans="1:27" x14ac:dyDescent="0.25">
      <c r="A149" s="22" t="s">
        <v>3781</v>
      </c>
      <c r="B149" s="22">
        <v>0</v>
      </c>
      <c r="C149" s="22" t="s">
        <v>4616</v>
      </c>
      <c r="D149" s="22">
        <v>4</v>
      </c>
      <c r="E149" s="23" t="str">
        <f t="shared" si="12"/>
        <v>Green</v>
      </c>
      <c r="F149" s="72" t="s">
        <v>1726</v>
      </c>
      <c r="G149" s="23"/>
      <c r="H149" s="24" t="str">
        <f t="shared" si="13"/>
        <v>Start Loc</v>
      </c>
      <c r="I149" s="24" t="str">
        <f t="shared" si="14"/>
        <v>Unavailable</v>
      </c>
      <c r="J149" s="24" t="str">
        <f t="shared" si="15"/>
        <v>Segment</v>
      </c>
      <c r="K149" s="71" t="s">
        <v>991</v>
      </c>
      <c r="L149" s="22">
        <v>4</v>
      </c>
      <c r="M149" s="22">
        <v>4.24</v>
      </c>
      <c r="N149" s="22">
        <v>4</v>
      </c>
      <c r="O149" s="22">
        <v>0</v>
      </c>
      <c r="P149" s="22">
        <v>0</v>
      </c>
      <c r="Q149" s="22">
        <v>0</v>
      </c>
      <c r="R149" s="22"/>
      <c r="S149" s="22"/>
      <c r="T149" s="22"/>
      <c r="U149" t="s">
        <v>418</v>
      </c>
      <c r="V149" s="18">
        <f t="shared" si="16"/>
        <v>0.24000000000000021</v>
      </c>
      <c r="W149" s="18">
        <v>39.247050043599998</v>
      </c>
      <c r="X149" s="18">
        <v>-82.9866948759</v>
      </c>
      <c r="Y149" s="18"/>
      <c r="Z149" s="18"/>
      <c r="AA149" s="71" t="str">
        <f t="shared" si="17"/>
        <v>ROS</v>
      </c>
    </row>
    <row r="150" spans="1:27" x14ac:dyDescent="0.25">
      <c r="A150" s="22" t="s">
        <v>6537</v>
      </c>
      <c r="B150" s="22">
        <v>0</v>
      </c>
      <c r="C150" s="22" t="s">
        <v>4643</v>
      </c>
      <c r="D150" s="22">
        <v>4</v>
      </c>
      <c r="E150" s="23" t="str">
        <f t="shared" si="12"/>
        <v>Green</v>
      </c>
      <c r="F150" s="72" t="s">
        <v>1689</v>
      </c>
      <c r="G150" s="23"/>
      <c r="H150" s="24" t="str">
        <f t="shared" si="13"/>
        <v>Start Loc</v>
      </c>
      <c r="I150" s="24" t="str">
        <f t="shared" si="14"/>
        <v>Unavailable</v>
      </c>
      <c r="J150" s="24" t="str">
        <f t="shared" si="15"/>
        <v>Segment</v>
      </c>
      <c r="K150" s="71" t="s">
        <v>914</v>
      </c>
      <c r="L150" s="22">
        <v>3.5</v>
      </c>
      <c r="M150" s="22">
        <v>3.74</v>
      </c>
      <c r="N150" s="22">
        <v>4</v>
      </c>
      <c r="O150" s="22">
        <v>0</v>
      </c>
      <c r="P150" s="22">
        <v>0</v>
      </c>
      <c r="Q150" s="22">
        <v>3</v>
      </c>
      <c r="R150" s="22"/>
      <c r="S150" s="22"/>
      <c r="T150" s="22"/>
      <c r="U150" t="s">
        <v>1647</v>
      </c>
      <c r="V150" s="18">
        <f t="shared" si="16"/>
        <v>0.24000000000000021</v>
      </c>
      <c r="W150" s="18">
        <v>39.658383253300002</v>
      </c>
      <c r="X150" s="18">
        <v>-82.959012882600007</v>
      </c>
      <c r="Y150" s="18"/>
      <c r="Z150" s="18"/>
      <c r="AA150" s="71" t="str">
        <f t="shared" si="17"/>
        <v>PIC</v>
      </c>
    </row>
    <row r="151" spans="1:27" x14ac:dyDescent="0.25">
      <c r="A151" s="22" t="s">
        <v>6539</v>
      </c>
      <c r="B151" s="22">
        <v>0</v>
      </c>
      <c r="C151" s="22" t="s">
        <v>4626</v>
      </c>
      <c r="D151" s="22">
        <v>4</v>
      </c>
      <c r="E151" s="23" t="str">
        <f t="shared" si="12"/>
        <v>Green</v>
      </c>
      <c r="F151" s="72" t="s">
        <v>1670</v>
      </c>
      <c r="G151" s="23"/>
      <c r="H151" s="24" t="str">
        <f t="shared" si="13"/>
        <v>Start Loc</v>
      </c>
      <c r="I151" s="24" t="str">
        <f t="shared" si="14"/>
        <v>Unavailable</v>
      </c>
      <c r="J151" s="24" t="str">
        <f t="shared" si="15"/>
        <v>Segment</v>
      </c>
      <c r="K151" s="71" t="s">
        <v>952</v>
      </c>
      <c r="L151" s="22">
        <v>1.75</v>
      </c>
      <c r="M151" s="22">
        <v>1.99</v>
      </c>
      <c r="N151" s="22">
        <v>4</v>
      </c>
      <c r="O151" s="22">
        <v>0</v>
      </c>
      <c r="P151" s="22">
        <v>0</v>
      </c>
      <c r="Q151" s="22">
        <v>3</v>
      </c>
      <c r="R151" s="22"/>
      <c r="S151" s="22"/>
      <c r="T151" s="22"/>
      <c r="U151" t="s">
        <v>1645</v>
      </c>
      <c r="V151" s="18">
        <f t="shared" si="16"/>
        <v>0.24</v>
      </c>
      <c r="W151" s="18">
        <v>39.194734667699997</v>
      </c>
      <c r="X151" s="18">
        <v>-84.796696359600006</v>
      </c>
      <c r="Y151" s="18"/>
      <c r="Z151" s="18"/>
      <c r="AA151" s="71" t="str">
        <f t="shared" si="17"/>
        <v>HAM</v>
      </c>
    </row>
    <row r="152" spans="1:27" x14ac:dyDescent="0.25">
      <c r="A152" s="22" t="s">
        <v>6541</v>
      </c>
      <c r="B152" s="22">
        <v>0</v>
      </c>
      <c r="C152" s="22" t="s">
        <v>4606</v>
      </c>
      <c r="D152" s="22">
        <v>4</v>
      </c>
      <c r="E152" s="23" t="str">
        <f t="shared" si="12"/>
        <v>Green</v>
      </c>
      <c r="F152" s="72" t="s">
        <v>1678</v>
      </c>
      <c r="G152" s="23"/>
      <c r="H152" s="24" t="str">
        <f t="shared" si="13"/>
        <v>Start Loc</v>
      </c>
      <c r="I152" s="24" t="str">
        <f t="shared" si="14"/>
        <v>Unavailable</v>
      </c>
      <c r="J152" s="24" t="str">
        <f t="shared" si="15"/>
        <v>Segment</v>
      </c>
      <c r="K152" s="71" t="s">
        <v>941</v>
      </c>
      <c r="L152" s="22">
        <v>0.25</v>
      </c>
      <c r="M152" s="22">
        <v>0.49</v>
      </c>
      <c r="N152" s="22">
        <v>4</v>
      </c>
      <c r="O152" s="22">
        <v>0</v>
      </c>
      <c r="P152" s="22">
        <v>0</v>
      </c>
      <c r="Q152" s="22">
        <v>0</v>
      </c>
      <c r="R152" s="22"/>
      <c r="S152" s="22"/>
      <c r="T152" s="22"/>
      <c r="U152" t="s">
        <v>1309</v>
      </c>
      <c r="V152" s="18">
        <f t="shared" si="16"/>
        <v>0.24</v>
      </c>
      <c r="W152" s="18">
        <v>41.133331656199999</v>
      </c>
      <c r="X152" s="18">
        <v>-81.640383730099998</v>
      </c>
      <c r="Y152" s="18"/>
      <c r="Z152" s="18"/>
      <c r="AA152" s="71" t="str">
        <f t="shared" si="17"/>
        <v>SUM</v>
      </c>
    </row>
    <row r="153" spans="1:27" x14ac:dyDescent="0.25">
      <c r="A153" s="22" t="s">
        <v>6542</v>
      </c>
      <c r="B153" s="22">
        <v>0</v>
      </c>
      <c r="C153" s="22" t="s">
        <v>4641</v>
      </c>
      <c r="D153" s="22">
        <v>4</v>
      </c>
      <c r="E153" s="23" t="str">
        <f t="shared" si="12"/>
        <v>Green</v>
      </c>
      <c r="F153" s="72" t="s">
        <v>1730</v>
      </c>
      <c r="G153" s="23"/>
      <c r="H153" s="24" t="str">
        <f t="shared" si="13"/>
        <v>Start Loc</v>
      </c>
      <c r="I153" s="24" t="str">
        <f t="shared" si="14"/>
        <v>Unavailable</v>
      </c>
      <c r="J153" s="24" t="str">
        <f t="shared" si="15"/>
        <v>Segment</v>
      </c>
      <c r="K153" s="71" t="s">
        <v>862</v>
      </c>
      <c r="L153" s="22">
        <v>8.5</v>
      </c>
      <c r="M153" s="22">
        <v>8.74</v>
      </c>
      <c r="N153" s="22">
        <v>4</v>
      </c>
      <c r="O153" s="22">
        <v>0</v>
      </c>
      <c r="P153" s="22">
        <v>1</v>
      </c>
      <c r="Q153" s="22">
        <v>2</v>
      </c>
      <c r="R153" s="22"/>
      <c r="S153" s="22"/>
      <c r="T153" s="22"/>
      <c r="U153" t="s">
        <v>685</v>
      </c>
      <c r="V153" s="18">
        <f t="shared" si="16"/>
        <v>0.24000000000000021</v>
      </c>
      <c r="W153" s="18">
        <v>41.029738672400001</v>
      </c>
      <c r="X153" s="18">
        <v>-83.718718040200002</v>
      </c>
      <c r="Y153" s="18"/>
      <c r="Z153" s="18"/>
      <c r="AA153" s="71" t="str">
        <f t="shared" si="17"/>
        <v>HAN</v>
      </c>
    </row>
    <row r="154" spans="1:27" x14ac:dyDescent="0.25">
      <c r="A154" s="22" t="s">
        <v>6543</v>
      </c>
      <c r="B154" s="22">
        <v>0</v>
      </c>
      <c r="C154" s="22" t="s">
        <v>4608</v>
      </c>
      <c r="D154" s="22">
        <v>4</v>
      </c>
      <c r="E154" s="23" t="str">
        <f t="shared" si="12"/>
        <v>Green</v>
      </c>
      <c r="F154" s="72" t="s">
        <v>1676</v>
      </c>
      <c r="G154" s="23"/>
      <c r="H154" s="24" t="str">
        <f t="shared" si="13"/>
        <v>Start Loc</v>
      </c>
      <c r="I154" s="24" t="str">
        <f t="shared" si="14"/>
        <v>Unavailable</v>
      </c>
      <c r="J154" s="24" t="str">
        <f t="shared" si="15"/>
        <v>Segment</v>
      </c>
      <c r="K154" s="71" t="s">
        <v>806</v>
      </c>
      <c r="L154" s="22">
        <v>1.25</v>
      </c>
      <c r="M154" s="22">
        <v>1.49</v>
      </c>
      <c r="N154" s="22">
        <v>4</v>
      </c>
      <c r="O154" s="22">
        <v>0</v>
      </c>
      <c r="P154" s="22">
        <v>1</v>
      </c>
      <c r="Q154" s="22">
        <v>1</v>
      </c>
      <c r="R154" s="22"/>
      <c r="S154" s="22"/>
      <c r="T154" s="22"/>
      <c r="U154" t="s">
        <v>1214</v>
      </c>
      <c r="V154" s="18">
        <f t="shared" si="16"/>
        <v>0.24</v>
      </c>
      <c r="W154" s="18">
        <v>39.968992471999996</v>
      </c>
      <c r="X154" s="18">
        <v>-82.061260242100005</v>
      </c>
      <c r="Y154" s="18"/>
      <c r="Z154" s="18"/>
      <c r="AA154" s="71" t="str">
        <f t="shared" si="17"/>
        <v>MUS</v>
      </c>
    </row>
    <row r="155" spans="1:27" x14ac:dyDescent="0.25">
      <c r="A155" s="22" t="s">
        <v>5374</v>
      </c>
      <c r="B155" s="22">
        <v>0</v>
      </c>
      <c r="C155" s="22" t="s">
        <v>4685</v>
      </c>
      <c r="D155" s="22">
        <v>4</v>
      </c>
      <c r="E155" s="23" t="str">
        <f t="shared" si="12"/>
        <v>Green</v>
      </c>
      <c r="F155" s="72" t="s">
        <v>1732</v>
      </c>
      <c r="G155" s="23"/>
      <c r="H155" s="24" t="str">
        <f t="shared" si="13"/>
        <v>Start Loc</v>
      </c>
      <c r="I155" s="24" t="str">
        <f t="shared" si="14"/>
        <v>Unavailable</v>
      </c>
      <c r="J155" s="24" t="str">
        <f t="shared" si="15"/>
        <v>Segment</v>
      </c>
      <c r="K155" s="71" t="s">
        <v>1583</v>
      </c>
      <c r="L155" s="22">
        <v>20.75</v>
      </c>
      <c r="M155" s="22">
        <v>20.99</v>
      </c>
      <c r="N155" s="22">
        <v>4</v>
      </c>
      <c r="O155" s="22">
        <v>0</v>
      </c>
      <c r="P155" s="22">
        <v>0</v>
      </c>
      <c r="Q155" s="22">
        <v>3</v>
      </c>
      <c r="R155" s="22"/>
      <c r="S155" s="22"/>
      <c r="T155" s="22"/>
      <c r="U155" t="s">
        <v>1773</v>
      </c>
      <c r="V155" s="18">
        <f t="shared" si="16"/>
        <v>0.23999999999999844</v>
      </c>
      <c r="W155" s="18">
        <v>40.191565843200003</v>
      </c>
      <c r="X155" s="18">
        <v>-84.174463128799999</v>
      </c>
      <c r="Y155" s="18"/>
      <c r="Z155" s="18"/>
      <c r="AA155" s="71" t="str">
        <f t="shared" si="17"/>
        <v>MIA</v>
      </c>
    </row>
    <row r="156" spans="1:27" x14ac:dyDescent="0.25">
      <c r="A156" s="22" t="s">
        <v>6545</v>
      </c>
      <c r="B156" s="22">
        <v>0</v>
      </c>
      <c r="C156" s="22" t="s">
        <v>4645</v>
      </c>
      <c r="D156" s="22">
        <v>4</v>
      </c>
      <c r="E156" s="23" t="str">
        <f t="shared" si="12"/>
        <v>Green</v>
      </c>
      <c r="F156" s="72" t="s">
        <v>1708</v>
      </c>
      <c r="G156" s="23"/>
      <c r="H156" s="24" t="str">
        <f t="shared" si="13"/>
        <v>Start Loc</v>
      </c>
      <c r="I156" s="24" t="str">
        <f t="shared" si="14"/>
        <v>Unavailable</v>
      </c>
      <c r="J156" s="24" t="str">
        <f t="shared" si="15"/>
        <v>Segment</v>
      </c>
      <c r="K156" s="71" t="s">
        <v>905</v>
      </c>
      <c r="L156" s="22">
        <v>9</v>
      </c>
      <c r="M156" s="22">
        <v>9.24</v>
      </c>
      <c r="N156" s="22">
        <v>4</v>
      </c>
      <c r="O156" s="22">
        <v>0</v>
      </c>
      <c r="P156" s="22">
        <v>0</v>
      </c>
      <c r="Q156" s="22">
        <v>0</v>
      </c>
      <c r="R156" s="22"/>
      <c r="S156" s="22"/>
      <c r="T156" s="22"/>
      <c r="U156" t="s">
        <v>348</v>
      </c>
      <c r="V156" s="18">
        <f t="shared" si="16"/>
        <v>0.24000000000000021</v>
      </c>
      <c r="W156" s="18">
        <v>40.806349970100001</v>
      </c>
      <c r="X156" s="18">
        <v>-82.590144029399994</v>
      </c>
      <c r="Y156" s="18"/>
      <c r="Z156" s="18"/>
      <c r="AA156" s="71" t="str">
        <f t="shared" si="17"/>
        <v>RIC</v>
      </c>
    </row>
    <row r="157" spans="1:27" x14ac:dyDescent="0.25">
      <c r="A157" s="22" t="s">
        <v>6546</v>
      </c>
      <c r="B157" s="22">
        <v>0</v>
      </c>
      <c r="C157" s="22" t="s">
        <v>4643</v>
      </c>
      <c r="D157" s="22">
        <v>4</v>
      </c>
      <c r="E157" s="23" t="str">
        <f t="shared" si="12"/>
        <v>Green</v>
      </c>
      <c r="F157" s="72" t="s">
        <v>1673</v>
      </c>
      <c r="G157" s="23"/>
      <c r="H157" s="24" t="str">
        <f t="shared" si="13"/>
        <v>Start Loc</v>
      </c>
      <c r="I157" s="24" t="str">
        <f t="shared" si="14"/>
        <v>Unavailable</v>
      </c>
      <c r="J157" s="24" t="str">
        <f t="shared" si="15"/>
        <v>Segment</v>
      </c>
      <c r="K157" s="71" t="s">
        <v>860</v>
      </c>
      <c r="L157" s="22">
        <v>3.5</v>
      </c>
      <c r="M157" s="22">
        <v>3.74</v>
      </c>
      <c r="N157" s="22">
        <v>4</v>
      </c>
      <c r="O157" s="22">
        <v>0</v>
      </c>
      <c r="P157" s="22">
        <v>0</v>
      </c>
      <c r="Q157" s="22">
        <v>0</v>
      </c>
      <c r="R157" s="22"/>
      <c r="S157" s="22"/>
      <c r="T157" s="22"/>
      <c r="U157" t="s">
        <v>244</v>
      </c>
      <c r="V157" s="18">
        <f t="shared" si="16"/>
        <v>0.24000000000000021</v>
      </c>
      <c r="W157" s="18">
        <v>39.135865942000002</v>
      </c>
      <c r="X157" s="18">
        <v>-84.245310780400004</v>
      </c>
      <c r="Y157" s="18"/>
      <c r="Z157" s="18"/>
      <c r="AA157" s="71" t="str">
        <f t="shared" si="17"/>
        <v>CLE</v>
      </c>
    </row>
    <row r="158" spans="1:27" x14ac:dyDescent="0.25">
      <c r="A158" s="22" t="s">
        <v>5494</v>
      </c>
      <c r="B158" s="22">
        <v>0</v>
      </c>
      <c r="C158" s="22" t="s">
        <v>4608</v>
      </c>
      <c r="D158" s="22">
        <v>4</v>
      </c>
      <c r="E158" s="23" t="str">
        <f t="shared" si="12"/>
        <v>Green</v>
      </c>
      <c r="F158" s="72" t="s">
        <v>1711</v>
      </c>
      <c r="G158" s="23"/>
      <c r="H158" s="24" t="str">
        <f t="shared" si="13"/>
        <v>Start Loc</v>
      </c>
      <c r="I158" s="24" t="str">
        <f t="shared" si="14"/>
        <v>Unavailable</v>
      </c>
      <c r="J158" s="24" t="str">
        <f t="shared" si="15"/>
        <v>Segment</v>
      </c>
      <c r="K158" s="71" t="s">
        <v>816</v>
      </c>
      <c r="L158" s="22">
        <v>1.25</v>
      </c>
      <c r="M158" s="22">
        <v>1.49</v>
      </c>
      <c r="N158" s="22">
        <v>4</v>
      </c>
      <c r="O158" s="22">
        <v>0</v>
      </c>
      <c r="P158" s="22">
        <v>0</v>
      </c>
      <c r="Q158" s="22">
        <v>0</v>
      </c>
      <c r="R158" s="22"/>
      <c r="S158" s="22"/>
      <c r="T158" s="22"/>
      <c r="U158" t="s">
        <v>4918</v>
      </c>
      <c r="V158" s="18">
        <f t="shared" si="16"/>
        <v>0.24</v>
      </c>
      <c r="W158" s="18">
        <v>41.335088975799998</v>
      </c>
      <c r="X158" s="18">
        <v>-82.117452594</v>
      </c>
      <c r="Y158" s="18"/>
      <c r="Z158" s="18"/>
      <c r="AA158" s="71" t="str">
        <f t="shared" si="17"/>
        <v>LOR</v>
      </c>
    </row>
    <row r="159" spans="1:27" x14ac:dyDescent="0.25">
      <c r="A159" s="22" t="s">
        <v>6547</v>
      </c>
      <c r="B159" s="22">
        <v>0</v>
      </c>
      <c r="C159" s="22" t="s">
        <v>4606</v>
      </c>
      <c r="D159" s="22">
        <v>4</v>
      </c>
      <c r="E159" s="23" t="str">
        <f t="shared" si="12"/>
        <v>Green</v>
      </c>
      <c r="F159" s="72" t="s">
        <v>1670</v>
      </c>
      <c r="G159" s="23"/>
      <c r="H159" s="24" t="str">
        <f t="shared" si="13"/>
        <v>Start Loc</v>
      </c>
      <c r="I159" s="24" t="str">
        <f t="shared" si="14"/>
        <v>Unavailable</v>
      </c>
      <c r="J159" s="24" t="str">
        <f t="shared" si="15"/>
        <v>Segment</v>
      </c>
      <c r="K159" s="71" t="s">
        <v>1027</v>
      </c>
      <c r="L159" s="22">
        <v>0.25</v>
      </c>
      <c r="M159" s="22">
        <v>0.49</v>
      </c>
      <c r="N159" s="22">
        <v>4</v>
      </c>
      <c r="O159" s="22">
        <v>0</v>
      </c>
      <c r="P159" s="22">
        <v>0</v>
      </c>
      <c r="Q159" s="22">
        <v>2</v>
      </c>
      <c r="R159" s="22"/>
      <c r="S159" s="22"/>
      <c r="T159" s="22"/>
      <c r="U159" t="s">
        <v>4879</v>
      </c>
      <c r="V159" s="18">
        <f t="shared" si="16"/>
        <v>0.24</v>
      </c>
      <c r="W159" s="18">
        <v>39.172479977000002</v>
      </c>
      <c r="X159" s="18">
        <v>-84.641601573599999</v>
      </c>
      <c r="Y159" s="18"/>
      <c r="Z159" s="18"/>
      <c r="AA159" s="71" t="str">
        <f t="shared" si="17"/>
        <v>HAM</v>
      </c>
    </row>
    <row r="160" spans="1:27" x14ac:dyDescent="0.25">
      <c r="A160" s="22" t="s">
        <v>6549</v>
      </c>
      <c r="B160" s="22">
        <v>0</v>
      </c>
      <c r="C160" s="22" t="s">
        <v>4622</v>
      </c>
      <c r="D160" s="22">
        <v>4</v>
      </c>
      <c r="E160" s="23" t="str">
        <f t="shared" si="12"/>
        <v>Green</v>
      </c>
      <c r="F160" s="72" t="s">
        <v>1734</v>
      </c>
      <c r="G160" s="23"/>
      <c r="H160" s="24" t="str">
        <f t="shared" si="13"/>
        <v>Start Loc</v>
      </c>
      <c r="I160" s="24" t="str">
        <f t="shared" si="14"/>
        <v>Unavailable</v>
      </c>
      <c r="J160" s="24" t="str">
        <f t="shared" si="15"/>
        <v>Segment</v>
      </c>
      <c r="K160" s="71" t="s">
        <v>1023</v>
      </c>
      <c r="L160" s="22">
        <v>1.5</v>
      </c>
      <c r="M160" s="22">
        <v>1.74</v>
      </c>
      <c r="N160" s="22">
        <v>4</v>
      </c>
      <c r="O160" s="22">
        <v>0</v>
      </c>
      <c r="P160" s="22">
        <v>0</v>
      </c>
      <c r="Q160" s="22">
        <v>0</v>
      </c>
      <c r="R160" s="22"/>
      <c r="S160" s="22"/>
      <c r="T160" s="22"/>
      <c r="U160" t="s">
        <v>619</v>
      </c>
      <c r="V160" s="18">
        <f t="shared" si="16"/>
        <v>0.24</v>
      </c>
      <c r="W160" s="18">
        <v>40.057733870699998</v>
      </c>
      <c r="X160" s="18">
        <v>-83.214557970800001</v>
      </c>
      <c r="Y160" s="18"/>
      <c r="Z160" s="18"/>
      <c r="AA160" s="71" t="str">
        <f t="shared" si="17"/>
        <v>MAD</v>
      </c>
    </row>
    <row r="161" spans="1:27" x14ac:dyDescent="0.25">
      <c r="A161" s="22" t="s">
        <v>6551</v>
      </c>
      <c r="B161" s="22">
        <v>0</v>
      </c>
      <c r="C161" s="22" t="s">
        <v>4619</v>
      </c>
      <c r="D161" s="22">
        <v>4</v>
      </c>
      <c r="E161" s="23" t="str">
        <f t="shared" si="12"/>
        <v>Green</v>
      </c>
      <c r="F161" s="72" t="s">
        <v>1673</v>
      </c>
      <c r="G161" s="23"/>
      <c r="H161" s="24" t="str">
        <f t="shared" si="13"/>
        <v>Start Loc</v>
      </c>
      <c r="I161" s="24" t="str">
        <f t="shared" si="14"/>
        <v>Unavailable</v>
      </c>
      <c r="J161" s="24" t="str">
        <f t="shared" si="15"/>
        <v>Segment</v>
      </c>
      <c r="K161" s="71" t="s">
        <v>839</v>
      </c>
      <c r="L161" s="22">
        <v>0.5</v>
      </c>
      <c r="M161" s="22">
        <v>0.74</v>
      </c>
      <c r="N161" s="22">
        <v>4</v>
      </c>
      <c r="O161" s="22">
        <v>0</v>
      </c>
      <c r="P161" s="22">
        <v>0</v>
      </c>
      <c r="Q161" s="22">
        <v>1</v>
      </c>
      <c r="R161" s="22"/>
      <c r="S161" s="22"/>
      <c r="T161" s="22"/>
      <c r="U161" t="s">
        <v>1252</v>
      </c>
      <c r="V161" s="18">
        <f t="shared" si="16"/>
        <v>0.24</v>
      </c>
      <c r="W161" s="18">
        <v>39.096641609700001</v>
      </c>
      <c r="X161" s="18">
        <v>-84.266717398300003</v>
      </c>
      <c r="Y161" s="18"/>
      <c r="Z161" s="18"/>
      <c r="AA161" s="71" t="str">
        <f t="shared" si="17"/>
        <v>CLE</v>
      </c>
    </row>
    <row r="162" spans="1:27" x14ac:dyDescent="0.25">
      <c r="A162" s="22" t="s">
        <v>6559</v>
      </c>
      <c r="B162" s="22">
        <v>0</v>
      </c>
      <c r="C162" s="22" t="s">
        <v>4619</v>
      </c>
      <c r="D162" s="22">
        <v>5</v>
      </c>
      <c r="E162" s="23" t="str">
        <f t="shared" si="12"/>
        <v>Green</v>
      </c>
      <c r="F162" s="72" t="s">
        <v>1670</v>
      </c>
      <c r="G162" s="23"/>
      <c r="H162" s="24" t="str">
        <f t="shared" si="13"/>
        <v>Start Loc</v>
      </c>
      <c r="I162" s="24" t="str">
        <f t="shared" si="14"/>
        <v>Unavailable</v>
      </c>
      <c r="J162" s="24" t="str">
        <f t="shared" si="15"/>
        <v>Segment</v>
      </c>
      <c r="K162" s="71" t="s">
        <v>820</v>
      </c>
      <c r="L162" s="22">
        <v>0.5</v>
      </c>
      <c r="M162" s="22">
        <v>0.74</v>
      </c>
      <c r="N162" s="22">
        <v>5</v>
      </c>
      <c r="O162" s="22">
        <v>0</v>
      </c>
      <c r="P162" s="22">
        <v>0</v>
      </c>
      <c r="Q162" s="22">
        <v>4</v>
      </c>
      <c r="R162" s="22"/>
      <c r="S162" s="22"/>
      <c r="T162" s="22"/>
      <c r="U162" t="s">
        <v>1215</v>
      </c>
      <c r="V162" s="18">
        <f t="shared" si="16"/>
        <v>0.24</v>
      </c>
      <c r="W162" s="18">
        <v>39.097984580099997</v>
      </c>
      <c r="X162" s="18">
        <v>-84.584051061500006</v>
      </c>
      <c r="Y162" s="18"/>
      <c r="Z162" s="18"/>
      <c r="AA162" s="71" t="str">
        <f t="shared" si="17"/>
        <v>HAM</v>
      </c>
    </row>
    <row r="163" spans="1:27" x14ac:dyDescent="0.25">
      <c r="A163" s="22" t="s">
        <v>6560</v>
      </c>
      <c r="B163" s="22">
        <v>0</v>
      </c>
      <c r="C163" s="22" t="s">
        <v>4632</v>
      </c>
      <c r="D163" s="22">
        <v>5</v>
      </c>
      <c r="E163" s="23" t="str">
        <f t="shared" si="12"/>
        <v>Green</v>
      </c>
      <c r="F163" s="72" t="s">
        <v>1706</v>
      </c>
      <c r="G163" s="23"/>
      <c r="H163" s="24" t="str">
        <f t="shared" si="13"/>
        <v>Start Loc</v>
      </c>
      <c r="I163" s="24" t="str">
        <f t="shared" si="14"/>
        <v>Unavailable</v>
      </c>
      <c r="J163" s="24" t="str">
        <f t="shared" si="15"/>
        <v>Segment</v>
      </c>
      <c r="K163" s="71" t="s">
        <v>920</v>
      </c>
      <c r="L163" s="22">
        <v>7.75</v>
      </c>
      <c r="M163" s="22">
        <v>7.99</v>
      </c>
      <c r="N163" s="22">
        <v>5</v>
      </c>
      <c r="O163" s="22">
        <v>0</v>
      </c>
      <c r="P163" s="22">
        <v>1</v>
      </c>
      <c r="Q163" s="22">
        <v>3</v>
      </c>
      <c r="R163" s="22"/>
      <c r="S163" s="22"/>
      <c r="T163" s="22"/>
      <c r="U163" t="s">
        <v>291</v>
      </c>
      <c r="V163" s="18">
        <f t="shared" si="16"/>
        <v>0.24000000000000021</v>
      </c>
      <c r="W163" s="18">
        <v>41.133238627200001</v>
      </c>
      <c r="X163" s="18">
        <v>-81.812616235500002</v>
      </c>
      <c r="Y163" s="18"/>
      <c r="Z163" s="18"/>
      <c r="AA163" s="71" t="str">
        <f t="shared" si="17"/>
        <v>MED</v>
      </c>
    </row>
    <row r="164" spans="1:27" x14ac:dyDescent="0.25">
      <c r="A164" s="22" t="s">
        <v>6561</v>
      </c>
      <c r="B164" s="22">
        <v>0</v>
      </c>
      <c r="C164" s="22" t="s">
        <v>4618</v>
      </c>
      <c r="D164" s="22">
        <v>5</v>
      </c>
      <c r="E164" s="23" t="str">
        <f t="shared" si="12"/>
        <v>Green</v>
      </c>
      <c r="F164" s="72" t="s">
        <v>1672</v>
      </c>
      <c r="G164" s="23"/>
      <c r="H164" s="24" t="str">
        <f t="shared" si="13"/>
        <v>Start Loc</v>
      </c>
      <c r="I164" s="24" t="str">
        <f t="shared" si="14"/>
        <v>Unavailable</v>
      </c>
      <c r="J164" s="24" t="str">
        <f t="shared" si="15"/>
        <v>Segment</v>
      </c>
      <c r="K164" s="71" t="s">
        <v>819</v>
      </c>
      <c r="L164" s="22">
        <v>2</v>
      </c>
      <c r="M164" s="22">
        <v>2.2400000000000002</v>
      </c>
      <c r="N164" s="22">
        <v>5</v>
      </c>
      <c r="O164" s="22">
        <v>0</v>
      </c>
      <c r="P164" s="22">
        <v>0</v>
      </c>
      <c r="Q164" s="22">
        <v>5</v>
      </c>
      <c r="R164" s="22"/>
      <c r="S164" s="22"/>
      <c r="T164" s="22"/>
      <c r="U164" t="s">
        <v>4915</v>
      </c>
      <c r="V164" s="18">
        <f t="shared" si="16"/>
        <v>0.24000000000000021</v>
      </c>
      <c r="W164" s="18">
        <v>41.178478022699998</v>
      </c>
      <c r="X164" s="18">
        <v>-81.269378666099996</v>
      </c>
      <c r="Y164" s="18"/>
      <c r="Z164" s="18"/>
      <c r="AA164" s="71" t="str">
        <f t="shared" si="17"/>
        <v>POR</v>
      </c>
    </row>
    <row r="165" spans="1:27" x14ac:dyDescent="0.25">
      <c r="A165" s="22" t="s">
        <v>6562</v>
      </c>
      <c r="B165" s="22">
        <v>0</v>
      </c>
      <c r="C165" s="22" t="s">
        <v>4646</v>
      </c>
      <c r="D165" s="22">
        <v>5</v>
      </c>
      <c r="E165" s="23" t="str">
        <f t="shared" si="12"/>
        <v>Green</v>
      </c>
      <c r="F165" s="72" t="s">
        <v>1717</v>
      </c>
      <c r="G165" s="23"/>
      <c r="H165" s="24" t="str">
        <f t="shared" si="13"/>
        <v>Start Loc</v>
      </c>
      <c r="I165" s="24" t="str">
        <f t="shared" si="14"/>
        <v>Unavailable</v>
      </c>
      <c r="J165" s="24" t="str">
        <f t="shared" si="15"/>
        <v>Segment</v>
      </c>
      <c r="K165" s="71" t="s">
        <v>952</v>
      </c>
      <c r="L165" s="22">
        <v>5.5</v>
      </c>
      <c r="M165" s="22">
        <v>5.74</v>
      </c>
      <c r="N165" s="22">
        <v>5</v>
      </c>
      <c r="O165" s="22">
        <v>0</v>
      </c>
      <c r="P165" s="22">
        <v>0</v>
      </c>
      <c r="Q165" s="22">
        <v>2</v>
      </c>
      <c r="R165" s="22"/>
      <c r="S165" s="22"/>
      <c r="T165" s="22"/>
      <c r="U165" t="s">
        <v>1921</v>
      </c>
      <c r="V165" s="18">
        <f t="shared" si="16"/>
        <v>0.24000000000000021</v>
      </c>
      <c r="W165" s="18">
        <v>41.420339601099997</v>
      </c>
      <c r="X165" s="18">
        <v>-82.637866650700005</v>
      </c>
      <c r="Y165" s="18"/>
      <c r="Z165" s="18"/>
      <c r="AA165" s="71" t="str">
        <f t="shared" si="17"/>
        <v>ERI</v>
      </c>
    </row>
    <row r="166" spans="1:27" x14ac:dyDescent="0.25">
      <c r="A166" s="22" t="s">
        <v>6563</v>
      </c>
      <c r="B166" s="22">
        <v>0</v>
      </c>
      <c r="C166" s="22" t="s">
        <v>4620</v>
      </c>
      <c r="D166" s="22">
        <v>5</v>
      </c>
      <c r="E166" s="23" t="str">
        <f t="shared" si="12"/>
        <v>Green</v>
      </c>
      <c r="F166" s="72" t="s">
        <v>1670</v>
      </c>
      <c r="G166" s="23"/>
      <c r="H166" s="24" t="str">
        <f t="shared" si="13"/>
        <v>Start Loc</v>
      </c>
      <c r="I166" s="24" t="str">
        <f t="shared" si="14"/>
        <v>Unavailable</v>
      </c>
      <c r="J166" s="24" t="str">
        <f t="shared" si="15"/>
        <v>Segment</v>
      </c>
      <c r="K166" s="71" t="s">
        <v>973</v>
      </c>
      <c r="L166" s="22">
        <v>0</v>
      </c>
      <c r="M166" s="22">
        <v>0.24</v>
      </c>
      <c r="N166" s="22">
        <v>5</v>
      </c>
      <c r="O166" s="22">
        <v>0</v>
      </c>
      <c r="P166" s="22">
        <v>0</v>
      </c>
      <c r="Q166" s="22">
        <v>0</v>
      </c>
      <c r="R166" s="22"/>
      <c r="S166" s="22"/>
      <c r="T166" s="22"/>
      <c r="U166" t="s">
        <v>1606</v>
      </c>
      <c r="V166" s="18">
        <f t="shared" si="16"/>
        <v>0.24</v>
      </c>
      <c r="W166" s="18">
        <v>39.258993307300003</v>
      </c>
      <c r="X166" s="18">
        <v>-84.603385811300001</v>
      </c>
      <c r="Y166" s="18"/>
      <c r="Z166" s="18"/>
      <c r="AA166" s="71" t="str">
        <f t="shared" si="17"/>
        <v>HAM</v>
      </c>
    </row>
    <row r="167" spans="1:27" x14ac:dyDescent="0.25">
      <c r="A167" s="22" t="s">
        <v>6564</v>
      </c>
      <c r="B167" s="22">
        <v>0</v>
      </c>
      <c r="C167" s="22" t="s">
        <v>4619</v>
      </c>
      <c r="D167" s="22">
        <v>5</v>
      </c>
      <c r="E167" s="23" t="str">
        <f t="shared" si="12"/>
        <v>Green</v>
      </c>
      <c r="F167" s="72" t="s">
        <v>1716</v>
      </c>
      <c r="G167" s="23"/>
      <c r="H167" s="24" t="str">
        <f t="shared" si="13"/>
        <v>Start Loc</v>
      </c>
      <c r="I167" s="24" t="str">
        <f t="shared" si="14"/>
        <v>Unavailable</v>
      </c>
      <c r="J167" s="24" t="str">
        <f t="shared" si="15"/>
        <v>Segment</v>
      </c>
      <c r="K167" s="71" t="s">
        <v>1079</v>
      </c>
      <c r="L167" s="22">
        <v>0.5</v>
      </c>
      <c r="M167" s="22">
        <v>0.74</v>
      </c>
      <c r="N167" s="22">
        <v>5</v>
      </c>
      <c r="O167" s="22">
        <v>0</v>
      </c>
      <c r="P167" s="22">
        <v>0</v>
      </c>
      <c r="Q167" s="22">
        <v>1</v>
      </c>
      <c r="R167" s="22"/>
      <c r="S167" s="22"/>
      <c r="T167" s="22"/>
      <c r="U167" t="s">
        <v>1431</v>
      </c>
      <c r="V167" s="18">
        <f t="shared" si="16"/>
        <v>0.24</v>
      </c>
      <c r="W167" s="18">
        <v>40.283141653199998</v>
      </c>
      <c r="X167" s="18">
        <v>-81.867956873099999</v>
      </c>
      <c r="Y167" s="18"/>
      <c r="Z167" s="18"/>
      <c r="AA167" s="71" t="str">
        <f t="shared" si="17"/>
        <v>COS</v>
      </c>
    </row>
    <row r="168" spans="1:27" x14ac:dyDescent="0.25">
      <c r="A168" s="22" t="s">
        <v>6565</v>
      </c>
      <c r="B168" s="22">
        <v>0</v>
      </c>
      <c r="C168" s="22" t="s">
        <v>4626</v>
      </c>
      <c r="D168" s="22">
        <v>5</v>
      </c>
      <c r="E168" s="23" t="str">
        <f t="shared" si="12"/>
        <v>Green</v>
      </c>
      <c r="F168" s="72" t="s">
        <v>1682</v>
      </c>
      <c r="G168" s="23"/>
      <c r="H168" s="24" t="str">
        <f t="shared" si="13"/>
        <v>Start Loc</v>
      </c>
      <c r="I168" s="24" t="str">
        <f t="shared" si="14"/>
        <v>Unavailable</v>
      </c>
      <c r="J168" s="24" t="str">
        <f t="shared" si="15"/>
        <v>Segment</v>
      </c>
      <c r="K168" s="71" t="s">
        <v>912</v>
      </c>
      <c r="L168" s="22">
        <v>1.75</v>
      </c>
      <c r="M168" s="22">
        <v>1.99</v>
      </c>
      <c r="N168" s="22">
        <v>5</v>
      </c>
      <c r="O168" s="22">
        <v>0</v>
      </c>
      <c r="P168" s="22">
        <v>0</v>
      </c>
      <c r="Q168" s="22">
        <v>1</v>
      </c>
      <c r="R168" s="22"/>
      <c r="S168" s="22"/>
      <c r="T168" s="22"/>
      <c r="U168" t="s">
        <v>1288</v>
      </c>
      <c r="V168" s="18">
        <f t="shared" si="16"/>
        <v>0.24</v>
      </c>
      <c r="W168" s="18">
        <v>40.3353411509</v>
      </c>
      <c r="X168" s="18">
        <v>-80.621201358799993</v>
      </c>
      <c r="Y168" s="18"/>
      <c r="Z168" s="18"/>
      <c r="AA168" s="71" t="str">
        <f t="shared" si="17"/>
        <v>JEF</v>
      </c>
    </row>
    <row r="169" spans="1:27" x14ac:dyDescent="0.25">
      <c r="A169" s="22" t="s">
        <v>6566</v>
      </c>
      <c r="B169" s="22">
        <v>0</v>
      </c>
      <c r="C169" s="22" t="s">
        <v>4621</v>
      </c>
      <c r="D169" s="22">
        <v>5</v>
      </c>
      <c r="E169" s="23" t="str">
        <f t="shared" si="12"/>
        <v>Green</v>
      </c>
      <c r="F169" s="72" t="s">
        <v>1670</v>
      </c>
      <c r="G169" s="23"/>
      <c r="H169" s="24" t="str">
        <f t="shared" si="13"/>
        <v>Start Loc</v>
      </c>
      <c r="I169" s="24" t="str">
        <f t="shared" si="14"/>
        <v>Unavailable</v>
      </c>
      <c r="J169" s="24" t="str">
        <f t="shared" si="15"/>
        <v>Segment</v>
      </c>
      <c r="K169" s="71" t="s">
        <v>843</v>
      </c>
      <c r="L169" s="22">
        <v>0.75</v>
      </c>
      <c r="M169" s="22">
        <v>0.99</v>
      </c>
      <c r="N169" s="22">
        <v>5</v>
      </c>
      <c r="O169" s="22">
        <v>0</v>
      </c>
      <c r="P169" s="22">
        <v>0</v>
      </c>
      <c r="Q169" s="22">
        <v>0</v>
      </c>
      <c r="R169" s="22"/>
      <c r="S169" s="22"/>
      <c r="T169" s="22"/>
      <c r="U169" t="s">
        <v>1338</v>
      </c>
      <c r="V169" s="18">
        <f t="shared" si="16"/>
        <v>0.24</v>
      </c>
      <c r="W169" s="18">
        <v>39.109274623499999</v>
      </c>
      <c r="X169" s="18">
        <v>-84.320441221999999</v>
      </c>
      <c r="Y169" s="18"/>
      <c r="Z169" s="18"/>
      <c r="AA169" s="71" t="str">
        <f t="shared" si="17"/>
        <v>HAM</v>
      </c>
    </row>
    <row r="170" spans="1:27" x14ac:dyDescent="0.25">
      <c r="A170" s="22" t="s">
        <v>6568</v>
      </c>
      <c r="B170" s="22">
        <v>0</v>
      </c>
      <c r="C170" s="22" t="s">
        <v>4622</v>
      </c>
      <c r="D170" s="22">
        <v>5</v>
      </c>
      <c r="E170" s="23" t="str">
        <f t="shared" si="12"/>
        <v>Green</v>
      </c>
      <c r="F170" s="72" t="s">
        <v>1681</v>
      </c>
      <c r="G170" s="23"/>
      <c r="H170" s="24" t="str">
        <f t="shared" si="13"/>
        <v>Start Loc</v>
      </c>
      <c r="I170" s="24" t="str">
        <f t="shared" si="14"/>
        <v>Unavailable</v>
      </c>
      <c r="J170" s="24" t="str">
        <f t="shared" si="15"/>
        <v>Segment</v>
      </c>
      <c r="K170" s="71" t="s">
        <v>863</v>
      </c>
      <c r="L170" s="22">
        <v>1.5</v>
      </c>
      <c r="M170" s="22">
        <v>1.74</v>
      </c>
      <c r="N170" s="22">
        <v>5</v>
      </c>
      <c r="O170" s="22">
        <v>0</v>
      </c>
      <c r="P170" s="22">
        <v>0</v>
      </c>
      <c r="Q170" s="22">
        <v>0</v>
      </c>
      <c r="R170" s="22"/>
      <c r="S170" s="22"/>
      <c r="T170" s="22"/>
      <c r="U170" t="s">
        <v>1248</v>
      </c>
      <c r="V170" s="18">
        <f t="shared" si="16"/>
        <v>0.24</v>
      </c>
      <c r="W170" s="18">
        <v>39.880935874899997</v>
      </c>
      <c r="X170" s="18">
        <v>-84.008295956599994</v>
      </c>
      <c r="Y170" s="18"/>
      <c r="Z170" s="18"/>
      <c r="AA170" s="71" t="str">
        <f t="shared" si="17"/>
        <v>CLA</v>
      </c>
    </row>
    <row r="171" spans="1:27" x14ac:dyDescent="0.25">
      <c r="A171" s="22" t="s">
        <v>3411</v>
      </c>
      <c r="B171" s="22">
        <v>0</v>
      </c>
      <c r="C171" s="22" t="s">
        <v>4610</v>
      </c>
      <c r="D171" s="22">
        <v>2</v>
      </c>
      <c r="E171" s="23" t="str">
        <f t="shared" si="12"/>
        <v>Green</v>
      </c>
      <c r="F171" s="72" t="s">
        <v>1720</v>
      </c>
      <c r="G171" s="23"/>
      <c r="H171" s="24" t="str">
        <f t="shared" si="13"/>
        <v>Start Loc</v>
      </c>
      <c r="I171" s="24" t="str">
        <f t="shared" si="14"/>
        <v>End Loc</v>
      </c>
      <c r="J171" s="24" t="str">
        <f t="shared" si="15"/>
        <v>Segment</v>
      </c>
      <c r="K171" s="71" t="s">
        <v>864</v>
      </c>
      <c r="L171" s="22">
        <v>8</v>
      </c>
      <c r="M171" s="22">
        <v>8.24</v>
      </c>
      <c r="N171" s="22">
        <v>2</v>
      </c>
      <c r="O171" s="22">
        <v>0</v>
      </c>
      <c r="P171" s="22">
        <v>0</v>
      </c>
      <c r="Q171" s="22">
        <v>1</v>
      </c>
      <c r="R171" s="22"/>
      <c r="S171" s="22"/>
      <c r="T171" s="22"/>
      <c r="U171" t="s">
        <v>254</v>
      </c>
      <c r="V171" s="18">
        <f t="shared" si="16"/>
        <v>0.24000000000000021</v>
      </c>
      <c r="W171" s="18">
        <v>38.409606860399997</v>
      </c>
      <c r="X171" s="18">
        <v>-82.520961835500003</v>
      </c>
      <c r="Y171" s="18">
        <v>38.411342358500001</v>
      </c>
      <c r="Z171" s="18">
        <v>-82.517179297499993</v>
      </c>
      <c r="AA171" s="71" t="str">
        <f t="shared" si="17"/>
        <v>LAW</v>
      </c>
    </row>
    <row r="172" spans="1:27" x14ac:dyDescent="0.25">
      <c r="A172" s="22" t="s">
        <v>3177</v>
      </c>
      <c r="B172" s="22">
        <v>0</v>
      </c>
      <c r="C172" s="22" t="s">
        <v>4619</v>
      </c>
      <c r="D172" s="22">
        <v>3</v>
      </c>
      <c r="E172" s="23" t="str">
        <f t="shared" si="12"/>
        <v>Green</v>
      </c>
      <c r="F172" s="72" t="s">
        <v>1720</v>
      </c>
      <c r="G172" s="23"/>
      <c r="H172" s="24" t="str">
        <f t="shared" si="13"/>
        <v>Start Loc</v>
      </c>
      <c r="I172" s="24" t="str">
        <f t="shared" si="14"/>
        <v>End Loc</v>
      </c>
      <c r="J172" s="24" t="str">
        <f t="shared" si="15"/>
        <v>Segment</v>
      </c>
      <c r="K172" s="71" t="s">
        <v>951</v>
      </c>
      <c r="L172" s="22">
        <v>0.5</v>
      </c>
      <c r="M172" s="22">
        <v>0.74</v>
      </c>
      <c r="N172" s="22">
        <v>3</v>
      </c>
      <c r="O172" s="22">
        <v>0</v>
      </c>
      <c r="P172" s="22">
        <v>0</v>
      </c>
      <c r="Q172" s="22">
        <v>4</v>
      </c>
      <c r="R172" s="22"/>
      <c r="S172" s="22"/>
      <c r="T172" s="22"/>
      <c r="U172" t="s">
        <v>654</v>
      </c>
      <c r="V172" s="18">
        <f t="shared" si="16"/>
        <v>0.24</v>
      </c>
      <c r="W172" s="18">
        <v>38.4141609395</v>
      </c>
      <c r="X172" s="18">
        <v>-82.5325058265</v>
      </c>
      <c r="Y172" s="18">
        <v>38.416945167400002</v>
      </c>
      <c r="Z172" s="18">
        <v>-82.534749751600003</v>
      </c>
      <c r="AA172" s="71" t="str">
        <f t="shared" si="17"/>
        <v>LAW</v>
      </c>
    </row>
    <row r="173" spans="1:27" x14ac:dyDescent="0.25">
      <c r="A173" s="22" t="s">
        <v>4173</v>
      </c>
      <c r="B173" s="22">
        <v>0</v>
      </c>
      <c r="C173" s="22" t="s">
        <v>4617</v>
      </c>
      <c r="D173" s="22">
        <v>5</v>
      </c>
      <c r="E173" s="23" t="str">
        <f t="shared" si="12"/>
        <v>Green</v>
      </c>
      <c r="F173" s="72" t="s">
        <v>1720</v>
      </c>
      <c r="G173" s="23"/>
      <c r="H173" s="24" t="str">
        <f t="shared" si="13"/>
        <v>Start Loc</v>
      </c>
      <c r="I173" s="24" t="str">
        <f t="shared" si="14"/>
        <v>End Loc</v>
      </c>
      <c r="J173" s="24" t="str">
        <f t="shared" si="15"/>
        <v>Segment</v>
      </c>
      <c r="K173" s="71" t="s">
        <v>806</v>
      </c>
      <c r="L173" s="22">
        <v>2.75</v>
      </c>
      <c r="M173" s="22">
        <v>2.99</v>
      </c>
      <c r="N173" s="22">
        <v>5</v>
      </c>
      <c r="O173" s="22">
        <v>0</v>
      </c>
      <c r="P173" s="22">
        <v>1</v>
      </c>
      <c r="Q173" s="22">
        <v>2</v>
      </c>
      <c r="R173" s="22"/>
      <c r="S173" s="22"/>
      <c r="T173" s="22"/>
      <c r="U173" t="s">
        <v>400</v>
      </c>
      <c r="V173" s="18">
        <f t="shared" si="16"/>
        <v>0.24000000000000021</v>
      </c>
      <c r="W173" s="18">
        <v>38.421922576699998</v>
      </c>
      <c r="X173" s="18">
        <v>-82.504321310199998</v>
      </c>
      <c r="Y173" s="18">
        <v>38.418960665299998</v>
      </c>
      <c r="Z173" s="18">
        <v>-82.503039716200007</v>
      </c>
      <c r="AA173" s="71" t="str">
        <f t="shared" si="17"/>
        <v>LAW</v>
      </c>
    </row>
    <row r="174" spans="1:27" x14ac:dyDescent="0.25">
      <c r="A174" s="22" t="s">
        <v>2924</v>
      </c>
      <c r="B174" s="22">
        <v>0</v>
      </c>
      <c r="C174" s="22" t="s">
        <v>4669</v>
      </c>
      <c r="D174" s="22">
        <v>5</v>
      </c>
      <c r="E174" s="23" t="str">
        <f t="shared" si="12"/>
        <v>Green</v>
      </c>
      <c r="F174" s="72" t="s">
        <v>1720</v>
      </c>
      <c r="G174" s="23"/>
      <c r="H174" s="24" t="str">
        <f t="shared" si="13"/>
        <v>Start Loc</v>
      </c>
      <c r="I174" s="24" t="str">
        <f t="shared" si="14"/>
        <v>End Loc</v>
      </c>
      <c r="J174" s="24" t="str">
        <f t="shared" si="15"/>
        <v>Segment</v>
      </c>
      <c r="K174" s="71" t="s">
        <v>864</v>
      </c>
      <c r="L174" s="22">
        <v>9.25</v>
      </c>
      <c r="M174" s="22">
        <v>9.49</v>
      </c>
      <c r="N174" s="22">
        <v>5</v>
      </c>
      <c r="O174" s="22">
        <v>0</v>
      </c>
      <c r="P174" s="22">
        <v>0</v>
      </c>
      <c r="Q174" s="22">
        <v>0</v>
      </c>
      <c r="R174" s="22"/>
      <c r="S174" s="22"/>
      <c r="T174" s="22"/>
      <c r="U174" t="s">
        <v>254</v>
      </c>
      <c r="V174" s="18">
        <f t="shared" si="16"/>
        <v>0.24000000000000021</v>
      </c>
      <c r="W174" s="18">
        <v>38.418501449300003</v>
      </c>
      <c r="X174" s="18">
        <v>-82.502927963900007</v>
      </c>
      <c r="Y174" s="18">
        <v>38.4198843446</v>
      </c>
      <c r="Z174" s="18">
        <v>-82.499084760900004</v>
      </c>
      <c r="AA174" s="71" t="str">
        <f t="shared" si="17"/>
        <v>LAW</v>
      </c>
    </row>
    <row r="175" spans="1:27" x14ac:dyDescent="0.25">
      <c r="A175" s="22" t="s">
        <v>3596</v>
      </c>
      <c r="B175" s="22">
        <v>0</v>
      </c>
      <c r="C175" s="22" t="s">
        <v>4615</v>
      </c>
      <c r="D175" s="22">
        <v>3</v>
      </c>
      <c r="E175" s="23" t="str">
        <f t="shared" si="12"/>
        <v>Green</v>
      </c>
      <c r="F175" s="72" t="s">
        <v>1720</v>
      </c>
      <c r="G175" s="23"/>
      <c r="H175" s="24" t="str">
        <f t="shared" si="13"/>
        <v>Start Loc</v>
      </c>
      <c r="I175" s="24" t="str">
        <f t="shared" si="14"/>
        <v>End Loc</v>
      </c>
      <c r="J175" s="24" t="str">
        <f t="shared" si="15"/>
        <v>Segment</v>
      </c>
      <c r="K175" s="71" t="s">
        <v>806</v>
      </c>
      <c r="L175" s="22">
        <v>2.5</v>
      </c>
      <c r="M175" s="22">
        <v>2.74</v>
      </c>
      <c r="N175" s="22">
        <v>3</v>
      </c>
      <c r="O175" s="22">
        <v>0</v>
      </c>
      <c r="P175" s="22">
        <v>0</v>
      </c>
      <c r="Q175" s="22">
        <v>0</v>
      </c>
      <c r="R175" s="22"/>
      <c r="S175" s="22"/>
      <c r="T175" s="22"/>
      <c r="U175" t="s">
        <v>400</v>
      </c>
      <c r="V175" s="18">
        <f t="shared" si="16"/>
        <v>0.24000000000000021</v>
      </c>
      <c r="W175" s="18">
        <v>38.424001841600003</v>
      </c>
      <c r="X175" s="18">
        <v>-82.508058173400002</v>
      </c>
      <c r="Y175" s="18">
        <v>38.422022364199997</v>
      </c>
      <c r="Z175" s="18">
        <v>-82.504453798300005</v>
      </c>
      <c r="AA175" s="71" t="str">
        <f t="shared" si="17"/>
        <v>LAW</v>
      </c>
    </row>
    <row r="176" spans="1:27" x14ac:dyDescent="0.25">
      <c r="A176" s="22" t="s">
        <v>2268</v>
      </c>
      <c r="B176" s="22">
        <v>0</v>
      </c>
      <c r="C176" s="22" t="s">
        <v>4612</v>
      </c>
      <c r="D176" s="22">
        <v>2</v>
      </c>
      <c r="E176" s="23" t="str">
        <f t="shared" si="12"/>
        <v>Green</v>
      </c>
      <c r="F176" s="72" t="s">
        <v>1720</v>
      </c>
      <c r="G176" s="23"/>
      <c r="H176" s="24" t="str">
        <f t="shared" si="13"/>
        <v>Start Loc</v>
      </c>
      <c r="I176" s="24" t="str">
        <f t="shared" si="14"/>
        <v>End Loc</v>
      </c>
      <c r="J176" s="24" t="str">
        <f t="shared" si="15"/>
        <v>Segment</v>
      </c>
      <c r="K176" s="71" t="s">
        <v>951</v>
      </c>
      <c r="L176" s="22">
        <v>1</v>
      </c>
      <c r="M176" s="22">
        <v>1.24</v>
      </c>
      <c r="N176" s="22">
        <v>2</v>
      </c>
      <c r="O176" s="22">
        <v>0</v>
      </c>
      <c r="P176" s="22">
        <v>0</v>
      </c>
      <c r="Q176" s="22">
        <v>0</v>
      </c>
      <c r="R176" s="22"/>
      <c r="S176" s="22"/>
      <c r="T176" s="22"/>
      <c r="U176" t="s">
        <v>654</v>
      </c>
      <c r="V176" s="18">
        <f t="shared" si="16"/>
        <v>0.24</v>
      </c>
      <c r="W176" s="18">
        <v>38.4201791327</v>
      </c>
      <c r="X176" s="18">
        <v>-82.536911174500005</v>
      </c>
      <c r="Y176" s="18">
        <v>38.423498322699999</v>
      </c>
      <c r="Z176" s="18">
        <v>-82.537662800299998</v>
      </c>
      <c r="AA176" s="71" t="str">
        <f t="shared" si="17"/>
        <v>LAW</v>
      </c>
    </row>
    <row r="177" spans="1:27" x14ac:dyDescent="0.25">
      <c r="A177" s="22" t="s">
        <v>3615</v>
      </c>
      <c r="B177" s="22">
        <v>0</v>
      </c>
      <c r="C177" s="22" t="s">
        <v>4624</v>
      </c>
      <c r="D177" s="22">
        <v>3</v>
      </c>
      <c r="E177" s="23" t="str">
        <f t="shared" si="12"/>
        <v>Green</v>
      </c>
      <c r="F177" s="72" t="s">
        <v>1720</v>
      </c>
      <c r="G177" s="23"/>
      <c r="H177" s="24" t="str">
        <f t="shared" si="13"/>
        <v>Start Loc</v>
      </c>
      <c r="I177" s="24" t="str">
        <f t="shared" si="14"/>
        <v>End Loc</v>
      </c>
      <c r="J177" s="24" t="str">
        <f t="shared" si="15"/>
        <v>Segment</v>
      </c>
      <c r="K177" s="71" t="s">
        <v>806</v>
      </c>
      <c r="L177" s="22">
        <v>2.25</v>
      </c>
      <c r="M177" s="22">
        <v>2.4900000000000002</v>
      </c>
      <c r="N177" s="22">
        <v>3</v>
      </c>
      <c r="O177" s="22">
        <v>0</v>
      </c>
      <c r="P177" s="22">
        <v>1</v>
      </c>
      <c r="Q177" s="22">
        <v>2</v>
      </c>
      <c r="R177" s="22"/>
      <c r="S177" s="22"/>
      <c r="T177" s="22"/>
      <c r="U177" t="s">
        <v>400</v>
      </c>
      <c r="V177" s="18">
        <f t="shared" si="16"/>
        <v>0.24000000000000021</v>
      </c>
      <c r="W177" s="18">
        <v>38.425916190999999</v>
      </c>
      <c r="X177" s="18">
        <v>-82.511548282700005</v>
      </c>
      <c r="Y177" s="18">
        <v>38.4240791852</v>
      </c>
      <c r="Z177" s="18">
        <v>-82.508233404999999</v>
      </c>
      <c r="AA177" s="71" t="str">
        <f t="shared" si="17"/>
        <v>LAW</v>
      </c>
    </row>
    <row r="178" spans="1:27" x14ac:dyDescent="0.25">
      <c r="A178" s="22" t="s">
        <v>5486</v>
      </c>
      <c r="B178" s="22">
        <v>0</v>
      </c>
      <c r="C178" s="22" t="s">
        <v>4608</v>
      </c>
      <c r="D178" s="22">
        <v>4</v>
      </c>
      <c r="E178" s="23" t="str">
        <f t="shared" si="12"/>
        <v>Green</v>
      </c>
      <c r="F178" s="72" t="s">
        <v>1720</v>
      </c>
      <c r="G178" s="23"/>
      <c r="H178" s="24" t="str">
        <f t="shared" si="13"/>
        <v>Start Loc</v>
      </c>
      <c r="I178" s="24" t="str">
        <f t="shared" si="14"/>
        <v>End Loc</v>
      </c>
      <c r="J178" s="24" t="str">
        <f t="shared" si="15"/>
        <v>Segment</v>
      </c>
      <c r="K178" s="71" t="s">
        <v>951</v>
      </c>
      <c r="L178" s="22">
        <v>1.25</v>
      </c>
      <c r="M178" s="22">
        <v>1.49</v>
      </c>
      <c r="N178" s="22">
        <v>4</v>
      </c>
      <c r="O178" s="22">
        <v>0</v>
      </c>
      <c r="P178" s="22">
        <v>0</v>
      </c>
      <c r="Q178" s="22">
        <v>2</v>
      </c>
      <c r="R178" s="22"/>
      <c r="S178" s="22"/>
      <c r="T178" s="22"/>
      <c r="U178" t="s">
        <v>654</v>
      </c>
      <c r="V178" s="18">
        <f t="shared" si="16"/>
        <v>0.24</v>
      </c>
      <c r="W178" s="18">
        <v>38.42363958</v>
      </c>
      <c r="X178" s="18">
        <v>-82.537626462600002</v>
      </c>
      <c r="Y178" s="18">
        <v>38.424912549399998</v>
      </c>
      <c r="Z178" s="18">
        <v>-82.533853254500002</v>
      </c>
      <c r="AA178" s="71" t="str">
        <f t="shared" si="17"/>
        <v>LAW</v>
      </c>
    </row>
    <row r="179" spans="1:27" x14ac:dyDescent="0.25">
      <c r="A179" s="22" t="s">
        <v>4196</v>
      </c>
      <c r="B179" s="22">
        <v>0</v>
      </c>
      <c r="C179" s="22" t="s">
        <v>4618</v>
      </c>
      <c r="D179" s="22">
        <v>4</v>
      </c>
      <c r="E179" s="23" t="str">
        <f t="shared" si="12"/>
        <v>Green</v>
      </c>
      <c r="F179" s="72" t="s">
        <v>1720</v>
      </c>
      <c r="G179" s="23"/>
      <c r="H179" s="24" t="str">
        <f t="shared" si="13"/>
        <v>Start Loc</v>
      </c>
      <c r="I179" s="24" t="str">
        <f t="shared" si="14"/>
        <v>End Loc</v>
      </c>
      <c r="J179" s="24" t="str">
        <f t="shared" si="15"/>
        <v>Segment</v>
      </c>
      <c r="K179" s="71" t="s">
        <v>806</v>
      </c>
      <c r="L179" s="22">
        <v>2</v>
      </c>
      <c r="M179" s="22">
        <v>2.2400000000000002</v>
      </c>
      <c r="N179" s="22">
        <v>4</v>
      </c>
      <c r="O179" s="22">
        <v>0</v>
      </c>
      <c r="P179" s="22">
        <v>2</v>
      </c>
      <c r="Q179" s="22">
        <v>5</v>
      </c>
      <c r="R179" s="22"/>
      <c r="S179" s="22"/>
      <c r="T179" s="22"/>
      <c r="U179" t="s">
        <v>400</v>
      </c>
      <c r="V179" s="18">
        <f t="shared" si="16"/>
        <v>0.24000000000000021</v>
      </c>
      <c r="W179" s="18">
        <v>38.427288064499997</v>
      </c>
      <c r="X179" s="18">
        <v>-82.515707655</v>
      </c>
      <c r="Y179" s="18">
        <v>38.425981002900002</v>
      </c>
      <c r="Z179" s="18">
        <v>-82.511713817100002</v>
      </c>
      <c r="AA179" s="71" t="str">
        <f t="shared" si="17"/>
        <v>LAW</v>
      </c>
    </row>
    <row r="180" spans="1:27" x14ac:dyDescent="0.25">
      <c r="A180" s="22" t="s">
        <v>3876</v>
      </c>
      <c r="B180" s="22">
        <v>0</v>
      </c>
      <c r="C180" s="22" t="s">
        <v>4610</v>
      </c>
      <c r="D180" s="22">
        <v>4</v>
      </c>
      <c r="E180" s="23" t="str">
        <f t="shared" si="12"/>
        <v>Green</v>
      </c>
      <c r="F180" s="72" t="s">
        <v>1720</v>
      </c>
      <c r="G180" s="23"/>
      <c r="H180" s="24" t="str">
        <f t="shared" si="13"/>
        <v>Start Loc</v>
      </c>
      <c r="I180" s="24" t="str">
        <f t="shared" si="14"/>
        <v>End Loc</v>
      </c>
      <c r="J180" s="24" t="str">
        <f t="shared" si="15"/>
        <v>Segment</v>
      </c>
      <c r="K180" s="71" t="s">
        <v>802</v>
      </c>
      <c r="L180" s="22">
        <v>8</v>
      </c>
      <c r="M180" s="22">
        <v>8.24</v>
      </c>
      <c r="N180" s="22">
        <v>4</v>
      </c>
      <c r="O180" s="22">
        <v>0</v>
      </c>
      <c r="P180" s="22">
        <v>0</v>
      </c>
      <c r="Q180" s="22">
        <v>1</v>
      </c>
      <c r="R180" s="22"/>
      <c r="S180" s="22"/>
      <c r="T180" s="22"/>
      <c r="U180" t="s">
        <v>368</v>
      </c>
      <c r="V180" s="18">
        <f t="shared" si="16"/>
        <v>0.24000000000000021</v>
      </c>
      <c r="W180" s="18">
        <v>38.430566592700004</v>
      </c>
      <c r="X180" s="18">
        <v>-82.492471500400001</v>
      </c>
      <c r="Y180" s="18">
        <v>38.427375769900003</v>
      </c>
      <c r="Z180" s="18">
        <v>-82.490956266200001</v>
      </c>
      <c r="AA180" s="71" t="str">
        <f t="shared" si="17"/>
        <v>LAW</v>
      </c>
    </row>
    <row r="181" spans="1:27" x14ac:dyDescent="0.25">
      <c r="A181" s="22" t="s">
        <v>4997</v>
      </c>
      <c r="B181" s="22">
        <v>0</v>
      </c>
      <c r="C181" s="22" t="s">
        <v>4626</v>
      </c>
      <c r="D181" s="22">
        <v>2</v>
      </c>
      <c r="E181" s="23" t="str">
        <f t="shared" si="12"/>
        <v>Green</v>
      </c>
      <c r="F181" s="72" t="s">
        <v>1720</v>
      </c>
      <c r="G181" s="23"/>
      <c r="H181" s="24" t="str">
        <f t="shared" si="13"/>
        <v>Start Loc</v>
      </c>
      <c r="I181" s="24" t="str">
        <f t="shared" si="14"/>
        <v>End Loc</v>
      </c>
      <c r="J181" s="24" t="str">
        <f t="shared" si="15"/>
        <v>Segment</v>
      </c>
      <c r="K181" s="71" t="s">
        <v>806</v>
      </c>
      <c r="L181" s="22">
        <v>1.75</v>
      </c>
      <c r="M181" s="22">
        <v>1.99</v>
      </c>
      <c r="N181" s="22">
        <v>2</v>
      </c>
      <c r="O181" s="22">
        <v>0</v>
      </c>
      <c r="P181" s="22">
        <v>0</v>
      </c>
      <c r="Q181" s="22">
        <v>1</v>
      </c>
      <c r="R181" s="22"/>
      <c r="S181" s="22"/>
      <c r="T181" s="22"/>
      <c r="U181" t="s">
        <v>400</v>
      </c>
      <c r="V181" s="18">
        <f t="shared" si="16"/>
        <v>0.24</v>
      </c>
      <c r="W181" s="18">
        <v>38.4285184632</v>
      </c>
      <c r="X181" s="18">
        <v>-82.519903006600003</v>
      </c>
      <c r="Y181" s="18">
        <v>38.427414132000003</v>
      </c>
      <c r="Z181" s="18">
        <v>-82.515809938100006</v>
      </c>
      <c r="AA181" s="71" t="str">
        <f t="shared" si="17"/>
        <v>LAW</v>
      </c>
    </row>
    <row r="182" spans="1:27" x14ac:dyDescent="0.25">
      <c r="A182" s="22" t="s">
        <v>3885</v>
      </c>
      <c r="B182" s="22">
        <v>0</v>
      </c>
      <c r="C182" s="22" t="s">
        <v>4608</v>
      </c>
      <c r="D182" s="22">
        <v>3</v>
      </c>
      <c r="E182" s="23" t="str">
        <f t="shared" si="12"/>
        <v>Green</v>
      </c>
      <c r="F182" s="72" t="s">
        <v>1720</v>
      </c>
      <c r="G182" s="23"/>
      <c r="H182" s="24" t="str">
        <f t="shared" si="13"/>
        <v>Start Loc</v>
      </c>
      <c r="I182" s="24" t="str">
        <f t="shared" si="14"/>
        <v>End Loc</v>
      </c>
      <c r="J182" s="24" t="str">
        <f t="shared" si="15"/>
        <v>Segment</v>
      </c>
      <c r="K182" s="71" t="s">
        <v>806</v>
      </c>
      <c r="L182" s="22">
        <v>1.25</v>
      </c>
      <c r="M182" s="22">
        <v>1.49</v>
      </c>
      <c r="N182" s="22">
        <v>3</v>
      </c>
      <c r="O182" s="22">
        <v>0</v>
      </c>
      <c r="P182" s="22">
        <v>0</v>
      </c>
      <c r="Q182" s="22">
        <v>1</v>
      </c>
      <c r="R182" s="22"/>
      <c r="S182" s="22"/>
      <c r="T182" s="22"/>
      <c r="U182" t="s">
        <v>400</v>
      </c>
      <c r="V182" s="18">
        <f t="shared" si="16"/>
        <v>0.24</v>
      </c>
      <c r="W182" s="18">
        <v>38.4319228516</v>
      </c>
      <c r="X182" s="18">
        <v>-82.527026281100007</v>
      </c>
      <c r="Y182" s="18">
        <v>38.4291748578</v>
      </c>
      <c r="Z182" s="18">
        <v>-82.524606253000002</v>
      </c>
      <c r="AA182" s="71" t="str">
        <f t="shared" si="17"/>
        <v>LAW</v>
      </c>
    </row>
    <row r="183" spans="1:27" x14ac:dyDescent="0.25">
      <c r="A183" s="22" t="s">
        <v>4943</v>
      </c>
      <c r="B183" s="22">
        <v>0</v>
      </c>
      <c r="C183" s="22" t="s">
        <v>4618</v>
      </c>
      <c r="D183" s="22">
        <v>2</v>
      </c>
      <c r="E183" s="23" t="str">
        <f t="shared" si="12"/>
        <v>Green</v>
      </c>
      <c r="F183" s="72" t="s">
        <v>1720</v>
      </c>
      <c r="G183" s="23"/>
      <c r="H183" s="24" t="str">
        <f t="shared" si="13"/>
        <v>Start Loc</v>
      </c>
      <c r="I183" s="24" t="str">
        <f t="shared" si="14"/>
        <v>End Loc</v>
      </c>
      <c r="J183" s="24" t="str">
        <f t="shared" si="15"/>
        <v>Segment</v>
      </c>
      <c r="K183" s="71" t="s">
        <v>848</v>
      </c>
      <c r="L183" s="22">
        <v>2</v>
      </c>
      <c r="M183" s="22">
        <v>2.2400000000000002</v>
      </c>
      <c r="N183" s="22">
        <v>2</v>
      </c>
      <c r="O183" s="22">
        <v>0</v>
      </c>
      <c r="P183" s="22">
        <v>0</v>
      </c>
      <c r="Q183" s="22">
        <v>1</v>
      </c>
      <c r="R183" s="22"/>
      <c r="S183" s="22"/>
      <c r="T183" s="22"/>
      <c r="U183" t="s">
        <v>444</v>
      </c>
      <c r="V183" s="18">
        <f t="shared" si="16"/>
        <v>0.24000000000000021</v>
      </c>
      <c r="W183" s="18">
        <v>38.427989939100001</v>
      </c>
      <c r="X183" s="18">
        <v>-82.562558548400006</v>
      </c>
      <c r="Y183" s="18">
        <v>38.429731319799998</v>
      </c>
      <c r="Z183" s="18">
        <v>-82.558885596799996</v>
      </c>
      <c r="AA183" s="71" t="str">
        <f t="shared" si="17"/>
        <v>LAW</v>
      </c>
    </row>
    <row r="184" spans="1:27" x14ac:dyDescent="0.25">
      <c r="A184" s="22" t="s">
        <v>3614</v>
      </c>
      <c r="B184" s="22">
        <v>0</v>
      </c>
      <c r="C184" s="22" t="s">
        <v>4620</v>
      </c>
      <c r="D184" s="22">
        <v>3</v>
      </c>
      <c r="E184" s="23" t="str">
        <f t="shared" si="12"/>
        <v>Green</v>
      </c>
      <c r="F184" s="72" t="s">
        <v>1720</v>
      </c>
      <c r="G184" s="23"/>
      <c r="H184" s="24" t="str">
        <f t="shared" si="13"/>
        <v>Start Loc</v>
      </c>
      <c r="I184" s="24" t="str">
        <f t="shared" si="14"/>
        <v>End Loc</v>
      </c>
      <c r="J184" s="24" t="str">
        <f t="shared" si="15"/>
        <v>Segment</v>
      </c>
      <c r="K184" s="71" t="s">
        <v>890</v>
      </c>
      <c r="L184" s="22">
        <v>0</v>
      </c>
      <c r="M184" s="22">
        <v>0.24</v>
      </c>
      <c r="N184" s="22">
        <v>3</v>
      </c>
      <c r="O184" s="22">
        <v>0</v>
      </c>
      <c r="P184" s="22">
        <v>0</v>
      </c>
      <c r="Q184" s="22">
        <v>2</v>
      </c>
      <c r="R184" s="22"/>
      <c r="S184" s="22"/>
      <c r="T184" s="22"/>
      <c r="U184" t="s">
        <v>752</v>
      </c>
      <c r="V184" s="18">
        <f t="shared" si="16"/>
        <v>0.24</v>
      </c>
      <c r="W184" s="18">
        <v>38.427405218499999</v>
      </c>
      <c r="X184" s="18">
        <v>-82.470867452600004</v>
      </c>
      <c r="Y184" s="18">
        <v>38.429872189900003</v>
      </c>
      <c r="Z184" s="18">
        <v>-82.468474691899999</v>
      </c>
      <c r="AA184" s="71" t="str">
        <f t="shared" si="17"/>
        <v>LAW</v>
      </c>
    </row>
    <row r="185" spans="1:27" x14ac:dyDescent="0.25">
      <c r="A185" s="22" t="s">
        <v>6289</v>
      </c>
      <c r="B185" s="22">
        <v>0</v>
      </c>
      <c r="C185" s="22" t="s">
        <v>4615</v>
      </c>
      <c r="D185" s="22">
        <v>2</v>
      </c>
      <c r="E185" s="23" t="str">
        <f t="shared" si="12"/>
        <v>Green</v>
      </c>
      <c r="F185" s="72" t="s">
        <v>1720</v>
      </c>
      <c r="G185" s="23"/>
      <c r="H185" s="24" t="str">
        <f t="shared" si="13"/>
        <v>Start Loc</v>
      </c>
      <c r="I185" s="24" t="str">
        <f t="shared" si="14"/>
        <v>End Loc</v>
      </c>
      <c r="J185" s="24" t="str">
        <f t="shared" si="15"/>
        <v>Segment</v>
      </c>
      <c r="K185" s="71" t="s">
        <v>848</v>
      </c>
      <c r="L185" s="22">
        <v>2.5</v>
      </c>
      <c r="M185" s="22">
        <v>2.74</v>
      </c>
      <c r="N185" s="22">
        <v>2</v>
      </c>
      <c r="O185" s="22">
        <v>0</v>
      </c>
      <c r="P185" s="22">
        <v>0</v>
      </c>
      <c r="Q185" s="22">
        <v>1</v>
      </c>
      <c r="R185" s="22"/>
      <c r="S185" s="22"/>
      <c r="T185" s="22"/>
      <c r="U185" t="s">
        <v>444</v>
      </c>
      <c r="V185" s="18">
        <f t="shared" si="16"/>
        <v>0.24000000000000021</v>
      </c>
      <c r="W185" s="18">
        <v>38.430352173199999</v>
      </c>
      <c r="X185" s="18">
        <v>-82.554296001599994</v>
      </c>
      <c r="Y185" s="18">
        <v>38.430532911199997</v>
      </c>
      <c r="Z185" s="18">
        <v>-82.549950368200001</v>
      </c>
      <c r="AA185" s="71" t="str">
        <f t="shared" si="17"/>
        <v>LAW</v>
      </c>
    </row>
    <row r="186" spans="1:27" x14ac:dyDescent="0.25">
      <c r="A186" s="22" t="s">
        <v>4170</v>
      </c>
      <c r="B186" s="22">
        <v>0</v>
      </c>
      <c r="C186" s="22" t="s">
        <v>4632</v>
      </c>
      <c r="D186" s="22">
        <v>4</v>
      </c>
      <c r="E186" s="23" t="str">
        <f t="shared" si="12"/>
        <v>Green</v>
      </c>
      <c r="F186" s="72" t="s">
        <v>1720</v>
      </c>
      <c r="G186" s="23"/>
      <c r="H186" s="24" t="str">
        <f t="shared" si="13"/>
        <v>Start Loc</v>
      </c>
      <c r="I186" s="24" t="str">
        <f t="shared" si="14"/>
        <v>End Loc</v>
      </c>
      <c r="J186" s="24" t="str">
        <f t="shared" si="15"/>
        <v>Segment</v>
      </c>
      <c r="K186" s="71" t="s">
        <v>802</v>
      </c>
      <c r="L186" s="22">
        <v>7.75</v>
      </c>
      <c r="M186" s="22">
        <v>7.99</v>
      </c>
      <c r="N186" s="22">
        <v>4</v>
      </c>
      <c r="O186" s="22">
        <v>0</v>
      </c>
      <c r="P186" s="22">
        <v>0</v>
      </c>
      <c r="Q186" s="22">
        <v>2</v>
      </c>
      <c r="R186" s="22"/>
      <c r="S186" s="22"/>
      <c r="T186" s="22"/>
      <c r="U186" t="s">
        <v>368</v>
      </c>
      <c r="V186" s="18">
        <f t="shared" si="16"/>
        <v>0.24000000000000021</v>
      </c>
      <c r="W186" s="18">
        <v>38.4336294772</v>
      </c>
      <c r="X186" s="18">
        <v>-82.493209770899995</v>
      </c>
      <c r="Y186" s="18">
        <v>38.430676411599997</v>
      </c>
      <c r="Z186" s="18">
        <v>-82.492595979900003</v>
      </c>
      <c r="AA186" s="71" t="str">
        <f t="shared" si="17"/>
        <v>LAW</v>
      </c>
    </row>
    <row r="187" spans="1:27" x14ac:dyDescent="0.25">
      <c r="A187" s="22" t="s">
        <v>3325</v>
      </c>
      <c r="B187" s="22">
        <v>0</v>
      </c>
      <c r="C187" s="22" t="s">
        <v>4606</v>
      </c>
      <c r="D187" s="22">
        <v>2</v>
      </c>
      <c r="E187" s="23" t="str">
        <f t="shared" si="12"/>
        <v>Green</v>
      </c>
      <c r="F187" s="72" t="s">
        <v>1720</v>
      </c>
      <c r="G187" s="23"/>
      <c r="H187" s="24" t="str">
        <f t="shared" si="13"/>
        <v>Start Loc</v>
      </c>
      <c r="I187" s="24" t="str">
        <f t="shared" si="14"/>
        <v>End Loc</v>
      </c>
      <c r="J187" s="24" t="str">
        <f t="shared" si="15"/>
        <v>Segment</v>
      </c>
      <c r="K187" s="71" t="s">
        <v>921</v>
      </c>
      <c r="L187" s="22">
        <v>0.25</v>
      </c>
      <c r="M187" s="22">
        <v>0.49</v>
      </c>
      <c r="N187" s="22">
        <v>2</v>
      </c>
      <c r="O187" s="22">
        <v>0</v>
      </c>
      <c r="P187" s="22">
        <v>0</v>
      </c>
      <c r="Q187" s="22">
        <v>1</v>
      </c>
      <c r="R187" s="22"/>
      <c r="S187" s="22"/>
      <c r="T187" s="22"/>
      <c r="U187" t="s">
        <v>318</v>
      </c>
      <c r="V187" s="18">
        <f t="shared" si="16"/>
        <v>0.24</v>
      </c>
      <c r="W187" s="18">
        <v>38.430145611299999</v>
      </c>
      <c r="X187" s="18">
        <v>-82.459289744200007</v>
      </c>
      <c r="Y187" s="18">
        <v>38.431571179599999</v>
      </c>
      <c r="Z187" s="18">
        <v>-82.463271400899998</v>
      </c>
      <c r="AA187" s="71" t="str">
        <f t="shared" si="17"/>
        <v>LAW</v>
      </c>
    </row>
    <row r="188" spans="1:27" x14ac:dyDescent="0.25">
      <c r="A188" s="22" t="s">
        <v>2432</v>
      </c>
      <c r="B188" s="22">
        <v>0</v>
      </c>
      <c r="C188" s="22" t="s">
        <v>4617</v>
      </c>
      <c r="D188" s="22">
        <v>3</v>
      </c>
      <c r="E188" s="23" t="str">
        <f t="shared" si="12"/>
        <v>Green</v>
      </c>
      <c r="F188" s="72" t="s">
        <v>1720</v>
      </c>
      <c r="G188" s="23"/>
      <c r="H188" s="24" t="str">
        <f t="shared" si="13"/>
        <v>Start Loc</v>
      </c>
      <c r="I188" s="24" t="str">
        <f t="shared" si="14"/>
        <v>End Loc</v>
      </c>
      <c r="J188" s="24" t="str">
        <f t="shared" si="15"/>
        <v>Segment</v>
      </c>
      <c r="K188" s="71" t="s">
        <v>848</v>
      </c>
      <c r="L188" s="22">
        <v>2.75</v>
      </c>
      <c r="M188" s="22">
        <v>2.99</v>
      </c>
      <c r="N188" s="22">
        <v>3</v>
      </c>
      <c r="O188" s="22">
        <v>0</v>
      </c>
      <c r="P188" s="22">
        <v>0</v>
      </c>
      <c r="Q188" s="22">
        <v>1</v>
      </c>
      <c r="R188" s="22"/>
      <c r="S188" s="22"/>
      <c r="T188" s="22"/>
      <c r="U188" t="s">
        <v>444</v>
      </c>
      <c r="V188" s="18">
        <f t="shared" si="16"/>
        <v>0.24000000000000021</v>
      </c>
      <c r="W188" s="18">
        <v>38.430540948999997</v>
      </c>
      <c r="X188" s="18">
        <v>-82.549775031400003</v>
      </c>
      <c r="Y188" s="18">
        <v>38.432326456299997</v>
      </c>
      <c r="Z188" s="18">
        <v>-82.546166144099999</v>
      </c>
      <c r="AA188" s="71" t="str">
        <f t="shared" si="17"/>
        <v>LAW</v>
      </c>
    </row>
    <row r="189" spans="1:27" x14ac:dyDescent="0.25">
      <c r="A189" s="22" t="s">
        <v>3328</v>
      </c>
      <c r="B189" s="22">
        <v>0</v>
      </c>
      <c r="C189" s="22" t="s">
        <v>4606</v>
      </c>
      <c r="D189" s="22">
        <v>2</v>
      </c>
      <c r="E189" s="23" t="str">
        <f t="shared" si="12"/>
        <v>Green</v>
      </c>
      <c r="F189" s="72" t="s">
        <v>1720</v>
      </c>
      <c r="G189" s="23"/>
      <c r="H189" s="24" t="str">
        <f t="shared" si="13"/>
        <v>Start Loc</v>
      </c>
      <c r="I189" s="24" t="str">
        <f t="shared" si="14"/>
        <v>End Loc</v>
      </c>
      <c r="J189" s="24" t="str">
        <f t="shared" si="15"/>
        <v>Segment</v>
      </c>
      <c r="K189" s="71" t="s">
        <v>890</v>
      </c>
      <c r="L189" s="22">
        <v>0.25</v>
      </c>
      <c r="M189" s="22">
        <v>0.49</v>
      </c>
      <c r="N189" s="22">
        <v>2</v>
      </c>
      <c r="O189" s="22">
        <v>0</v>
      </c>
      <c r="P189" s="22">
        <v>0</v>
      </c>
      <c r="Q189" s="22">
        <v>0</v>
      </c>
      <c r="R189" s="22"/>
      <c r="S189" s="22"/>
      <c r="T189" s="22"/>
      <c r="U189" t="s">
        <v>752</v>
      </c>
      <c r="V189" s="18">
        <f t="shared" si="16"/>
        <v>0.24</v>
      </c>
      <c r="W189" s="18">
        <v>38.429999477999999</v>
      </c>
      <c r="X189" s="18">
        <v>-82.468389187599996</v>
      </c>
      <c r="Y189" s="18">
        <v>38.432951417300004</v>
      </c>
      <c r="Z189" s="18">
        <v>-82.469831771399996</v>
      </c>
      <c r="AA189" s="71" t="str">
        <f t="shared" si="17"/>
        <v>LAW</v>
      </c>
    </row>
    <row r="190" spans="1:27" x14ac:dyDescent="0.25">
      <c r="A190" s="22" t="s">
        <v>3958</v>
      </c>
      <c r="B190" s="22">
        <v>0</v>
      </c>
      <c r="C190" s="22" t="s">
        <v>4638</v>
      </c>
      <c r="D190" s="22">
        <v>3</v>
      </c>
      <c r="E190" s="23" t="str">
        <f t="shared" si="12"/>
        <v>Green</v>
      </c>
      <c r="F190" s="72" t="s">
        <v>1720</v>
      </c>
      <c r="G190" s="23"/>
      <c r="H190" s="24" t="str">
        <f t="shared" si="13"/>
        <v>Start Loc</v>
      </c>
      <c r="I190" s="24" t="str">
        <f t="shared" si="14"/>
        <v>End Loc</v>
      </c>
      <c r="J190" s="24" t="str">
        <f t="shared" si="15"/>
        <v>Segment</v>
      </c>
      <c r="K190" s="71" t="s">
        <v>802</v>
      </c>
      <c r="L190" s="22">
        <v>7.5</v>
      </c>
      <c r="M190" s="22">
        <v>7.74</v>
      </c>
      <c r="N190" s="22">
        <v>3</v>
      </c>
      <c r="O190" s="22">
        <v>0</v>
      </c>
      <c r="P190" s="22">
        <v>0</v>
      </c>
      <c r="Q190" s="22">
        <v>1</v>
      </c>
      <c r="R190" s="22"/>
      <c r="S190" s="22"/>
      <c r="T190" s="22"/>
      <c r="U190" t="s">
        <v>368</v>
      </c>
      <c r="V190" s="18">
        <f t="shared" si="16"/>
        <v>0.24000000000000021</v>
      </c>
      <c r="W190" s="18">
        <v>38.436534752100002</v>
      </c>
      <c r="X190" s="18">
        <v>-82.495737224099997</v>
      </c>
      <c r="Y190" s="18">
        <v>38.433765135999998</v>
      </c>
      <c r="Z190" s="18">
        <v>-82.493277495800001</v>
      </c>
      <c r="AA190" s="71" t="str">
        <f t="shared" si="17"/>
        <v>LAW</v>
      </c>
    </row>
    <row r="191" spans="1:27" x14ac:dyDescent="0.25">
      <c r="A191" s="22" t="s">
        <v>2728</v>
      </c>
      <c r="B191" s="22">
        <v>0</v>
      </c>
      <c r="C191" s="22" t="s">
        <v>4619</v>
      </c>
      <c r="D191" s="22">
        <v>3</v>
      </c>
      <c r="E191" s="23" t="str">
        <f t="shared" si="12"/>
        <v>Green</v>
      </c>
      <c r="F191" s="72" t="s">
        <v>1720</v>
      </c>
      <c r="G191" s="23"/>
      <c r="H191" s="24" t="str">
        <f t="shared" si="13"/>
        <v>Start Loc</v>
      </c>
      <c r="I191" s="24" t="str">
        <f t="shared" si="14"/>
        <v>End Loc</v>
      </c>
      <c r="J191" s="24" t="str">
        <f t="shared" si="15"/>
        <v>Segment</v>
      </c>
      <c r="K191" s="71" t="s">
        <v>921</v>
      </c>
      <c r="L191" s="22">
        <v>0.5</v>
      </c>
      <c r="M191" s="22">
        <v>0.74</v>
      </c>
      <c r="N191" s="22">
        <v>3</v>
      </c>
      <c r="O191" s="22">
        <v>0</v>
      </c>
      <c r="P191" s="22">
        <v>0</v>
      </c>
      <c r="Q191" s="22">
        <v>0</v>
      </c>
      <c r="R191" s="22"/>
      <c r="S191" s="22"/>
      <c r="T191" s="22"/>
      <c r="U191" t="s">
        <v>318</v>
      </c>
      <c r="V191" s="18">
        <f t="shared" si="16"/>
        <v>0.24</v>
      </c>
      <c r="W191" s="18">
        <v>38.431648943600003</v>
      </c>
      <c r="X191" s="18">
        <v>-82.463426636999998</v>
      </c>
      <c r="Y191" s="18">
        <v>38.4347112755</v>
      </c>
      <c r="Z191" s="18">
        <v>-82.465138536699996</v>
      </c>
      <c r="AA191" s="71" t="str">
        <f t="shared" si="17"/>
        <v>LAW</v>
      </c>
    </row>
    <row r="192" spans="1:27" x14ac:dyDescent="0.25">
      <c r="A192" s="22" t="s">
        <v>3326</v>
      </c>
      <c r="B192" s="22">
        <v>0</v>
      </c>
      <c r="C192" s="22" t="s">
        <v>4620</v>
      </c>
      <c r="D192" s="22">
        <v>3</v>
      </c>
      <c r="E192" s="23" t="str">
        <f t="shared" si="12"/>
        <v>Green</v>
      </c>
      <c r="F192" s="72" t="s">
        <v>1720</v>
      </c>
      <c r="G192" s="23"/>
      <c r="H192" s="24" t="str">
        <f t="shared" si="13"/>
        <v>Start Loc</v>
      </c>
      <c r="I192" s="24" t="str">
        <f t="shared" si="14"/>
        <v>End Loc</v>
      </c>
      <c r="J192" s="24" t="str">
        <f t="shared" si="15"/>
        <v>Segment</v>
      </c>
      <c r="K192" s="71" t="s">
        <v>787</v>
      </c>
      <c r="L192" s="22">
        <v>0</v>
      </c>
      <c r="M192" s="22">
        <v>0.24</v>
      </c>
      <c r="N192" s="22">
        <v>3</v>
      </c>
      <c r="O192" s="22">
        <v>0</v>
      </c>
      <c r="P192" s="22">
        <v>0</v>
      </c>
      <c r="Q192" s="22">
        <v>1</v>
      </c>
      <c r="R192" s="22"/>
      <c r="S192" s="22"/>
      <c r="T192" s="22"/>
      <c r="U192" t="s">
        <v>499</v>
      </c>
      <c r="V192" s="18">
        <f t="shared" si="16"/>
        <v>0.24</v>
      </c>
      <c r="W192" s="18">
        <v>38.432959129700002</v>
      </c>
      <c r="X192" s="18">
        <v>-82.431100923200006</v>
      </c>
      <c r="Y192" s="18">
        <v>38.436176094099999</v>
      </c>
      <c r="Z192" s="18">
        <v>-82.431914377300004</v>
      </c>
      <c r="AA192" s="71" t="str">
        <f t="shared" si="17"/>
        <v>LAW</v>
      </c>
    </row>
    <row r="193" spans="1:27" x14ac:dyDescent="0.25">
      <c r="A193" s="22" t="s">
        <v>3681</v>
      </c>
      <c r="B193" s="22">
        <v>0</v>
      </c>
      <c r="C193" s="22" t="s">
        <v>4621</v>
      </c>
      <c r="D193" s="22">
        <v>4</v>
      </c>
      <c r="E193" s="23" t="str">
        <f t="shared" si="12"/>
        <v>Green</v>
      </c>
      <c r="F193" s="72" t="s">
        <v>1720</v>
      </c>
      <c r="G193" s="23"/>
      <c r="H193" s="24" t="str">
        <f t="shared" si="13"/>
        <v>Start Loc</v>
      </c>
      <c r="I193" s="24" t="str">
        <f t="shared" si="14"/>
        <v>End Loc</v>
      </c>
      <c r="J193" s="24" t="str">
        <f t="shared" si="15"/>
        <v>Segment</v>
      </c>
      <c r="K193" s="71" t="s">
        <v>921</v>
      </c>
      <c r="L193" s="22">
        <v>0.75</v>
      </c>
      <c r="M193" s="22">
        <v>0.99</v>
      </c>
      <c r="N193" s="22">
        <v>4</v>
      </c>
      <c r="O193" s="22">
        <v>0</v>
      </c>
      <c r="P193" s="22">
        <v>0</v>
      </c>
      <c r="Q193" s="22">
        <v>3</v>
      </c>
      <c r="R193" s="22"/>
      <c r="S193" s="22"/>
      <c r="T193" s="22"/>
      <c r="U193" t="s">
        <v>318</v>
      </c>
      <c r="V193" s="18">
        <f t="shared" si="16"/>
        <v>0.24</v>
      </c>
      <c r="W193" s="18">
        <v>38.434851490600003</v>
      </c>
      <c r="X193" s="18">
        <v>-82.4651825487</v>
      </c>
      <c r="Y193" s="18">
        <v>38.438299618000002</v>
      </c>
      <c r="Z193" s="18">
        <v>-82.465204355300003</v>
      </c>
      <c r="AA193" s="71" t="str">
        <f t="shared" si="17"/>
        <v>LAW</v>
      </c>
    </row>
    <row r="194" spans="1:27" x14ac:dyDescent="0.25">
      <c r="A194" s="22" t="s">
        <v>2670</v>
      </c>
      <c r="B194" s="22">
        <v>0</v>
      </c>
      <c r="C194" s="22" t="s">
        <v>4622</v>
      </c>
      <c r="D194" s="22">
        <v>3</v>
      </c>
      <c r="E194" s="23" t="str">
        <f t="shared" si="12"/>
        <v>Green</v>
      </c>
      <c r="F194" s="72" t="s">
        <v>1720</v>
      </c>
      <c r="G194" s="23"/>
      <c r="H194" s="24" t="str">
        <f t="shared" si="13"/>
        <v>Start Loc</v>
      </c>
      <c r="I194" s="24" t="str">
        <f t="shared" si="14"/>
        <v>End Loc</v>
      </c>
      <c r="J194" s="24" t="str">
        <f t="shared" si="15"/>
        <v>Segment</v>
      </c>
      <c r="K194" s="71" t="s">
        <v>860</v>
      </c>
      <c r="L194" s="22">
        <v>1.5</v>
      </c>
      <c r="M194" s="22">
        <v>1.74</v>
      </c>
      <c r="N194" s="22">
        <v>3</v>
      </c>
      <c r="O194" s="22">
        <v>0</v>
      </c>
      <c r="P194" s="22">
        <v>0</v>
      </c>
      <c r="Q194" s="22">
        <v>1</v>
      </c>
      <c r="R194" s="22"/>
      <c r="S194" s="22"/>
      <c r="T194" s="22"/>
      <c r="U194" t="s">
        <v>2111</v>
      </c>
      <c r="V194" s="18">
        <f t="shared" si="16"/>
        <v>0.24</v>
      </c>
      <c r="W194" s="18">
        <v>38.439800943999998</v>
      </c>
      <c r="X194" s="18">
        <v>-82.443800520500005</v>
      </c>
      <c r="Y194" s="18">
        <v>38.439551219000002</v>
      </c>
      <c r="Z194" s="18">
        <v>-82.439401475899999</v>
      </c>
      <c r="AA194" s="71" t="str">
        <f t="shared" si="17"/>
        <v>LAW</v>
      </c>
    </row>
    <row r="195" spans="1:27" x14ac:dyDescent="0.25">
      <c r="A195" s="22" t="s">
        <v>4250</v>
      </c>
      <c r="B195" s="22">
        <v>0</v>
      </c>
      <c r="C195" s="22" t="s">
        <v>4643</v>
      </c>
      <c r="D195" s="22">
        <v>5</v>
      </c>
      <c r="E195" s="23" t="str">
        <f t="shared" si="12"/>
        <v>Green</v>
      </c>
      <c r="F195" s="72" t="s">
        <v>1720</v>
      </c>
      <c r="G195" s="23"/>
      <c r="H195" s="24" t="str">
        <f t="shared" si="13"/>
        <v>Start Loc</v>
      </c>
      <c r="I195" s="24" t="str">
        <f t="shared" si="14"/>
        <v>End Loc</v>
      </c>
      <c r="J195" s="24" t="str">
        <f t="shared" si="15"/>
        <v>Segment</v>
      </c>
      <c r="K195" s="71" t="s">
        <v>848</v>
      </c>
      <c r="L195" s="22">
        <v>3.5</v>
      </c>
      <c r="M195" s="22">
        <v>3.74</v>
      </c>
      <c r="N195" s="22">
        <v>5</v>
      </c>
      <c r="O195" s="22">
        <v>0</v>
      </c>
      <c r="P195" s="22">
        <v>1</v>
      </c>
      <c r="Q195" s="22">
        <v>9</v>
      </c>
      <c r="R195" s="22"/>
      <c r="S195" s="22"/>
      <c r="T195" s="22"/>
      <c r="U195" t="s">
        <v>444</v>
      </c>
      <c r="V195" s="18">
        <f t="shared" si="16"/>
        <v>0.24000000000000021</v>
      </c>
      <c r="W195" s="18">
        <v>38.438152612499998</v>
      </c>
      <c r="X195" s="18">
        <v>-82.540688990099994</v>
      </c>
      <c r="Y195" s="18">
        <v>38.441537248400003</v>
      </c>
      <c r="Z195" s="18">
        <v>-82.539785084599998</v>
      </c>
      <c r="AA195" s="71" t="str">
        <f t="shared" si="17"/>
        <v>LAW</v>
      </c>
    </row>
    <row r="196" spans="1:27" x14ac:dyDescent="0.25">
      <c r="A196" s="22" t="s">
        <v>5405</v>
      </c>
      <c r="B196" s="22">
        <v>0</v>
      </c>
      <c r="C196" s="22" t="s">
        <v>4612</v>
      </c>
      <c r="D196" s="22">
        <v>3</v>
      </c>
      <c r="E196" s="23" t="str">
        <f t="shared" si="12"/>
        <v>Green</v>
      </c>
      <c r="F196" s="72" t="s">
        <v>1720</v>
      </c>
      <c r="G196" s="23"/>
      <c r="H196" s="24" t="str">
        <f t="shared" si="13"/>
        <v>Start Loc</v>
      </c>
      <c r="I196" s="24" t="str">
        <f t="shared" si="14"/>
        <v>End Loc</v>
      </c>
      <c r="J196" s="24" t="str">
        <f t="shared" si="15"/>
        <v>Segment</v>
      </c>
      <c r="K196" s="71" t="s">
        <v>921</v>
      </c>
      <c r="L196" s="22">
        <v>1</v>
      </c>
      <c r="M196" s="22">
        <v>1.24</v>
      </c>
      <c r="N196" s="22">
        <v>3</v>
      </c>
      <c r="O196" s="22">
        <v>0</v>
      </c>
      <c r="P196" s="22">
        <v>0</v>
      </c>
      <c r="Q196" s="22">
        <v>2</v>
      </c>
      <c r="R196" s="22"/>
      <c r="S196" s="22"/>
      <c r="T196" s="22"/>
      <c r="U196" t="s">
        <v>318</v>
      </c>
      <c r="V196" s="18">
        <f t="shared" si="16"/>
        <v>0.24</v>
      </c>
      <c r="W196" s="18">
        <v>38.438446801200001</v>
      </c>
      <c r="X196" s="18">
        <v>-82.465246587799996</v>
      </c>
      <c r="Y196" s="18">
        <v>38.441660944500001</v>
      </c>
      <c r="Z196" s="18">
        <v>-82.466851516099993</v>
      </c>
      <c r="AA196" s="71" t="str">
        <f t="shared" si="17"/>
        <v>LAW</v>
      </c>
    </row>
    <row r="197" spans="1:27" x14ac:dyDescent="0.25">
      <c r="A197" s="22" t="s">
        <v>6187</v>
      </c>
      <c r="B197" s="22">
        <v>0</v>
      </c>
      <c r="C197" s="22" t="s">
        <v>4612</v>
      </c>
      <c r="D197" s="22">
        <v>2</v>
      </c>
      <c r="E197" s="23" t="str">
        <f t="shared" si="12"/>
        <v>Green</v>
      </c>
      <c r="F197" s="72" t="s">
        <v>1720</v>
      </c>
      <c r="G197" s="23"/>
      <c r="H197" s="24" t="str">
        <f t="shared" si="13"/>
        <v>Start Loc</v>
      </c>
      <c r="I197" s="24" t="str">
        <f t="shared" si="14"/>
        <v>End Loc</v>
      </c>
      <c r="J197" s="24" t="str">
        <f t="shared" si="15"/>
        <v>Segment</v>
      </c>
      <c r="K197" s="71" t="s">
        <v>787</v>
      </c>
      <c r="L197" s="22">
        <v>1</v>
      </c>
      <c r="M197" s="22">
        <v>1.24</v>
      </c>
      <c r="N197" s="22">
        <v>2</v>
      </c>
      <c r="O197" s="22">
        <v>0</v>
      </c>
      <c r="P197" s="22">
        <v>0</v>
      </c>
      <c r="Q197" s="22">
        <v>0</v>
      </c>
      <c r="R197" s="22"/>
      <c r="S197" s="22"/>
      <c r="T197" s="22"/>
      <c r="U197" t="s">
        <v>499</v>
      </c>
      <c r="V197" s="18">
        <f t="shared" si="16"/>
        <v>0.24</v>
      </c>
      <c r="W197" s="18">
        <v>38.445310096599997</v>
      </c>
      <c r="X197" s="18">
        <v>-82.432170867899998</v>
      </c>
      <c r="Y197" s="18">
        <v>38.448061484999997</v>
      </c>
      <c r="Z197" s="18">
        <v>-82.431886258299997</v>
      </c>
      <c r="AA197" s="71" t="str">
        <f t="shared" si="17"/>
        <v>LAW</v>
      </c>
    </row>
    <row r="198" spans="1:27" x14ac:dyDescent="0.25">
      <c r="A198" s="22" t="s">
        <v>6493</v>
      </c>
      <c r="B198" s="22">
        <v>0</v>
      </c>
      <c r="C198" s="22" t="s">
        <v>4622</v>
      </c>
      <c r="D198" s="22">
        <v>3</v>
      </c>
      <c r="E198" s="23" t="str">
        <f t="shared" si="12"/>
        <v>Green</v>
      </c>
      <c r="F198" s="72" t="s">
        <v>1720</v>
      </c>
      <c r="G198" s="23"/>
      <c r="H198" s="24" t="str">
        <f t="shared" si="13"/>
        <v>Start Loc</v>
      </c>
      <c r="I198" s="24" t="str">
        <f t="shared" si="14"/>
        <v>End Loc</v>
      </c>
      <c r="J198" s="24" t="str">
        <f t="shared" si="15"/>
        <v>Segment</v>
      </c>
      <c r="K198" s="71" t="s">
        <v>921</v>
      </c>
      <c r="L198" s="22">
        <v>1.5</v>
      </c>
      <c r="M198" s="22">
        <v>1.74</v>
      </c>
      <c r="N198" s="22">
        <v>3</v>
      </c>
      <c r="O198" s="22">
        <v>0</v>
      </c>
      <c r="P198" s="22">
        <v>0</v>
      </c>
      <c r="Q198" s="22">
        <v>2</v>
      </c>
      <c r="R198" s="22"/>
      <c r="S198" s="22"/>
      <c r="T198" s="22"/>
      <c r="U198" t="s">
        <v>318</v>
      </c>
      <c r="V198" s="18">
        <f t="shared" si="16"/>
        <v>0.24</v>
      </c>
      <c r="W198" s="18">
        <v>38.445095801000001</v>
      </c>
      <c r="X198" s="18">
        <v>-82.468813793300001</v>
      </c>
      <c r="Y198" s="18">
        <v>38.448312945700003</v>
      </c>
      <c r="Z198" s="18">
        <v>-82.470239271500006</v>
      </c>
      <c r="AA198" s="71" t="str">
        <f t="shared" si="17"/>
        <v>LAW</v>
      </c>
    </row>
    <row r="199" spans="1:27" x14ac:dyDescent="0.25">
      <c r="A199" s="22" t="s">
        <v>3916</v>
      </c>
      <c r="B199" s="22">
        <v>0</v>
      </c>
      <c r="C199" s="22" t="s">
        <v>4622</v>
      </c>
      <c r="D199" s="22">
        <v>3</v>
      </c>
      <c r="E199" s="23" t="str">
        <f t="shared" si="12"/>
        <v>Green</v>
      </c>
      <c r="F199" s="72" t="s">
        <v>1720</v>
      </c>
      <c r="G199" s="23"/>
      <c r="H199" s="24" t="str">
        <f t="shared" si="13"/>
        <v>Start Loc</v>
      </c>
      <c r="I199" s="24" t="str">
        <f t="shared" si="14"/>
        <v>End Loc</v>
      </c>
      <c r="J199" s="24" t="str">
        <f t="shared" si="15"/>
        <v>Segment</v>
      </c>
      <c r="K199" s="71" t="s">
        <v>864</v>
      </c>
      <c r="L199" s="22">
        <v>1.5</v>
      </c>
      <c r="M199" s="22">
        <v>1.74</v>
      </c>
      <c r="N199" s="22">
        <v>3</v>
      </c>
      <c r="O199" s="22">
        <v>0</v>
      </c>
      <c r="P199" s="22">
        <v>0</v>
      </c>
      <c r="Q199" s="22">
        <v>2</v>
      </c>
      <c r="R199" s="22"/>
      <c r="S199" s="22"/>
      <c r="T199" s="22"/>
      <c r="U199" t="s">
        <v>254</v>
      </c>
      <c r="V199" s="18">
        <f t="shared" si="16"/>
        <v>0.24</v>
      </c>
      <c r="W199" s="18">
        <v>38.452879617199997</v>
      </c>
      <c r="X199" s="18">
        <v>-82.594661860900004</v>
      </c>
      <c r="Y199" s="18">
        <v>38.449538411799999</v>
      </c>
      <c r="Z199" s="18">
        <v>-82.593870216100001</v>
      </c>
      <c r="AA199" s="71" t="str">
        <f t="shared" si="17"/>
        <v>LAW</v>
      </c>
    </row>
    <row r="200" spans="1:27" x14ac:dyDescent="0.25">
      <c r="A200" s="22" t="s">
        <v>4020</v>
      </c>
      <c r="B200" s="22">
        <v>0</v>
      </c>
      <c r="C200" s="22" t="s">
        <v>4619</v>
      </c>
      <c r="D200" s="22">
        <v>2</v>
      </c>
      <c r="E200" s="23" t="str">
        <f t="shared" si="12"/>
        <v>Green</v>
      </c>
      <c r="F200" s="72" t="s">
        <v>1720</v>
      </c>
      <c r="G200" s="23"/>
      <c r="H200" s="24" t="str">
        <f t="shared" si="13"/>
        <v>Start Loc</v>
      </c>
      <c r="I200" s="24" t="str">
        <f t="shared" si="14"/>
        <v>End Loc</v>
      </c>
      <c r="J200" s="24" t="str">
        <f t="shared" si="15"/>
        <v>Segment</v>
      </c>
      <c r="K200" s="71" t="s">
        <v>924</v>
      </c>
      <c r="L200" s="22">
        <v>0.5</v>
      </c>
      <c r="M200" s="22">
        <v>0.74</v>
      </c>
      <c r="N200" s="22">
        <v>2</v>
      </c>
      <c r="O200" s="22">
        <v>0</v>
      </c>
      <c r="P200" s="22">
        <v>0</v>
      </c>
      <c r="Q200" s="22">
        <v>1</v>
      </c>
      <c r="R200" s="22"/>
      <c r="S200" s="22"/>
      <c r="T200" s="22"/>
      <c r="U200" t="s">
        <v>1329</v>
      </c>
      <c r="V200" s="18">
        <f t="shared" si="16"/>
        <v>0.24</v>
      </c>
      <c r="W200" s="18">
        <v>38.448695639299999</v>
      </c>
      <c r="X200" s="18">
        <v>-82.362416705000001</v>
      </c>
      <c r="Y200" s="18">
        <v>38.449800422999999</v>
      </c>
      <c r="Z200" s="18">
        <v>-82.359305177099998</v>
      </c>
      <c r="AA200" s="71" t="str">
        <f t="shared" si="17"/>
        <v>LAW</v>
      </c>
    </row>
    <row r="201" spans="1:27" x14ac:dyDescent="0.25">
      <c r="A201" s="22" t="s">
        <v>2936</v>
      </c>
      <c r="B201" s="22">
        <v>0</v>
      </c>
      <c r="C201" s="22" t="s">
        <v>4620</v>
      </c>
      <c r="D201" s="22">
        <v>3</v>
      </c>
      <c r="E201" s="23" t="str">
        <f t="shared" ref="E201:E264" si="18">IF(D201&gt;15,"Red",IF(D201&gt;10,"Yellow",IF(D201&gt;5,"Purple",IF(D201&gt;1,"Green",""))))</f>
        <v>Green</v>
      </c>
      <c r="F201" s="72" t="s">
        <v>1720</v>
      </c>
      <c r="G201" s="23"/>
      <c r="H201" s="24" t="str">
        <f t="shared" ref="H201:H264" si="19">IF(W201=0,"Unavailable",HYPERLINK(CONCATENATE("http://maps.google.com/maps?q=",+W201,",+",+X201,"+(Begin)&amp;iwloc=A&amp;hl=en"),"Start Loc"))</f>
        <v>Start Loc</v>
      </c>
      <c r="I201" s="24" t="str">
        <f t="shared" ref="I201:I264" si="20">IF(Y201=0,"Unavailable",HYPERLINK(CONCATENATE("http://maps.google.com/maps?q=",+Y201,",+",+Z201,"+(End)&amp;iwloc=A&amp;hl=en"),"End Loc"))</f>
        <v>End Loc</v>
      </c>
      <c r="J201" s="24" t="str">
        <f t="shared" ref="J201:J264" si="21">HYPERLINK(CONCATENATE("https://www.google.us/maps/dir/",W201,",",X201,"/",Y201,",",Z201,"/@",AVERAGE(W201,Y201),",",AVERAGE(X201,Z201),",15z"),"Segment")</f>
        <v>Segment</v>
      </c>
      <c r="K201" s="71" t="s">
        <v>979</v>
      </c>
      <c r="L201" s="22">
        <v>0</v>
      </c>
      <c r="M201" s="22">
        <v>0.24</v>
      </c>
      <c r="N201" s="22">
        <v>3</v>
      </c>
      <c r="O201" s="22">
        <v>0</v>
      </c>
      <c r="P201" s="22">
        <v>0</v>
      </c>
      <c r="Q201" s="22">
        <v>2</v>
      </c>
      <c r="R201" s="22"/>
      <c r="S201" s="22"/>
      <c r="T201" s="22"/>
      <c r="U201" t="s">
        <v>2141</v>
      </c>
      <c r="V201" s="18">
        <f t="shared" ref="V201:V264" si="22">M201-L201</f>
        <v>0.24</v>
      </c>
      <c r="W201" s="18">
        <v>38.447359910400003</v>
      </c>
      <c r="X201" s="18">
        <v>-82.431076870799998</v>
      </c>
      <c r="Y201" s="18">
        <v>38.449838868900002</v>
      </c>
      <c r="Z201" s="18">
        <v>-82.428215901900003</v>
      </c>
      <c r="AA201" s="71" t="str">
        <f t="shared" ref="AA201:AA264" si="23">MID(U201,2,3)</f>
        <v>LAW</v>
      </c>
    </row>
    <row r="202" spans="1:27" x14ac:dyDescent="0.25">
      <c r="A202" s="22" t="s">
        <v>2295</v>
      </c>
      <c r="B202" s="22">
        <v>0</v>
      </c>
      <c r="C202" s="22" t="s">
        <v>4631</v>
      </c>
      <c r="D202" s="22">
        <v>3</v>
      </c>
      <c r="E202" s="23" t="str">
        <f t="shared" si="18"/>
        <v>Green</v>
      </c>
      <c r="F202" s="72" t="s">
        <v>1720</v>
      </c>
      <c r="G202" s="23"/>
      <c r="H202" s="24" t="str">
        <f t="shared" si="19"/>
        <v>Start Loc</v>
      </c>
      <c r="I202" s="24" t="str">
        <f t="shared" si="20"/>
        <v>End Loc</v>
      </c>
      <c r="J202" s="24" t="str">
        <f t="shared" si="21"/>
        <v>Segment</v>
      </c>
      <c r="K202" s="71" t="s">
        <v>890</v>
      </c>
      <c r="L202" s="22">
        <v>3</v>
      </c>
      <c r="M202" s="22">
        <v>3.24</v>
      </c>
      <c r="N202" s="22">
        <v>3</v>
      </c>
      <c r="O202" s="22">
        <v>0</v>
      </c>
      <c r="P202" s="22">
        <v>0</v>
      </c>
      <c r="Q202" s="22">
        <v>0</v>
      </c>
      <c r="R202" s="22"/>
      <c r="S202" s="22"/>
      <c r="T202" s="22"/>
      <c r="U202" t="s">
        <v>752</v>
      </c>
      <c r="V202" s="18">
        <f t="shared" si="22"/>
        <v>0.24000000000000021</v>
      </c>
      <c r="W202" s="18">
        <v>38.450414410599997</v>
      </c>
      <c r="X202" s="18">
        <v>-82.4880933731</v>
      </c>
      <c r="Y202" s="18">
        <v>38.450892151700003</v>
      </c>
      <c r="Z202" s="18">
        <v>-82.492297117600003</v>
      </c>
      <c r="AA202" s="71" t="str">
        <f t="shared" si="23"/>
        <v>LAW</v>
      </c>
    </row>
    <row r="203" spans="1:27" x14ac:dyDescent="0.25">
      <c r="A203" s="22" t="s">
        <v>4172</v>
      </c>
      <c r="B203" s="22">
        <v>0</v>
      </c>
      <c r="C203" s="22" t="s">
        <v>4626</v>
      </c>
      <c r="D203" s="22">
        <v>4</v>
      </c>
      <c r="E203" s="23" t="str">
        <f t="shared" si="18"/>
        <v>Green</v>
      </c>
      <c r="F203" s="72" t="s">
        <v>1720</v>
      </c>
      <c r="G203" s="23"/>
      <c r="H203" s="24" t="str">
        <f t="shared" si="19"/>
        <v>Start Loc</v>
      </c>
      <c r="I203" s="24" t="str">
        <f t="shared" si="20"/>
        <v>End Loc</v>
      </c>
      <c r="J203" s="24" t="str">
        <f t="shared" si="21"/>
        <v>Segment</v>
      </c>
      <c r="K203" s="71" t="s">
        <v>921</v>
      </c>
      <c r="L203" s="22">
        <v>1.75</v>
      </c>
      <c r="M203" s="22">
        <v>1.99</v>
      </c>
      <c r="N203" s="22">
        <v>4</v>
      </c>
      <c r="O203" s="22">
        <v>0</v>
      </c>
      <c r="P203" s="22">
        <v>0</v>
      </c>
      <c r="Q203" s="22">
        <v>0</v>
      </c>
      <c r="R203" s="22"/>
      <c r="S203" s="22"/>
      <c r="T203" s="22"/>
      <c r="U203" t="s">
        <v>318</v>
      </c>
      <c r="V203" s="18">
        <f t="shared" si="22"/>
        <v>0.24</v>
      </c>
      <c r="W203" s="18">
        <v>38.448457417500002</v>
      </c>
      <c r="X203" s="18">
        <v>-82.470252335699996</v>
      </c>
      <c r="Y203" s="18">
        <v>38.451208388399998</v>
      </c>
      <c r="Z203" s="18">
        <v>-82.472437800199998</v>
      </c>
      <c r="AA203" s="71" t="str">
        <f t="shared" si="23"/>
        <v>LAW</v>
      </c>
    </row>
    <row r="204" spans="1:27" x14ac:dyDescent="0.25">
      <c r="A204" s="22" t="s">
        <v>2942</v>
      </c>
      <c r="B204" s="22">
        <v>0</v>
      </c>
      <c r="C204" s="22" t="s">
        <v>4621</v>
      </c>
      <c r="D204" s="22">
        <v>2</v>
      </c>
      <c r="E204" s="23" t="str">
        <f t="shared" si="18"/>
        <v>Green</v>
      </c>
      <c r="F204" s="72" t="s">
        <v>1720</v>
      </c>
      <c r="G204" s="23"/>
      <c r="H204" s="24" t="str">
        <f t="shared" si="19"/>
        <v>Start Loc</v>
      </c>
      <c r="I204" s="24" t="str">
        <f t="shared" si="20"/>
        <v>End Loc</v>
      </c>
      <c r="J204" s="24" t="str">
        <f t="shared" si="21"/>
        <v>Segment</v>
      </c>
      <c r="K204" s="71" t="s">
        <v>924</v>
      </c>
      <c r="L204" s="22">
        <v>0.75</v>
      </c>
      <c r="M204" s="22">
        <v>0.99</v>
      </c>
      <c r="N204" s="22">
        <v>2</v>
      </c>
      <c r="O204" s="22">
        <v>0</v>
      </c>
      <c r="P204" s="22">
        <v>1</v>
      </c>
      <c r="Q204" s="22">
        <v>2</v>
      </c>
      <c r="R204" s="22"/>
      <c r="S204" s="22"/>
      <c r="T204" s="22"/>
      <c r="U204" t="s">
        <v>1329</v>
      </c>
      <c r="V204" s="18">
        <f t="shared" si="22"/>
        <v>0.24</v>
      </c>
      <c r="W204" s="18">
        <v>38.449810449600001</v>
      </c>
      <c r="X204" s="18">
        <v>-82.359106988099995</v>
      </c>
      <c r="Y204" s="18">
        <v>38.451367849599997</v>
      </c>
      <c r="Z204" s="18">
        <v>-82.355352439800001</v>
      </c>
      <c r="AA204" s="71" t="str">
        <f t="shared" si="23"/>
        <v>LAW</v>
      </c>
    </row>
    <row r="205" spans="1:27" x14ac:dyDescent="0.25">
      <c r="A205" s="22" t="s">
        <v>6415</v>
      </c>
      <c r="B205" s="22">
        <v>0</v>
      </c>
      <c r="C205" s="22" t="s">
        <v>4606</v>
      </c>
      <c r="D205" s="22">
        <v>3</v>
      </c>
      <c r="E205" s="23" t="str">
        <f t="shared" si="18"/>
        <v>Green</v>
      </c>
      <c r="F205" s="72" t="s">
        <v>1720</v>
      </c>
      <c r="G205" s="23"/>
      <c r="H205" s="24" t="str">
        <f t="shared" si="19"/>
        <v>Start Loc</v>
      </c>
      <c r="I205" s="24" t="str">
        <f t="shared" si="20"/>
        <v>End Loc</v>
      </c>
      <c r="J205" s="24" t="str">
        <f t="shared" si="21"/>
        <v>Segment</v>
      </c>
      <c r="K205" s="71" t="s">
        <v>979</v>
      </c>
      <c r="L205" s="22">
        <v>0.25</v>
      </c>
      <c r="M205" s="22">
        <v>0.49</v>
      </c>
      <c r="N205" s="22">
        <v>3</v>
      </c>
      <c r="O205" s="22">
        <v>0</v>
      </c>
      <c r="P205" s="22">
        <v>1</v>
      </c>
      <c r="Q205" s="22">
        <v>2</v>
      </c>
      <c r="R205" s="22"/>
      <c r="S205" s="22"/>
      <c r="T205" s="22"/>
      <c r="U205" t="s">
        <v>2141</v>
      </c>
      <c r="V205" s="18">
        <f t="shared" si="22"/>
        <v>0.24</v>
      </c>
      <c r="W205" s="18">
        <v>38.449922362400002</v>
      </c>
      <c r="X205" s="18">
        <v>-82.428049200700002</v>
      </c>
      <c r="Y205" s="18">
        <v>38.451510308099998</v>
      </c>
      <c r="Z205" s="18">
        <v>-82.424238411600001</v>
      </c>
      <c r="AA205" s="71" t="str">
        <f t="shared" si="23"/>
        <v>LAW</v>
      </c>
    </row>
    <row r="206" spans="1:27" x14ac:dyDescent="0.25">
      <c r="A206" s="22" t="s">
        <v>3285</v>
      </c>
      <c r="B206" s="22">
        <v>0</v>
      </c>
      <c r="C206" s="22" t="s">
        <v>4606</v>
      </c>
      <c r="D206" s="22">
        <v>4</v>
      </c>
      <c r="E206" s="23" t="str">
        <f t="shared" si="18"/>
        <v>Green</v>
      </c>
      <c r="F206" s="72" t="s">
        <v>1720</v>
      </c>
      <c r="G206" s="23"/>
      <c r="H206" s="24" t="str">
        <f t="shared" si="19"/>
        <v>Start Loc</v>
      </c>
      <c r="I206" s="24" t="str">
        <f t="shared" si="20"/>
        <v>End Loc</v>
      </c>
      <c r="J206" s="24" t="str">
        <f t="shared" si="21"/>
        <v>Segment</v>
      </c>
      <c r="K206" s="71" t="s">
        <v>940</v>
      </c>
      <c r="L206" s="22">
        <v>0.25</v>
      </c>
      <c r="M206" s="22">
        <v>0.49</v>
      </c>
      <c r="N206" s="22">
        <v>4</v>
      </c>
      <c r="O206" s="22">
        <v>0</v>
      </c>
      <c r="P206" s="22">
        <v>0</v>
      </c>
      <c r="Q206" s="22">
        <v>0</v>
      </c>
      <c r="R206" s="22"/>
      <c r="S206" s="22"/>
      <c r="T206" s="22"/>
      <c r="U206" t="s">
        <v>658</v>
      </c>
      <c r="V206" s="18">
        <f t="shared" si="22"/>
        <v>0.24</v>
      </c>
      <c r="W206" s="18">
        <v>38.449790627200002</v>
      </c>
      <c r="X206" s="18">
        <v>-82.503183664900007</v>
      </c>
      <c r="Y206" s="18">
        <v>38.4529389283</v>
      </c>
      <c r="Z206" s="18">
        <v>-82.503382884299995</v>
      </c>
      <c r="AA206" s="71" t="str">
        <f t="shared" si="23"/>
        <v>LAW</v>
      </c>
    </row>
    <row r="207" spans="1:27" x14ac:dyDescent="0.25">
      <c r="A207" s="22" t="s">
        <v>4984</v>
      </c>
      <c r="B207" s="22">
        <v>0</v>
      </c>
      <c r="C207" s="22" t="s">
        <v>4643</v>
      </c>
      <c r="D207" s="22">
        <v>3</v>
      </c>
      <c r="E207" s="23" t="str">
        <f t="shared" si="18"/>
        <v>Green</v>
      </c>
      <c r="F207" s="72" t="s">
        <v>1720</v>
      </c>
      <c r="G207" s="23"/>
      <c r="H207" s="24" t="str">
        <f t="shared" si="19"/>
        <v>Start Loc</v>
      </c>
      <c r="I207" s="24" t="str">
        <f t="shared" si="20"/>
        <v>End Loc</v>
      </c>
      <c r="J207" s="24" t="str">
        <f t="shared" si="21"/>
        <v>Segment</v>
      </c>
      <c r="K207" s="71" t="s">
        <v>802</v>
      </c>
      <c r="L207" s="22">
        <v>3.5</v>
      </c>
      <c r="M207" s="22">
        <v>3.74</v>
      </c>
      <c r="N207" s="22">
        <v>3</v>
      </c>
      <c r="O207" s="22">
        <v>0</v>
      </c>
      <c r="P207" s="22">
        <v>0</v>
      </c>
      <c r="Q207" s="22">
        <v>0</v>
      </c>
      <c r="R207" s="22"/>
      <c r="S207" s="22"/>
      <c r="T207" s="22"/>
      <c r="U207" t="s">
        <v>368</v>
      </c>
      <c r="V207" s="18">
        <f t="shared" si="22"/>
        <v>0.24000000000000021</v>
      </c>
      <c r="W207" s="18">
        <v>38.457074555699997</v>
      </c>
      <c r="X207" s="18">
        <v>-82.549685287100004</v>
      </c>
      <c r="Y207" s="18">
        <v>38.454870929400002</v>
      </c>
      <c r="Z207" s="18">
        <v>-82.546368688200005</v>
      </c>
      <c r="AA207" s="71" t="str">
        <f t="shared" si="23"/>
        <v>LAW</v>
      </c>
    </row>
    <row r="208" spans="1:27" x14ac:dyDescent="0.25">
      <c r="A208" s="22" t="s">
        <v>3300</v>
      </c>
      <c r="B208" s="22">
        <v>0</v>
      </c>
      <c r="C208" s="22" t="s">
        <v>4644</v>
      </c>
      <c r="D208" s="22">
        <v>3</v>
      </c>
      <c r="E208" s="23" t="str">
        <f t="shared" si="18"/>
        <v>Green</v>
      </c>
      <c r="F208" s="72" t="s">
        <v>1720</v>
      </c>
      <c r="G208" s="23"/>
      <c r="H208" s="24" t="str">
        <f t="shared" si="19"/>
        <v>Start Loc</v>
      </c>
      <c r="I208" s="24" t="str">
        <f t="shared" si="20"/>
        <v>End Loc</v>
      </c>
      <c r="J208" s="24" t="str">
        <f t="shared" si="21"/>
        <v>Segment</v>
      </c>
      <c r="K208" s="71" t="s">
        <v>802</v>
      </c>
      <c r="L208" s="22">
        <v>5.25</v>
      </c>
      <c r="M208" s="22">
        <v>5.49</v>
      </c>
      <c r="N208" s="22">
        <v>3</v>
      </c>
      <c r="O208" s="22">
        <v>0</v>
      </c>
      <c r="P208" s="22">
        <v>0</v>
      </c>
      <c r="Q208" s="22">
        <v>0</v>
      </c>
      <c r="R208" s="22"/>
      <c r="S208" s="22"/>
      <c r="T208" s="22"/>
      <c r="U208" t="s">
        <v>368</v>
      </c>
      <c r="V208" s="18">
        <f t="shared" si="22"/>
        <v>0.24000000000000021</v>
      </c>
      <c r="W208" s="18">
        <v>38.457758921100002</v>
      </c>
      <c r="X208" s="18">
        <v>-82.524754090499997</v>
      </c>
      <c r="Y208" s="18">
        <v>38.455172396199998</v>
      </c>
      <c r="Z208" s="18">
        <v>-82.521881661899997</v>
      </c>
      <c r="AA208" s="71" t="str">
        <f t="shared" si="23"/>
        <v>LAW</v>
      </c>
    </row>
    <row r="209" spans="1:27" x14ac:dyDescent="0.25">
      <c r="A209" s="22" t="s">
        <v>5277</v>
      </c>
      <c r="B209" s="22">
        <v>0</v>
      </c>
      <c r="C209" s="22" t="s">
        <v>4619</v>
      </c>
      <c r="D209" s="22">
        <v>2</v>
      </c>
      <c r="E209" s="23" t="str">
        <f t="shared" si="18"/>
        <v>Green</v>
      </c>
      <c r="F209" s="72" t="s">
        <v>1720</v>
      </c>
      <c r="G209" s="23"/>
      <c r="H209" s="24" t="str">
        <f t="shared" si="19"/>
        <v>Start Loc</v>
      </c>
      <c r="I209" s="24" t="str">
        <f t="shared" si="20"/>
        <v>End Loc</v>
      </c>
      <c r="J209" s="24" t="str">
        <f t="shared" si="21"/>
        <v>Segment</v>
      </c>
      <c r="K209" s="71" t="s">
        <v>861</v>
      </c>
      <c r="L209" s="22">
        <v>0.5</v>
      </c>
      <c r="M209" s="22">
        <v>0.74</v>
      </c>
      <c r="N209" s="22">
        <v>2</v>
      </c>
      <c r="O209" s="22">
        <v>0</v>
      </c>
      <c r="P209" s="22">
        <v>0</v>
      </c>
      <c r="Q209" s="22">
        <v>0</v>
      </c>
      <c r="R209" s="22"/>
      <c r="S209" s="22"/>
      <c r="T209" s="22"/>
      <c r="U209" t="s">
        <v>4793</v>
      </c>
      <c r="V209" s="18">
        <f t="shared" si="22"/>
        <v>0.24</v>
      </c>
      <c r="W209" s="18">
        <v>38.453911877300001</v>
      </c>
      <c r="X209" s="18">
        <v>-82.463704846100001</v>
      </c>
      <c r="Y209" s="18">
        <v>38.456115472999997</v>
      </c>
      <c r="Z209" s="18">
        <v>-82.461129554099998</v>
      </c>
      <c r="AA209" s="71" t="str">
        <f t="shared" si="23"/>
        <v>LAW</v>
      </c>
    </row>
    <row r="210" spans="1:27" x14ac:dyDescent="0.25">
      <c r="A210" s="22" t="s">
        <v>5018</v>
      </c>
      <c r="B210" s="22">
        <v>0</v>
      </c>
      <c r="C210" s="22" t="s">
        <v>4624</v>
      </c>
      <c r="D210" s="22">
        <v>2</v>
      </c>
      <c r="E210" s="23" t="str">
        <f t="shared" si="18"/>
        <v>Green</v>
      </c>
      <c r="F210" s="72" t="s">
        <v>1720</v>
      </c>
      <c r="G210" s="23"/>
      <c r="H210" s="24" t="str">
        <f t="shared" si="19"/>
        <v>Start Loc</v>
      </c>
      <c r="I210" s="24" t="str">
        <f t="shared" si="20"/>
        <v>End Loc</v>
      </c>
      <c r="J210" s="24" t="str">
        <f t="shared" si="21"/>
        <v>Segment</v>
      </c>
      <c r="K210" s="71" t="s">
        <v>921</v>
      </c>
      <c r="L210" s="22">
        <v>2.25</v>
      </c>
      <c r="M210" s="22">
        <v>2.4900000000000002</v>
      </c>
      <c r="N210" s="22">
        <v>2</v>
      </c>
      <c r="O210" s="22">
        <v>1</v>
      </c>
      <c r="P210" s="22">
        <v>0</v>
      </c>
      <c r="Q210" s="22">
        <v>0</v>
      </c>
      <c r="R210" s="22"/>
      <c r="S210" s="22"/>
      <c r="T210" s="22"/>
      <c r="U210" t="s">
        <v>318</v>
      </c>
      <c r="V210" s="18">
        <f t="shared" si="22"/>
        <v>0.24000000000000021</v>
      </c>
      <c r="W210" s="18">
        <v>38.454129602099997</v>
      </c>
      <c r="X210" s="18">
        <v>-82.475428951200001</v>
      </c>
      <c r="Y210" s="18">
        <v>38.456201514900002</v>
      </c>
      <c r="Z210" s="18">
        <v>-82.478929084800001</v>
      </c>
      <c r="AA210" s="71" t="str">
        <f t="shared" si="23"/>
        <v>LAW</v>
      </c>
    </row>
    <row r="211" spans="1:27" x14ac:dyDescent="0.25">
      <c r="A211" s="22" t="s">
        <v>3426</v>
      </c>
      <c r="B211" s="22">
        <v>0</v>
      </c>
      <c r="C211" s="22" t="s">
        <v>4620</v>
      </c>
      <c r="D211" s="22">
        <v>3</v>
      </c>
      <c r="E211" s="23" t="str">
        <f t="shared" si="18"/>
        <v>Green</v>
      </c>
      <c r="F211" s="72" t="s">
        <v>1720</v>
      </c>
      <c r="G211" s="23"/>
      <c r="H211" s="24" t="str">
        <f t="shared" si="19"/>
        <v>Start Loc</v>
      </c>
      <c r="I211" s="24" t="str">
        <f t="shared" si="20"/>
        <v>End Loc</v>
      </c>
      <c r="J211" s="24" t="str">
        <f t="shared" si="21"/>
        <v>Segment</v>
      </c>
      <c r="K211" s="71" t="s">
        <v>930</v>
      </c>
      <c r="L211" s="22">
        <v>0</v>
      </c>
      <c r="M211" s="22">
        <v>0.24</v>
      </c>
      <c r="N211" s="22">
        <v>3</v>
      </c>
      <c r="O211" s="22">
        <v>0</v>
      </c>
      <c r="P211" s="22">
        <v>0</v>
      </c>
      <c r="Q211" s="22">
        <v>1</v>
      </c>
      <c r="R211" s="22"/>
      <c r="S211" s="22"/>
      <c r="T211" s="22"/>
      <c r="U211" t="s">
        <v>712</v>
      </c>
      <c r="V211" s="18">
        <f t="shared" si="22"/>
        <v>0.24</v>
      </c>
      <c r="W211" s="18">
        <v>38.455018386900001</v>
      </c>
      <c r="X211" s="18">
        <v>-82.410294514699999</v>
      </c>
      <c r="Y211" s="18">
        <v>38.4573107589</v>
      </c>
      <c r="Z211" s="18">
        <v>-82.411673322699997</v>
      </c>
      <c r="AA211" s="71" t="str">
        <f t="shared" si="23"/>
        <v>LAW</v>
      </c>
    </row>
    <row r="212" spans="1:27" x14ac:dyDescent="0.25">
      <c r="A212" s="22" t="s">
        <v>2677</v>
      </c>
      <c r="B212" s="22">
        <v>0</v>
      </c>
      <c r="C212" s="22" t="s">
        <v>4607</v>
      </c>
      <c r="D212" s="22">
        <v>2</v>
      </c>
      <c r="E212" s="23" t="str">
        <f t="shared" si="18"/>
        <v>Green</v>
      </c>
      <c r="F212" s="72" t="s">
        <v>1720</v>
      </c>
      <c r="G212" s="23"/>
      <c r="H212" s="24" t="str">
        <f t="shared" si="19"/>
        <v>Start Loc</v>
      </c>
      <c r="I212" s="24" t="str">
        <f t="shared" si="20"/>
        <v>End Loc</v>
      </c>
      <c r="J212" s="24" t="str">
        <f t="shared" si="21"/>
        <v>Segment</v>
      </c>
      <c r="K212" s="71" t="s">
        <v>802</v>
      </c>
      <c r="L212" s="22">
        <v>5</v>
      </c>
      <c r="M212" s="22">
        <v>5.24</v>
      </c>
      <c r="N212" s="22">
        <v>2</v>
      </c>
      <c r="O212" s="22">
        <v>0</v>
      </c>
      <c r="P212" s="22">
        <v>0</v>
      </c>
      <c r="Q212" s="22">
        <v>1</v>
      </c>
      <c r="R212" s="22"/>
      <c r="S212" s="22"/>
      <c r="T212" s="22"/>
      <c r="U212" t="s">
        <v>368</v>
      </c>
      <c r="V212" s="18">
        <f t="shared" si="22"/>
        <v>0.24000000000000021</v>
      </c>
      <c r="W212" s="18">
        <v>38.459226603399998</v>
      </c>
      <c r="X212" s="18">
        <v>-82.528985496000004</v>
      </c>
      <c r="Y212" s="18">
        <v>38.457820529899998</v>
      </c>
      <c r="Z212" s="18">
        <v>-82.524924215300004</v>
      </c>
      <c r="AA212" s="71" t="str">
        <f t="shared" si="23"/>
        <v>LAW</v>
      </c>
    </row>
    <row r="213" spans="1:27" x14ac:dyDescent="0.25">
      <c r="A213" s="22" t="s">
        <v>3361</v>
      </c>
      <c r="B213" s="22">
        <v>0</v>
      </c>
      <c r="C213" s="22" t="s">
        <v>4620</v>
      </c>
      <c r="D213" s="22">
        <v>3</v>
      </c>
      <c r="E213" s="23" t="str">
        <f t="shared" si="18"/>
        <v>Green</v>
      </c>
      <c r="F213" s="72" t="s">
        <v>1720</v>
      </c>
      <c r="G213" s="23"/>
      <c r="H213" s="24" t="str">
        <f t="shared" si="19"/>
        <v>Start Loc</v>
      </c>
      <c r="I213" s="24" t="str">
        <f t="shared" si="20"/>
        <v>End Loc</v>
      </c>
      <c r="J213" s="24" t="str">
        <f t="shared" si="21"/>
        <v>Segment</v>
      </c>
      <c r="K213" s="71" t="s">
        <v>987</v>
      </c>
      <c r="L213" s="22">
        <v>0</v>
      </c>
      <c r="M213" s="22">
        <v>0.24</v>
      </c>
      <c r="N213" s="22">
        <v>3</v>
      </c>
      <c r="O213" s="22">
        <v>0</v>
      </c>
      <c r="P213" s="22">
        <v>0</v>
      </c>
      <c r="Q213" s="22">
        <v>1</v>
      </c>
      <c r="R213" s="22"/>
      <c r="S213" s="22"/>
      <c r="T213" s="22"/>
      <c r="U213" t="s">
        <v>406</v>
      </c>
      <c r="V213" s="18">
        <f t="shared" si="22"/>
        <v>0.24</v>
      </c>
      <c r="W213" s="18">
        <v>38.454519490899997</v>
      </c>
      <c r="X213" s="18">
        <v>-82.544873156700007</v>
      </c>
      <c r="Y213" s="18">
        <v>38.457835210699997</v>
      </c>
      <c r="Z213" s="18">
        <v>-82.543820199999999</v>
      </c>
      <c r="AA213" s="71" t="str">
        <f t="shared" si="23"/>
        <v>LAW</v>
      </c>
    </row>
    <row r="214" spans="1:27" x14ac:dyDescent="0.25">
      <c r="A214" s="22" t="s">
        <v>6053</v>
      </c>
      <c r="B214" s="22">
        <v>0</v>
      </c>
      <c r="C214" s="22" t="s">
        <v>4631</v>
      </c>
      <c r="D214" s="22">
        <v>2</v>
      </c>
      <c r="E214" s="23" t="str">
        <f t="shared" si="18"/>
        <v>Green</v>
      </c>
      <c r="F214" s="72" t="s">
        <v>1720</v>
      </c>
      <c r="G214" s="23"/>
      <c r="H214" s="24" t="str">
        <f t="shared" si="19"/>
        <v>Start Loc</v>
      </c>
      <c r="I214" s="24" t="str">
        <f t="shared" si="20"/>
        <v>End Loc</v>
      </c>
      <c r="J214" s="24" t="str">
        <f t="shared" si="21"/>
        <v>Segment</v>
      </c>
      <c r="K214" s="71" t="s">
        <v>802</v>
      </c>
      <c r="L214" s="22">
        <v>3</v>
      </c>
      <c r="M214" s="22">
        <v>3.24</v>
      </c>
      <c r="N214" s="22">
        <v>2</v>
      </c>
      <c r="O214" s="22">
        <v>0</v>
      </c>
      <c r="P214" s="22">
        <v>0</v>
      </c>
      <c r="Q214" s="22">
        <v>1</v>
      </c>
      <c r="R214" s="22"/>
      <c r="S214" s="22"/>
      <c r="T214" s="22"/>
      <c r="U214" t="s">
        <v>368</v>
      </c>
      <c r="V214" s="18">
        <f t="shared" si="22"/>
        <v>0.24000000000000021</v>
      </c>
      <c r="W214" s="18">
        <v>38.460432589500002</v>
      </c>
      <c r="X214" s="18">
        <v>-82.555282165899996</v>
      </c>
      <c r="Y214" s="18">
        <v>38.458548227500003</v>
      </c>
      <c r="Z214" s="18">
        <v>-82.552396556199994</v>
      </c>
      <c r="AA214" s="71" t="str">
        <f t="shared" si="23"/>
        <v>LAW</v>
      </c>
    </row>
    <row r="215" spans="1:27" x14ac:dyDescent="0.25">
      <c r="A215" s="22" t="s">
        <v>2289</v>
      </c>
      <c r="B215" s="22">
        <v>0</v>
      </c>
      <c r="C215" s="22" t="s">
        <v>4621</v>
      </c>
      <c r="D215" s="22">
        <v>3</v>
      </c>
      <c r="E215" s="23" t="str">
        <f t="shared" si="18"/>
        <v>Green</v>
      </c>
      <c r="F215" s="72" t="s">
        <v>1720</v>
      </c>
      <c r="G215" s="23"/>
      <c r="H215" s="24" t="str">
        <f t="shared" si="19"/>
        <v>Start Loc</v>
      </c>
      <c r="I215" s="24" t="str">
        <f t="shared" si="20"/>
        <v>End Loc</v>
      </c>
      <c r="J215" s="24" t="str">
        <f t="shared" si="21"/>
        <v>Segment</v>
      </c>
      <c r="K215" s="71" t="s">
        <v>940</v>
      </c>
      <c r="L215" s="22">
        <v>0.75</v>
      </c>
      <c r="M215" s="22">
        <v>0.99</v>
      </c>
      <c r="N215" s="22">
        <v>3</v>
      </c>
      <c r="O215" s="22">
        <v>0</v>
      </c>
      <c r="P215" s="22">
        <v>0</v>
      </c>
      <c r="Q215" s="22">
        <v>0</v>
      </c>
      <c r="R215" s="22"/>
      <c r="S215" s="22"/>
      <c r="T215" s="22"/>
      <c r="U215" t="s">
        <v>658</v>
      </c>
      <c r="V215" s="18">
        <f t="shared" si="22"/>
        <v>0.24</v>
      </c>
      <c r="W215" s="18">
        <v>38.456475642100003</v>
      </c>
      <c r="X215" s="18">
        <v>-82.502142697099998</v>
      </c>
      <c r="Y215" s="18">
        <v>38.458940216099997</v>
      </c>
      <c r="Z215" s="18">
        <v>-82.500388170600004</v>
      </c>
      <c r="AA215" s="71" t="str">
        <f t="shared" si="23"/>
        <v>LAW</v>
      </c>
    </row>
    <row r="216" spans="1:27" x14ac:dyDescent="0.25">
      <c r="A216" s="22" t="s">
        <v>3033</v>
      </c>
      <c r="B216" s="22">
        <v>0</v>
      </c>
      <c r="C216" s="22" t="s">
        <v>4606</v>
      </c>
      <c r="D216" s="22">
        <v>3</v>
      </c>
      <c r="E216" s="23" t="str">
        <f t="shared" si="18"/>
        <v>Green</v>
      </c>
      <c r="F216" s="72" t="s">
        <v>1720</v>
      </c>
      <c r="G216" s="23"/>
      <c r="H216" s="24" t="str">
        <f t="shared" si="19"/>
        <v>Start Loc</v>
      </c>
      <c r="I216" s="24" t="str">
        <f t="shared" si="20"/>
        <v>End Loc</v>
      </c>
      <c r="J216" s="24" t="str">
        <f t="shared" si="21"/>
        <v>Segment</v>
      </c>
      <c r="K216" s="71" t="s">
        <v>803</v>
      </c>
      <c r="L216" s="22">
        <v>0.25</v>
      </c>
      <c r="M216" s="22">
        <v>0.49</v>
      </c>
      <c r="N216" s="22">
        <v>3</v>
      </c>
      <c r="O216" s="22">
        <v>0</v>
      </c>
      <c r="P216" s="22">
        <v>0</v>
      </c>
      <c r="Q216" s="22">
        <v>2</v>
      </c>
      <c r="R216" s="22"/>
      <c r="S216" s="22"/>
      <c r="T216" s="22"/>
      <c r="U216" t="s">
        <v>592</v>
      </c>
      <c r="V216" s="18">
        <f t="shared" si="22"/>
        <v>0.24</v>
      </c>
      <c r="W216" s="18">
        <v>38.4570503789</v>
      </c>
      <c r="X216" s="18">
        <v>-82.349807268899994</v>
      </c>
      <c r="Y216" s="18">
        <v>38.459235375799999</v>
      </c>
      <c r="Z216" s="18">
        <v>-82.347523791</v>
      </c>
      <c r="AA216" s="71" t="str">
        <f t="shared" si="23"/>
        <v>LAW</v>
      </c>
    </row>
    <row r="217" spans="1:27" x14ac:dyDescent="0.25">
      <c r="A217" s="22" t="s">
        <v>4013</v>
      </c>
      <c r="B217" s="22">
        <v>0</v>
      </c>
      <c r="C217" s="22" t="s">
        <v>4628</v>
      </c>
      <c r="D217" s="22">
        <v>4</v>
      </c>
      <c r="E217" s="23" t="str">
        <f t="shared" si="18"/>
        <v>Green</v>
      </c>
      <c r="F217" s="72" t="s">
        <v>1720</v>
      </c>
      <c r="G217" s="23"/>
      <c r="H217" s="24" t="str">
        <f t="shared" si="19"/>
        <v>Start Loc</v>
      </c>
      <c r="I217" s="24" t="str">
        <f t="shared" si="20"/>
        <v>End Loc</v>
      </c>
      <c r="J217" s="24" t="str">
        <f t="shared" si="21"/>
        <v>Segment</v>
      </c>
      <c r="K217" s="71" t="s">
        <v>802</v>
      </c>
      <c r="L217" s="22">
        <v>4.75</v>
      </c>
      <c r="M217" s="22">
        <v>4.99</v>
      </c>
      <c r="N217" s="22">
        <v>4</v>
      </c>
      <c r="O217" s="22">
        <v>0</v>
      </c>
      <c r="P217" s="22">
        <v>0</v>
      </c>
      <c r="Q217" s="22">
        <v>3</v>
      </c>
      <c r="R217" s="22"/>
      <c r="S217" s="22"/>
      <c r="T217" s="22"/>
      <c r="U217" t="s">
        <v>368</v>
      </c>
      <c r="V217" s="18">
        <f t="shared" si="22"/>
        <v>0.24000000000000021</v>
      </c>
      <c r="W217" s="18">
        <v>38.458195120799999</v>
      </c>
      <c r="X217" s="18">
        <v>-82.533195181099998</v>
      </c>
      <c r="Y217" s="18">
        <v>38.459280483800001</v>
      </c>
      <c r="Z217" s="18">
        <v>-82.529157011300001</v>
      </c>
      <c r="AA217" s="71" t="str">
        <f t="shared" si="23"/>
        <v>LAW</v>
      </c>
    </row>
    <row r="218" spans="1:27" x14ac:dyDescent="0.25">
      <c r="A218" s="22" t="s">
        <v>5159</v>
      </c>
      <c r="B218" s="22">
        <v>0</v>
      </c>
      <c r="C218" s="22" t="s">
        <v>4618</v>
      </c>
      <c r="D218" s="22">
        <v>2</v>
      </c>
      <c r="E218" s="23" t="str">
        <f t="shared" si="18"/>
        <v>Green</v>
      </c>
      <c r="F218" s="72" t="s">
        <v>1720</v>
      </c>
      <c r="G218" s="23"/>
      <c r="H218" s="24" t="str">
        <f t="shared" si="19"/>
        <v>Start Loc</v>
      </c>
      <c r="I218" s="24" t="str">
        <f t="shared" si="20"/>
        <v>End Loc</v>
      </c>
      <c r="J218" s="24" t="str">
        <f t="shared" si="21"/>
        <v>Segment</v>
      </c>
      <c r="K218" s="71" t="s">
        <v>787</v>
      </c>
      <c r="L218" s="22">
        <v>2</v>
      </c>
      <c r="M218" s="22">
        <v>2.2400000000000002</v>
      </c>
      <c r="N218" s="22">
        <v>2</v>
      </c>
      <c r="O218" s="22">
        <v>0</v>
      </c>
      <c r="P218" s="22">
        <v>0</v>
      </c>
      <c r="Q218" s="22">
        <v>0</v>
      </c>
      <c r="R218" s="22"/>
      <c r="S218" s="22"/>
      <c r="T218" s="22"/>
      <c r="U218" t="s">
        <v>499</v>
      </c>
      <c r="V218" s="18">
        <f t="shared" si="22"/>
        <v>0.24000000000000021</v>
      </c>
      <c r="W218" s="18">
        <v>38.456508656600001</v>
      </c>
      <c r="X218" s="18">
        <v>-82.438642004200005</v>
      </c>
      <c r="Y218" s="18">
        <v>38.459545796599997</v>
      </c>
      <c r="Z218" s="18">
        <v>-82.437233605800003</v>
      </c>
      <c r="AA218" s="71" t="str">
        <f t="shared" si="23"/>
        <v>LAW</v>
      </c>
    </row>
    <row r="219" spans="1:27" x14ac:dyDescent="0.25">
      <c r="A219" s="22" t="s">
        <v>2219</v>
      </c>
      <c r="B219" s="22">
        <v>0</v>
      </c>
      <c r="C219" s="22" t="s">
        <v>4624</v>
      </c>
      <c r="D219" s="22">
        <v>2</v>
      </c>
      <c r="E219" s="23" t="str">
        <f t="shared" si="18"/>
        <v>Green</v>
      </c>
      <c r="F219" s="72" t="s">
        <v>1720</v>
      </c>
      <c r="G219" s="23"/>
      <c r="H219" s="24" t="str">
        <f t="shared" si="19"/>
        <v>Start Loc</v>
      </c>
      <c r="I219" s="24" t="str">
        <f t="shared" si="20"/>
        <v>End Loc</v>
      </c>
      <c r="J219" s="24" t="str">
        <f t="shared" si="21"/>
        <v>Segment</v>
      </c>
      <c r="K219" s="71" t="s">
        <v>787</v>
      </c>
      <c r="L219" s="22">
        <v>2.25</v>
      </c>
      <c r="M219" s="22">
        <v>2.4900000000000002</v>
      </c>
      <c r="N219" s="22">
        <v>2</v>
      </c>
      <c r="O219" s="22">
        <v>0</v>
      </c>
      <c r="P219" s="22">
        <v>0</v>
      </c>
      <c r="Q219" s="22">
        <v>0</v>
      </c>
      <c r="R219" s="22"/>
      <c r="S219" s="22"/>
      <c r="T219" s="22"/>
      <c r="U219" t="s">
        <v>499</v>
      </c>
      <c r="V219" s="18">
        <f t="shared" si="22"/>
        <v>0.24000000000000021</v>
      </c>
      <c r="W219" s="18">
        <v>38.459636489700003</v>
      </c>
      <c r="X219" s="18">
        <v>-82.437089575300007</v>
      </c>
      <c r="Y219" s="18">
        <v>38.460204995700003</v>
      </c>
      <c r="Z219" s="18">
        <v>-82.432863139299997</v>
      </c>
      <c r="AA219" s="71" t="str">
        <f t="shared" si="23"/>
        <v>LAW</v>
      </c>
    </row>
    <row r="220" spans="1:27" x14ac:dyDescent="0.25">
      <c r="A220" s="22" t="s">
        <v>2347</v>
      </c>
      <c r="B220" s="22">
        <v>0</v>
      </c>
      <c r="C220" s="22" t="s">
        <v>4621</v>
      </c>
      <c r="D220" s="22">
        <v>2</v>
      </c>
      <c r="E220" s="23" t="str">
        <f t="shared" si="18"/>
        <v>Green</v>
      </c>
      <c r="F220" s="72" t="s">
        <v>1720</v>
      </c>
      <c r="G220" s="23"/>
      <c r="H220" s="24" t="str">
        <f t="shared" si="19"/>
        <v>Start Loc</v>
      </c>
      <c r="I220" s="24" t="str">
        <f t="shared" si="20"/>
        <v>End Loc</v>
      </c>
      <c r="J220" s="24" t="str">
        <f t="shared" si="21"/>
        <v>Segment</v>
      </c>
      <c r="K220" s="71" t="s">
        <v>802</v>
      </c>
      <c r="L220" s="22">
        <v>0.75</v>
      </c>
      <c r="M220" s="22">
        <v>0.99</v>
      </c>
      <c r="N220" s="22">
        <v>2</v>
      </c>
      <c r="O220" s="22">
        <v>0</v>
      </c>
      <c r="P220" s="22">
        <v>0</v>
      </c>
      <c r="Q220" s="22">
        <v>0</v>
      </c>
      <c r="R220" s="22"/>
      <c r="S220" s="22"/>
      <c r="T220" s="22"/>
      <c r="U220" t="s">
        <v>368</v>
      </c>
      <c r="V220" s="18">
        <f t="shared" si="22"/>
        <v>0.24</v>
      </c>
      <c r="W220" s="18">
        <v>38.463686540799998</v>
      </c>
      <c r="X220" s="18">
        <v>-82.592019843800003</v>
      </c>
      <c r="Y220" s="18">
        <v>38.461625579699998</v>
      </c>
      <c r="Z220" s="18">
        <v>-82.588482565700005</v>
      </c>
      <c r="AA220" s="71" t="str">
        <f t="shared" si="23"/>
        <v>LAW</v>
      </c>
    </row>
    <row r="221" spans="1:27" x14ac:dyDescent="0.25">
      <c r="A221" s="22" t="s">
        <v>3506</v>
      </c>
      <c r="B221" s="22">
        <v>0</v>
      </c>
      <c r="C221" s="22" t="s">
        <v>4631</v>
      </c>
      <c r="D221" s="22">
        <v>3</v>
      </c>
      <c r="E221" s="23" t="str">
        <f t="shared" si="18"/>
        <v>Green</v>
      </c>
      <c r="F221" s="72" t="s">
        <v>1720</v>
      </c>
      <c r="G221" s="23"/>
      <c r="H221" s="24" t="str">
        <f t="shared" si="19"/>
        <v>Start Loc</v>
      </c>
      <c r="I221" s="24" t="str">
        <f t="shared" si="20"/>
        <v>End Loc</v>
      </c>
      <c r="J221" s="24" t="str">
        <f t="shared" si="21"/>
        <v>Segment</v>
      </c>
      <c r="K221" s="71" t="s">
        <v>921</v>
      </c>
      <c r="L221" s="22">
        <v>3</v>
      </c>
      <c r="M221" s="22">
        <v>3.24</v>
      </c>
      <c r="N221" s="22">
        <v>3</v>
      </c>
      <c r="O221" s="22">
        <v>0</v>
      </c>
      <c r="P221" s="22">
        <v>0</v>
      </c>
      <c r="Q221" s="22">
        <v>0</v>
      </c>
      <c r="R221" s="22"/>
      <c r="S221" s="22"/>
      <c r="T221" s="22"/>
      <c r="U221" t="s">
        <v>318</v>
      </c>
      <c r="V221" s="18">
        <f t="shared" si="22"/>
        <v>0.24000000000000021</v>
      </c>
      <c r="W221" s="18">
        <v>38.462321461599998</v>
      </c>
      <c r="X221" s="18">
        <v>-82.483889978899995</v>
      </c>
      <c r="Y221" s="18">
        <v>38.464660048100001</v>
      </c>
      <c r="Z221" s="18">
        <v>-82.487115997100005</v>
      </c>
      <c r="AA221" s="71" t="str">
        <f t="shared" si="23"/>
        <v>LAW</v>
      </c>
    </row>
    <row r="222" spans="1:27" x14ac:dyDescent="0.25">
      <c r="A222" s="22" t="s">
        <v>3645</v>
      </c>
      <c r="B222" s="22">
        <v>0</v>
      </c>
      <c r="C222" s="22" t="s">
        <v>4627</v>
      </c>
      <c r="D222" s="22">
        <v>5</v>
      </c>
      <c r="E222" s="23" t="str">
        <f t="shared" si="18"/>
        <v>Green</v>
      </c>
      <c r="F222" s="72" t="s">
        <v>1720</v>
      </c>
      <c r="G222" s="23"/>
      <c r="H222" s="24" t="str">
        <f t="shared" si="19"/>
        <v>Start Loc</v>
      </c>
      <c r="I222" s="24" t="str">
        <f t="shared" si="20"/>
        <v>End Loc</v>
      </c>
      <c r="J222" s="24" t="str">
        <f t="shared" si="21"/>
        <v>Segment</v>
      </c>
      <c r="K222" s="71" t="s">
        <v>921</v>
      </c>
      <c r="L222" s="22">
        <v>3.25</v>
      </c>
      <c r="M222" s="22">
        <v>3.49</v>
      </c>
      <c r="N222" s="22">
        <v>5</v>
      </c>
      <c r="O222" s="22">
        <v>0</v>
      </c>
      <c r="P222" s="22">
        <v>0</v>
      </c>
      <c r="Q222" s="22">
        <v>6</v>
      </c>
      <c r="R222" s="22"/>
      <c r="S222" s="22"/>
      <c r="T222" s="22"/>
      <c r="U222" t="s">
        <v>318</v>
      </c>
      <c r="V222" s="18">
        <f t="shared" si="22"/>
        <v>0.24000000000000021</v>
      </c>
      <c r="W222" s="18">
        <v>38.4647524453</v>
      </c>
      <c r="X222" s="18">
        <v>-82.487267877899995</v>
      </c>
      <c r="Y222" s="18">
        <v>38.467370027699999</v>
      </c>
      <c r="Z222" s="18">
        <v>-82.489417511400006</v>
      </c>
      <c r="AA222" s="71" t="str">
        <f t="shared" si="23"/>
        <v>LAW</v>
      </c>
    </row>
    <row r="223" spans="1:27" x14ac:dyDescent="0.25">
      <c r="A223" s="22" t="s">
        <v>4122</v>
      </c>
      <c r="B223" s="22">
        <v>0</v>
      </c>
      <c r="C223" s="22" t="s">
        <v>4620</v>
      </c>
      <c r="D223" s="22">
        <v>5</v>
      </c>
      <c r="E223" s="23" t="str">
        <f t="shared" si="18"/>
        <v>Green</v>
      </c>
      <c r="F223" s="72" t="s">
        <v>1720</v>
      </c>
      <c r="G223" s="23"/>
      <c r="H223" s="24" t="str">
        <f t="shared" si="19"/>
        <v>Start Loc</v>
      </c>
      <c r="I223" s="24" t="str">
        <f t="shared" si="20"/>
        <v>End Loc</v>
      </c>
      <c r="J223" s="24" t="str">
        <f t="shared" si="21"/>
        <v>Segment</v>
      </c>
      <c r="K223" s="71" t="s">
        <v>864</v>
      </c>
      <c r="L223" s="22">
        <v>0</v>
      </c>
      <c r="M223" s="22">
        <v>0.24</v>
      </c>
      <c r="N223" s="22">
        <v>5</v>
      </c>
      <c r="O223" s="22">
        <v>0</v>
      </c>
      <c r="P223" s="22">
        <v>0</v>
      </c>
      <c r="Q223" s="22">
        <v>2</v>
      </c>
      <c r="R223" s="22"/>
      <c r="S223" s="22"/>
      <c r="T223" s="22"/>
      <c r="U223" t="s">
        <v>254</v>
      </c>
      <c r="V223" s="18">
        <f t="shared" si="22"/>
        <v>0.24</v>
      </c>
      <c r="W223" s="18">
        <v>38.472018028199997</v>
      </c>
      <c r="X223" s="18">
        <v>-82.606966779800004</v>
      </c>
      <c r="Y223" s="18">
        <v>38.469015195099999</v>
      </c>
      <c r="Z223" s="18">
        <v>-82.605193551200003</v>
      </c>
      <c r="AA223" s="71" t="str">
        <f t="shared" si="23"/>
        <v>LAW</v>
      </c>
    </row>
    <row r="224" spans="1:27" x14ac:dyDescent="0.25">
      <c r="A224" s="22" t="s">
        <v>3211</v>
      </c>
      <c r="B224" s="22">
        <v>0</v>
      </c>
      <c r="C224" s="22" t="s">
        <v>4614</v>
      </c>
      <c r="D224" s="22">
        <v>2</v>
      </c>
      <c r="E224" s="23" t="str">
        <f t="shared" si="18"/>
        <v>Green</v>
      </c>
      <c r="F224" s="72" t="s">
        <v>1720</v>
      </c>
      <c r="G224" s="23"/>
      <c r="H224" s="24" t="str">
        <f t="shared" si="19"/>
        <v>Start Loc</v>
      </c>
      <c r="I224" s="24" t="str">
        <f t="shared" si="20"/>
        <v>End Loc</v>
      </c>
      <c r="J224" s="24" t="str">
        <f t="shared" si="21"/>
        <v>Segment</v>
      </c>
      <c r="K224" s="71" t="s">
        <v>921</v>
      </c>
      <c r="L224" s="22">
        <v>3.75</v>
      </c>
      <c r="M224" s="22">
        <v>3.99</v>
      </c>
      <c r="N224" s="22">
        <v>2</v>
      </c>
      <c r="O224" s="22">
        <v>1</v>
      </c>
      <c r="P224" s="22">
        <v>0</v>
      </c>
      <c r="Q224" s="22">
        <v>0</v>
      </c>
      <c r="R224" s="22"/>
      <c r="S224" s="22"/>
      <c r="T224" s="22"/>
      <c r="U224" t="s">
        <v>318</v>
      </c>
      <c r="V224" s="18">
        <f t="shared" si="22"/>
        <v>0.24000000000000021</v>
      </c>
      <c r="W224" s="18">
        <v>38.470992963400001</v>
      </c>
      <c r="X224" s="18">
        <v>-82.488820089499995</v>
      </c>
      <c r="Y224" s="18">
        <v>38.474258916499998</v>
      </c>
      <c r="Z224" s="18">
        <v>-82.489152576600006</v>
      </c>
      <c r="AA224" s="71" t="str">
        <f t="shared" si="23"/>
        <v>LAW</v>
      </c>
    </row>
    <row r="225" spans="1:27" x14ac:dyDescent="0.25">
      <c r="A225" s="22" t="s">
        <v>6496</v>
      </c>
      <c r="B225" s="22">
        <v>0</v>
      </c>
      <c r="C225" s="22" t="s">
        <v>4619</v>
      </c>
      <c r="D225" s="22">
        <v>3</v>
      </c>
      <c r="E225" s="23" t="str">
        <f t="shared" si="18"/>
        <v>Green</v>
      </c>
      <c r="F225" s="72" t="s">
        <v>1720</v>
      </c>
      <c r="G225" s="23"/>
      <c r="H225" s="24" t="str">
        <f t="shared" si="19"/>
        <v>Start Loc</v>
      </c>
      <c r="I225" s="24" t="str">
        <f t="shared" si="20"/>
        <v>End Loc</v>
      </c>
      <c r="J225" s="24" t="str">
        <f t="shared" si="21"/>
        <v>Segment</v>
      </c>
      <c r="K225" s="71" t="s">
        <v>995</v>
      </c>
      <c r="L225" s="22">
        <v>0.5</v>
      </c>
      <c r="M225" s="22">
        <v>0.74</v>
      </c>
      <c r="N225" s="22">
        <v>3</v>
      </c>
      <c r="O225" s="22">
        <v>0</v>
      </c>
      <c r="P225" s="22">
        <v>0</v>
      </c>
      <c r="Q225" s="22">
        <v>1</v>
      </c>
      <c r="R225" s="22"/>
      <c r="S225" s="22"/>
      <c r="T225" s="22"/>
      <c r="U225" t="s">
        <v>369</v>
      </c>
      <c r="V225" s="18">
        <f t="shared" si="22"/>
        <v>0.24</v>
      </c>
      <c r="W225" s="18">
        <v>38.473125772899998</v>
      </c>
      <c r="X225" s="18">
        <v>-82.593913060299997</v>
      </c>
      <c r="Y225" s="18">
        <v>38.476331272199999</v>
      </c>
      <c r="Z225" s="18">
        <v>-82.593642303600006</v>
      </c>
      <c r="AA225" s="71" t="str">
        <f t="shared" si="23"/>
        <v>LAW</v>
      </c>
    </row>
    <row r="226" spans="1:27" x14ac:dyDescent="0.25">
      <c r="A226" s="22" t="s">
        <v>5128</v>
      </c>
      <c r="B226" s="22">
        <v>0</v>
      </c>
      <c r="C226" s="22" t="s">
        <v>4615</v>
      </c>
      <c r="D226" s="22">
        <v>2</v>
      </c>
      <c r="E226" s="23" t="str">
        <f t="shared" si="18"/>
        <v>Green</v>
      </c>
      <c r="F226" s="72" t="s">
        <v>1720</v>
      </c>
      <c r="G226" s="23"/>
      <c r="H226" s="24" t="str">
        <f t="shared" si="19"/>
        <v>Start Loc</v>
      </c>
      <c r="I226" s="24" t="str">
        <f t="shared" si="20"/>
        <v>End Loc</v>
      </c>
      <c r="J226" s="24" t="str">
        <f t="shared" si="21"/>
        <v>Segment</v>
      </c>
      <c r="K226" s="71" t="s">
        <v>861</v>
      </c>
      <c r="L226" s="22">
        <v>2.5</v>
      </c>
      <c r="M226" s="22">
        <v>2.74</v>
      </c>
      <c r="N226" s="22">
        <v>2</v>
      </c>
      <c r="O226" s="22">
        <v>0</v>
      </c>
      <c r="P226" s="22">
        <v>0</v>
      </c>
      <c r="Q226" s="22">
        <v>0</v>
      </c>
      <c r="R226" s="22"/>
      <c r="S226" s="22"/>
      <c r="T226" s="22"/>
      <c r="U226" t="s">
        <v>4793</v>
      </c>
      <c r="V226" s="18">
        <f t="shared" si="22"/>
        <v>0.24000000000000021</v>
      </c>
      <c r="W226" s="18">
        <v>38.475211511399998</v>
      </c>
      <c r="X226" s="18">
        <v>-82.461258735399994</v>
      </c>
      <c r="Y226" s="18">
        <v>38.477385498099999</v>
      </c>
      <c r="Z226" s="18">
        <v>-82.464558378600003</v>
      </c>
      <c r="AA226" s="71" t="str">
        <f t="shared" si="23"/>
        <v>LAW</v>
      </c>
    </row>
    <row r="227" spans="1:27" x14ac:dyDescent="0.25">
      <c r="A227" s="22" t="s">
        <v>3708</v>
      </c>
      <c r="B227" s="22">
        <v>0</v>
      </c>
      <c r="C227" s="22" t="s">
        <v>4616</v>
      </c>
      <c r="D227" s="22">
        <v>2</v>
      </c>
      <c r="E227" s="23" t="str">
        <f t="shared" si="18"/>
        <v>Green</v>
      </c>
      <c r="F227" s="72" t="s">
        <v>1720</v>
      </c>
      <c r="G227" s="23"/>
      <c r="H227" s="24" t="str">
        <f t="shared" si="19"/>
        <v>Start Loc</v>
      </c>
      <c r="I227" s="24" t="str">
        <f t="shared" si="20"/>
        <v>End Loc</v>
      </c>
      <c r="J227" s="24" t="str">
        <f t="shared" si="21"/>
        <v>Segment</v>
      </c>
      <c r="K227" s="71" t="s">
        <v>921</v>
      </c>
      <c r="L227" s="22">
        <v>4</v>
      </c>
      <c r="M227" s="22">
        <v>4.24</v>
      </c>
      <c r="N227" s="22">
        <v>2</v>
      </c>
      <c r="O227" s="22">
        <v>0</v>
      </c>
      <c r="P227" s="22">
        <v>0</v>
      </c>
      <c r="Q227" s="22">
        <v>2</v>
      </c>
      <c r="R227" s="22"/>
      <c r="S227" s="22"/>
      <c r="T227" s="22"/>
      <c r="U227" t="s">
        <v>318</v>
      </c>
      <c r="V227" s="18">
        <f t="shared" si="22"/>
        <v>0.24000000000000021</v>
      </c>
      <c r="W227" s="18">
        <v>38.474377671500001</v>
      </c>
      <c r="X227" s="18">
        <v>-82.489050744500005</v>
      </c>
      <c r="Y227" s="18">
        <v>38.477703851400001</v>
      </c>
      <c r="Z227" s="18">
        <v>-82.489502536900005</v>
      </c>
      <c r="AA227" s="71" t="str">
        <f t="shared" si="23"/>
        <v>LAW</v>
      </c>
    </row>
    <row r="228" spans="1:27" x14ac:dyDescent="0.25">
      <c r="A228" s="22" t="s">
        <v>6173</v>
      </c>
      <c r="B228" s="22">
        <v>0</v>
      </c>
      <c r="C228" s="22" t="s">
        <v>4621</v>
      </c>
      <c r="D228" s="22">
        <v>2</v>
      </c>
      <c r="E228" s="23" t="str">
        <f t="shared" si="18"/>
        <v>Green</v>
      </c>
      <c r="F228" s="72" t="s">
        <v>1720</v>
      </c>
      <c r="G228" s="23"/>
      <c r="H228" s="24" t="str">
        <f t="shared" si="19"/>
        <v>Start Loc</v>
      </c>
      <c r="I228" s="24" t="str">
        <f t="shared" si="20"/>
        <v>End Loc</v>
      </c>
      <c r="J228" s="24" t="str">
        <f t="shared" si="21"/>
        <v>Segment</v>
      </c>
      <c r="K228" s="71" t="s">
        <v>995</v>
      </c>
      <c r="L228" s="22">
        <v>0.75</v>
      </c>
      <c r="M228" s="22">
        <v>0.99</v>
      </c>
      <c r="N228" s="22">
        <v>2</v>
      </c>
      <c r="O228" s="22">
        <v>0</v>
      </c>
      <c r="P228" s="22">
        <v>0</v>
      </c>
      <c r="Q228" s="22">
        <v>1</v>
      </c>
      <c r="R228" s="22"/>
      <c r="S228" s="22"/>
      <c r="T228" s="22"/>
      <c r="U228" t="s">
        <v>369</v>
      </c>
      <c r="V228" s="18">
        <f t="shared" si="22"/>
        <v>0.24</v>
      </c>
      <c r="W228" s="18">
        <v>38.476393237099998</v>
      </c>
      <c r="X228" s="18">
        <v>-82.593808223300002</v>
      </c>
      <c r="Y228" s="18">
        <v>38.4792829501</v>
      </c>
      <c r="Z228" s="18">
        <v>-82.594802242399993</v>
      </c>
      <c r="AA228" s="71" t="str">
        <f t="shared" si="23"/>
        <v>LAW</v>
      </c>
    </row>
    <row r="229" spans="1:27" x14ac:dyDescent="0.25">
      <c r="A229" s="22" t="s">
        <v>5139</v>
      </c>
      <c r="B229" s="22">
        <v>0</v>
      </c>
      <c r="C229" s="22" t="s">
        <v>4631</v>
      </c>
      <c r="D229" s="22">
        <v>2</v>
      </c>
      <c r="E229" s="23" t="str">
        <f t="shared" si="18"/>
        <v>Green</v>
      </c>
      <c r="F229" s="72" t="s">
        <v>1720</v>
      </c>
      <c r="G229" s="23"/>
      <c r="H229" s="24" t="str">
        <f t="shared" si="19"/>
        <v>Start Loc</v>
      </c>
      <c r="I229" s="24" t="str">
        <f t="shared" si="20"/>
        <v>End Loc</v>
      </c>
      <c r="J229" s="24" t="str">
        <f t="shared" si="21"/>
        <v>Segment</v>
      </c>
      <c r="K229" s="71" t="s">
        <v>833</v>
      </c>
      <c r="L229" s="22">
        <v>3</v>
      </c>
      <c r="M229" s="22">
        <v>3.24</v>
      </c>
      <c r="N229" s="22">
        <v>2</v>
      </c>
      <c r="O229" s="22">
        <v>0</v>
      </c>
      <c r="P229" s="22">
        <v>0</v>
      </c>
      <c r="Q229" s="22">
        <v>0</v>
      </c>
      <c r="R229" s="22"/>
      <c r="S229" s="22"/>
      <c r="T229" s="22"/>
      <c r="U229" t="s">
        <v>643</v>
      </c>
      <c r="V229" s="18">
        <f t="shared" si="22"/>
        <v>0.24000000000000021</v>
      </c>
      <c r="W229" s="18">
        <v>38.478167612100002</v>
      </c>
      <c r="X229" s="18">
        <v>-82.500516247899995</v>
      </c>
      <c r="Y229" s="18">
        <v>38.479580761500003</v>
      </c>
      <c r="Z229" s="18">
        <v>-82.496585345100002</v>
      </c>
      <c r="AA229" s="71" t="str">
        <f t="shared" si="23"/>
        <v>LAW</v>
      </c>
    </row>
    <row r="230" spans="1:27" x14ac:dyDescent="0.25">
      <c r="A230" s="22" t="s">
        <v>5099</v>
      </c>
      <c r="B230" s="22">
        <v>0</v>
      </c>
      <c r="C230" s="22" t="s">
        <v>4622</v>
      </c>
      <c r="D230" s="22">
        <v>3</v>
      </c>
      <c r="E230" s="23" t="str">
        <f t="shared" si="18"/>
        <v>Green</v>
      </c>
      <c r="F230" s="72" t="s">
        <v>1720</v>
      </c>
      <c r="G230" s="23"/>
      <c r="H230" s="24" t="str">
        <f t="shared" si="19"/>
        <v>Start Loc</v>
      </c>
      <c r="I230" s="24" t="str">
        <f t="shared" si="20"/>
        <v>End Loc</v>
      </c>
      <c r="J230" s="24" t="str">
        <f t="shared" si="21"/>
        <v>Segment</v>
      </c>
      <c r="K230" s="71" t="s">
        <v>900</v>
      </c>
      <c r="L230" s="22">
        <v>1.5</v>
      </c>
      <c r="M230" s="22">
        <v>1.74</v>
      </c>
      <c r="N230" s="22">
        <v>3</v>
      </c>
      <c r="O230" s="22">
        <v>0</v>
      </c>
      <c r="P230" s="22">
        <v>0</v>
      </c>
      <c r="Q230" s="22">
        <v>0</v>
      </c>
      <c r="R230" s="22"/>
      <c r="S230" s="22"/>
      <c r="T230" s="22"/>
      <c r="U230" t="s">
        <v>593</v>
      </c>
      <c r="V230" s="18">
        <f t="shared" si="22"/>
        <v>0.24</v>
      </c>
      <c r="W230" s="18">
        <v>38.4775473965</v>
      </c>
      <c r="X230" s="18">
        <v>-82.356923701900001</v>
      </c>
      <c r="Y230" s="18">
        <v>38.479625878500002</v>
      </c>
      <c r="Z230" s="18">
        <v>-82.359573855099995</v>
      </c>
      <c r="AA230" s="71" t="str">
        <f t="shared" si="23"/>
        <v>LAW</v>
      </c>
    </row>
    <row r="231" spans="1:27" x14ac:dyDescent="0.25">
      <c r="A231" s="22" t="s">
        <v>5984</v>
      </c>
      <c r="B231" s="22">
        <v>0</v>
      </c>
      <c r="C231" s="22" t="s">
        <v>4626</v>
      </c>
      <c r="D231" s="22">
        <v>2</v>
      </c>
      <c r="E231" s="23" t="str">
        <f t="shared" si="18"/>
        <v>Green</v>
      </c>
      <c r="F231" s="72" t="s">
        <v>1720</v>
      </c>
      <c r="G231" s="23"/>
      <c r="H231" s="24" t="str">
        <f t="shared" si="19"/>
        <v>Start Loc</v>
      </c>
      <c r="I231" s="24" t="str">
        <f t="shared" si="20"/>
        <v>End Loc</v>
      </c>
      <c r="J231" s="24" t="str">
        <f t="shared" si="21"/>
        <v>Segment</v>
      </c>
      <c r="K231" s="71" t="s">
        <v>987</v>
      </c>
      <c r="L231" s="22">
        <v>1.75</v>
      </c>
      <c r="M231" s="22">
        <v>1.99</v>
      </c>
      <c r="N231" s="22">
        <v>2</v>
      </c>
      <c r="O231" s="22">
        <v>0</v>
      </c>
      <c r="P231" s="22">
        <v>0</v>
      </c>
      <c r="Q231" s="22">
        <v>1</v>
      </c>
      <c r="R231" s="22"/>
      <c r="S231" s="22"/>
      <c r="T231" s="22"/>
      <c r="U231" t="s">
        <v>406</v>
      </c>
      <c r="V231" s="18">
        <f t="shared" si="22"/>
        <v>0.24</v>
      </c>
      <c r="W231" s="18">
        <v>38.476913106300003</v>
      </c>
      <c r="X231" s="18">
        <v>-82.539769569800001</v>
      </c>
      <c r="Y231" s="18">
        <v>38.480357001599998</v>
      </c>
      <c r="Z231" s="18">
        <v>-82.539693162700004</v>
      </c>
      <c r="AA231" s="71" t="str">
        <f t="shared" si="23"/>
        <v>LAW</v>
      </c>
    </row>
    <row r="232" spans="1:27" x14ac:dyDescent="0.25">
      <c r="A232" s="22" t="s">
        <v>2692</v>
      </c>
      <c r="B232" s="22">
        <v>0</v>
      </c>
      <c r="C232" s="22" t="s">
        <v>4628</v>
      </c>
      <c r="D232" s="22">
        <v>3</v>
      </c>
      <c r="E232" s="23" t="str">
        <f t="shared" si="18"/>
        <v>Green</v>
      </c>
      <c r="F232" s="72" t="s">
        <v>1720</v>
      </c>
      <c r="G232" s="23"/>
      <c r="H232" s="24" t="str">
        <f t="shared" si="19"/>
        <v>Start Loc</v>
      </c>
      <c r="I232" s="24" t="str">
        <f t="shared" si="20"/>
        <v>End Loc</v>
      </c>
      <c r="J232" s="24" t="str">
        <f t="shared" si="21"/>
        <v>Segment</v>
      </c>
      <c r="K232" s="71" t="s">
        <v>833</v>
      </c>
      <c r="L232" s="22">
        <v>4.75</v>
      </c>
      <c r="M232" s="22">
        <v>4.99</v>
      </c>
      <c r="N232" s="22">
        <v>3</v>
      </c>
      <c r="O232" s="22">
        <v>0</v>
      </c>
      <c r="P232" s="22">
        <v>0</v>
      </c>
      <c r="Q232" s="22">
        <v>1</v>
      </c>
      <c r="R232" s="22"/>
      <c r="S232" s="22"/>
      <c r="T232" s="22"/>
      <c r="U232" t="s">
        <v>643</v>
      </c>
      <c r="V232" s="18">
        <f t="shared" si="22"/>
        <v>0.24000000000000021</v>
      </c>
      <c r="W232" s="18">
        <v>38.480702361500001</v>
      </c>
      <c r="X232" s="18">
        <v>-82.470305169200003</v>
      </c>
      <c r="Y232" s="18">
        <v>38.481477872299998</v>
      </c>
      <c r="Z232" s="18">
        <v>-82.467547943100001</v>
      </c>
      <c r="AA232" s="71" t="str">
        <f t="shared" si="23"/>
        <v>LAW</v>
      </c>
    </row>
    <row r="233" spans="1:27" x14ac:dyDescent="0.25">
      <c r="A233" s="22" t="s">
        <v>5276</v>
      </c>
      <c r="B233" s="22">
        <v>0</v>
      </c>
      <c r="C233" s="22" t="s">
        <v>4620</v>
      </c>
      <c r="D233" s="22">
        <v>2</v>
      </c>
      <c r="E233" s="23" t="str">
        <f t="shared" si="18"/>
        <v>Green</v>
      </c>
      <c r="F233" s="72" t="s">
        <v>1720</v>
      </c>
      <c r="G233" s="23"/>
      <c r="H233" s="24" t="str">
        <f t="shared" si="19"/>
        <v>Start Loc</v>
      </c>
      <c r="I233" s="24" t="str">
        <f t="shared" si="20"/>
        <v>End Loc</v>
      </c>
      <c r="J233" s="24" t="str">
        <f t="shared" si="21"/>
        <v>Segment</v>
      </c>
      <c r="K233" s="71" t="s">
        <v>833</v>
      </c>
      <c r="L233" s="22">
        <v>0</v>
      </c>
      <c r="M233" s="22">
        <v>0.24</v>
      </c>
      <c r="N233" s="22">
        <v>2</v>
      </c>
      <c r="O233" s="22">
        <v>0</v>
      </c>
      <c r="P233" s="22">
        <v>0</v>
      </c>
      <c r="Q233" s="22">
        <v>0</v>
      </c>
      <c r="R233" s="22"/>
      <c r="S233" s="22"/>
      <c r="T233" s="22"/>
      <c r="U233" t="s">
        <v>643</v>
      </c>
      <c r="V233" s="18">
        <f t="shared" si="22"/>
        <v>0.24</v>
      </c>
      <c r="W233" s="18">
        <v>38.488849268400003</v>
      </c>
      <c r="X233" s="18">
        <v>-82.547859521399999</v>
      </c>
      <c r="Y233" s="18">
        <v>38.486203726799999</v>
      </c>
      <c r="Z233" s="18">
        <v>-82.545708708500001</v>
      </c>
      <c r="AA233" s="71" t="str">
        <f t="shared" si="23"/>
        <v>LAW</v>
      </c>
    </row>
    <row r="234" spans="1:27" x14ac:dyDescent="0.25">
      <c r="A234" s="22" t="s">
        <v>5488</v>
      </c>
      <c r="B234" s="22">
        <v>0</v>
      </c>
      <c r="C234" s="22" t="s">
        <v>4617</v>
      </c>
      <c r="D234" s="22">
        <v>3</v>
      </c>
      <c r="E234" s="23" t="str">
        <f t="shared" si="18"/>
        <v>Green</v>
      </c>
      <c r="F234" s="72" t="s">
        <v>1720</v>
      </c>
      <c r="G234" s="23"/>
      <c r="H234" s="24" t="str">
        <f t="shared" si="19"/>
        <v>Start Loc</v>
      </c>
      <c r="I234" s="24" t="str">
        <f t="shared" si="20"/>
        <v>End Loc</v>
      </c>
      <c r="J234" s="24" t="str">
        <f t="shared" si="21"/>
        <v>Segment</v>
      </c>
      <c r="K234" s="71" t="s">
        <v>900</v>
      </c>
      <c r="L234" s="22">
        <v>2.75</v>
      </c>
      <c r="M234" s="22">
        <v>2.99</v>
      </c>
      <c r="N234" s="22">
        <v>3</v>
      </c>
      <c r="O234" s="22">
        <v>0</v>
      </c>
      <c r="P234" s="22">
        <v>0</v>
      </c>
      <c r="Q234" s="22">
        <v>0</v>
      </c>
      <c r="R234" s="22"/>
      <c r="S234" s="22"/>
      <c r="T234" s="22"/>
      <c r="U234" t="s">
        <v>593</v>
      </c>
      <c r="V234" s="18">
        <f t="shared" si="22"/>
        <v>0.24000000000000021</v>
      </c>
      <c r="W234" s="18">
        <v>38.488891770199999</v>
      </c>
      <c r="X234" s="18">
        <v>-82.370540750399996</v>
      </c>
      <c r="Y234" s="18">
        <v>38.490390600700003</v>
      </c>
      <c r="Z234" s="18">
        <v>-82.3737580783</v>
      </c>
      <c r="AA234" s="71" t="str">
        <f t="shared" si="23"/>
        <v>LAW</v>
      </c>
    </row>
    <row r="235" spans="1:27" x14ac:dyDescent="0.25">
      <c r="A235" s="22" t="s">
        <v>2416</v>
      </c>
      <c r="B235" s="22">
        <v>0</v>
      </c>
      <c r="C235" s="22" t="s">
        <v>4614</v>
      </c>
      <c r="D235" s="22">
        <v>3</v>
      </c>
      <c r="E235" s="23" t="str">
        <f t="shared" si="18"/>
        <v>Green</v>
      </c>
      <c r="F235" s="72" t="s">
        <v>1720</v>
      </c>
      <c r="G235" s="23"/>
      <c r="H235" s="24" t="str">
        <f t="shared" si="19"/>
        <v>Start Loc</v>
      </c>
      <c r="I235" s="24" t="str">
        <f t="shared" si="20"/>
        <v>End Loc</v>
      </c>
      <c r="J235" s="24" t="str">
        <f t="shared" si="21"/>
        <v>Segment</v>
      </c>
      <c r="K235" s="71" t="s">
        <v>803</v>
      </c>
      <c r="L235" s="22">
        <v>3.75</v>
      </c>
      <c r="M235" s="22">
        <v>3.99</v>
      </c>
      <c r="N235" s="22">
        <v>3</v>
      </c>
      <c r="O235" s="22">
        <v>0</v>
      </c>
      <c r="P235" s="22">
        <v>0</v>
      </c>
      <c r="Q235" s="22">
        <v>0</v>
      </c>
      <c r="R235" s="22"/>
      <c r="S235" s="22"/>
      <c r="T235" s="22"/>
      <c r="U235" t="s">
        <v>592</v>
      </c>
      <c r="V235" s="18">
        <f t="shared" si="22"/>
        <v>0.24000000000000021</v>
      </c>
      <c r="W235" s="18">
        <v>38.499528193400003</v>
      </c>
      <c r="X235" s="18">
        <v>-82.335011582299998</v>
      </c>
      <c r="Y235" s="18">
        <v>38.501727758199998</v>
      </c>
      <c r="Z235" s="18">
        <v>-82.337727520900003</v>
      </c>
      <c r="AA235" s="71" t="str">
        <f t="shared" si="23"/>
        <v>LAW</v>
      </c>
    </row>
    <row r="236" spans="1:27" x14ac:dyDescent="0.25">
      <c r="A236" s="22" t="s">
        <v>2208</v>
      </c>
      <c r="B236" s="22">
        <v>0</v>
      </c>
      <c r="C236" s="22" t="s">
        <v>4612</v>
      </c>
      <c r="D236" s="22">
        <v>2</v>
      </c>
      <c r="E236" s="23" t="str">
        <f t="shared" si="18"/>
        <v>Green</v>
      </c>
      <c r="F236" s="72" t="s">
        <v>1720</v>
      </c>
      <c r="G236" s="23"/>
      <c r="H236" s="24" t="str">
        <f t="shared" si="19"/>
        <v>Start Loc</v>
      </c>
      <c r="I236" s="24" t="str">
        <f t="shared" si="20"/>
        <v>End Loc</v>
      </c>
      <c r="J236" s="24" t="str">
        <f t="shared" si="21"/>
        <v>Segment</v>
      </c>
      <c r="K236" s="71" t="s">
        <v>1061</v>
      </c>
      <c r="L236" s="22">
        <v>1</v>
      </c>
      <c r="M236" s="22">
        <v>1.24</v>
      </c>
      <c r="N236" s="22">
        <v>2</v>
      </c>
      <c r="O236" s="22">
        <v>0</v>
      </c>
      <c r="P236" s="22">
        <v>0</v>
      </c>
      <c r="Q236" s="22">
        <v>0</v>
      </c>
      <c r="R236" s="22"/>
      <c r="S236" s="22"/>
      <c r="T236" s="22"/>
      <c r="U236" t="s">
        <v>2042</v>
      </c>
      <c r="V236" s="18">
        <f t="shared" si="22"/>
        <v>0.24</v>
      </c>
      <c r="W236" s="18">
        <v>38.508495113999999</v>
      </c>
      <c r="X236" s="18">
        <v>-82.407117762799999</v>
      </c>
      <c r="Y236" s="18">
        <v>38.507743175100003</v>
      </c>
      <c r="Z236" s="18">
        <v>-82.402845412199994</v>
      </c>
      <c r="AA236" s="71" t="str">
        <f t="shared" si="23"/>
        <v>LAW</v>
      </c>
    </row>
    <row r="237" spans="1:27" x14ac:dyDescent="0.25">
      <c r="A237" s="22" t="s">
        <v>3635</v>
      </c>
      <c r="B237" s="22">
        <v>0</v>
      </c>
      <c r="C237" s="22" t="s">
        <v>4621</v>
      </c>
      <c r="D237" s="22">
        <v>3</v>
      </c>
      <c r="E237" s="23" t="str">
        <f t="shared" si="18"/>
        <v>Green</v>
      </c>
      <c r="F237" s="72" t="s">
        <v>1720</v>
      </c>
      <c r="G237" s="23"/>
      <c r="H237" s="24" t="str">
        <f t="shared" si="19"/>
        <v>Start Loc</v>
      </c>
      <c r="I237" s="24" t="str">
        <f t="shared" si="20"/>
        <v>End Loc</v>
      </c>
      <c r="J237" s="24" t="str">
        <f t="shared" si="21"/>
        <v>Segment</v>
      </c>
      <c r="K237" s="71" t="s">
        <v>1061</v>
      </c>
      <c r="L237" s="22">
        <v>0.75</v>
      </c>
      <c r="M237" s="22">
        <v>0.99</v>
      </c>
      <c r="N237" s="22">
        <v>3</v>
      </c>
      <c r="O237" s="22">
        <v>0</v>
      </c>
      <c r="P237" s="22">
        <v>0</v>
      </c>
      <c r="Q237" s="22">
        <v>2</v>
      </c>
      <c r="R237" s="22"/>
      <c r="S237" s="22"/>
      <c r="T237" s="22"/>
      <c r="U237" t="s">
        <v>2042</v>
      </c>
      <c r="V237" s="18">
        <f t="shared" si="22"/>
        <v>0.24</v>
      </c>
      <c r="W237" s="18">
        <v>38.509564588400004</v>
      </c>
      <c r="X237" s="18">
        <v>-82.411348096599994</v>
      </c>
      <c r="Y237" s="18">
        <v>38.508510790400003</v>
      </c>
      <c r="Z237" s="18">
        <v>-82.407300712799994</v>
      </c>
      <c r="AA237" s="71" t="str">
        <f t="shared" si="23"/>
        <v>LAW</v>
      </c>
    </row>
    <row r="238" spans="1:27" x14ac:dyDescent="0.25">
      <c r="A238" s="22" t="s">
        <v>3546</v>
      </c>
      <c r="B238" s="22">
        <v>0</v>
      </c>
      <c r="C238" s="22" t="s">
        <v>4619</v>
      </c>
      <c r="D238" s="22">
        <v>3</v>
      </c>
      <c r="E238" s="23" t="str">
        <f t="shared" si="18"/>
        <v>Green</v>
      </c>
      <c r="F238" s="72" t="s">
        <v>1720</v>
      </c>
      <c r="G238" s="23"/>
      <c r="H238" s="24" t="str">
        <f t="shared" si="19"/>
        <v>Start Loc</v>
      </c>
      <c r="I238" s="24" t="str">
        <f t="shared" si="20"/>
        <v>End Loc</v>
      </c>
      <c r="J238" s="24" t="str">
        <f t="shared" si="21"/>
        <v>Segment</v>
      </c>
      <c r="K238" s="71" t="s">
        <v>1072</v>
      </c>
      <c r="L238" s="22">
        <v>0.5</v>
      </c>
      <c r="M238" s="22">
        <v>0.74</v>
      </c>
      <c r="N238" s="22">
        <v>3</v>
      </c>
      <c r="O238" s="22">
        <v>0</v>
      </c>
      <c r="P238" s="22">
        <v>0</v>
      </c>
      <c r="Q238" s="22">
        <v>2</v>
      </c>
      <c r="R238" s="22"/>
      <c r="S238" s="22"/>
      <c r="T238" s="22"/>
      <c r="U238" t="s">
        <v>1498</v>
      </c>
      <c r="V238" s="18">
        <f t="shared" si="22"/>
        <v>0.24</v>
      </c>
      <c r="W238" s="18">
        <v>38.508970800900002</v>
      </c>
      <c r="X238" s="18">
        <v>-82.324850076100006</v>
      </c>
      <c r="Y238" s="18">
        <v>38.508858716100001</v>
      </c>
      <c r="Z238" s="18">
        <v>-82.320637144499997</v>
      </c>
      <c r="AA238" s="71" t="str">
        <f t="shared" si="23"/>
        <v>LAW</v>
      </c>
    </row>
    <row r="239" spans="1:27" x14ac:dyDescent="0.25">
      <c r="A239" s="22" t="s">
        <v>2251</v>
      </c>
      <c r="B239" s="22">
        <v>0</v>
      </c>
      <c r="C239" s="22" t="s">
        <v>4635</v>
      </c>
      <c r="D239" s="22">
        <v>3</v>
      </c>
      <c r="E239" s="23" t="str">
        <f t="shared" si="18"/>
        <v>Green</v>
      </c>
      <c r="F239" s="72" t="s">
        <v>1720</v>
      </c>
      <c r="G239" s="23"/>
      <c r="H239" s="24" t="str">
        <f t="shared" si="19"/>
        <v>Start Loc</v>
      </c>
      <c r="I239" s="24" t="str">
        <f t="shared" si="20"/>
        <v>End Loc</v>
      </c>
      <c r="J239" s="24" t="str">
        <f t="shared" si="21"/>
        <v>Segment</v>
      </c>
      <c r="K239" s="71" t="s">
        <v>803</v>
      </c>
      <c r="L239" s="22">
        <v>4.5</v>
      </c>
      <c r="M239" s="22">
        <v>4.74</v>
      </c>
      <c r="N239" s="22">
        <v>3</v>
      </c>
      <c r="O239" s="22">
        <v>0</v>
      </c>
      <c r="P239" s="22">
        <v>0</v>
      </c>
      <c r="Q239" s="22">
        <v>1</v>
      </c>
      <c r="R239" s="22"/>
      <c r="S239" s="22"/>
      <c r="T239" s="22"/>
      <c r="U239" t="s">
        <v>592</v>
      </c>
      <c r="V239" s="18">
        <f t="shared" si="22"/>
        <v>0.24000000000000021</v>
      </c>
      <c r="W239" s="18">
        <v>38.506361693400002</v>
      </c>
      <c r="X239" s="18">
        <v>-82.335077449500005</v>
      </c>
      <c r="Y239" s="18">
        <v>38.509161761599998</v>
      </c>
      <c r="Z239" s="18">
        <v>-82.333579758499994</v>
      </c>
      <c r="AA239" s="71" t="str">
        <f t="shared" si="23"/>
        <v>LAW</v>
      </c>
    </row>
    <row r="240" spans="1:27" x14ac:dyDescent="0.25">
      <c r="A240" s="22" t="s">
        <v>5942</v>
      </c>
      <c r="B240" s="22">
        <v>0</v>
      </c>
      <c r="C240" s="22" t="s">
        <v>4606</v>
      </c>
      <c r="D240" s="22">
        <v>2</v>
      </c>
      <c r="E240" s="23" t="str">
        <f t="shared" si="18"/>
        <v>Green</v>
      </c>
      <c r="F240" s="72" t="s">
        <v>1720</v>
      </c>
      <c r="G240" s="23"/>
      <c r="H240" s="24" t="str">
        <f t="shared" si="19"/>
        <v>Start Loc</v>
      </c>
      <c r="I240" s="24" t="str">
        <f t="shared" si="20"/>
        <v>End Loc</v>
      </c>
      <c r="J240" s="24" t="str">
        <f t="shared" si="21"/>
        <v>Segment</v>
      </c>
      <c r="K240" s="71" t="s">
        <v>934</v>
      </c>
      <c r="L240" s="22">
        <v>0.25</v>
      </c>
      <c r="M240" s="22">
        <v>0.49</v>
      </c>
      <c r="N240" s="22">
        <v>2</v>
      </c>
      <c r="O240" s="22">
        <v>0</v>
      </c>
      <c r="P240" s="22">
        <v>0</v>
      </c>
      <c r="Q240" s="22">
        <v>1</v>
      </c>
      <c r="R240" s="22"/>
      <c r="S240" s="22"/>
      <c r="T240" s="22"/>
      <c r="U240" t="s">
        <v>6730</v>
      </c>
      <c r="V240" s="18">
        <f t="shared" si="22"/>
        <v>0.24</v>
      </c>
      <c r="W240" s="18">
        <v>38.5082121875</v>
      </c>
      <c r="X240" s="18">
        <v>-82.387935345800003</v>
      </c>
      <c r="Y240" s="18">
        <v>38.509698079899998</v>
      </c>
      <c r="Z240" s="18">
        <v>-82.384239248200004</v>
      </c>
      <c r="AA240" s="71" t="str">
        <f t="shared" si="23"/>
        <v>LAW</v>
      </c>
    </row>
    <row r="241" spans="1:27" x14ac:dyDescent="0.25">
      <c r="A241" s="22" t="s">
        <v>4149</v>
      </c>
      <c r="B241" s="22">
        <v>0</v>
      </c>
      <c r="C241" s="22" t="s">
        <v>4606</v>
      </c>
      <c r="D241" s="22">
        <v>5</v>
      </c>
      <c r="E241" s="23" t="str">
        <f t="shared" si="18"/>
        <v>Green</v>
      </c>
      <c r="F241" s="72" t="s">
        <v>1720</v>
      </c>
      <c r="G241" s="23"/>
      <c r="H241" s="24" t="str">
        <f t="shared" si="19"/>
        <v>Start Loc</v>
      </c>
      <c r="I241" s="24" t="str">
        <f t="shared" si="20"/>
        <v>End Loc</v>
      </c>
      <c r="J241" s="24" t="str">
        <f t="shared" si="21"/>
        <v>Segment</v>
      </c>
      <c r="K241" s="71" t="s">
        <v>792</v>
      </c>
      <c r="L241" s="22">
        <v>0.25</v>
      </c>
      <c r="M241" s="22">
        <v>0.49</v>
      </c>
      <c r="N241" s="22">
        <v>5</v>
      </c>
      <c r="O241" s="22">
        <v>0</v>
      </c>
      <c r="P241" s="22">
        <v>0</v>
      </c>
      <c r="Q241" s="22">
        <v>0</v>
      </c>
      <c r="R241" s="22"/>
      <c r="S241" s="22"/>
      <c r="T241" s="22"/>
      <c r="U241" t="s">
        <v>367</v>
      </c>
      <c r="V241" s="18">
        <f t="shared" si="22"/>
        <v>0.24</v>
      </c>
      <c r="W241" s="18">
        <v>38.506869647000002</v>
      </c>
      <c r="X241" s="18">
        <v>-82.582721621199994</v>
      </c>
      <c r="Y241" s="18">
        <v>38.509968475000001</v>
      </c>
      <c r="Z241" s="18">
        <v>-82.580948104300006</v>
      </c>
      <c r="AA241" s="71" t="str">
        <f t="shared" si="23"/>
        <v>LAW</v>
      </c>
    </row>
    <row r="242" spans="1:27" x14ac:dyDescent="0.25">
      <c r="A242" s="22" t="s">
        <v>3461</v>
      </c>
      <c r="B242" s="22">
        <v>0</v>
      </c>
      <c r="C242" s="22" t="s">
        <v>4612</v>
      </c>
      <c r="D242" s="22">
        <v>3</v>
      </c>
      <c r="E242" s="23" t="str">
        <f t="shared" si="18"/>
        <v>Green</v>
      </c>
      <c r="F242" s="72" t="s">
        <v>1720</v>
      </c>
      <c r="G242" s="23"/>
      <c r="H242" s="24" t="str">
        <f t="shared" si="19"/>
        <v>Start Loc</v>
      </c>
      <c r="I242" s="24" t="str">
        <f t="shared" si="20"/>
        <v>End Loc</v>
      </c>
      <c r="J242" s="24" t="str">
        <f t="shared" si="21"/>
        <v>Segment</v>
      </c>
      <c r="K242" s="71" t="s">
        <v>792</v>
      </c>
      <c r="L242" s="22">
        <v>1</v>
      </c>
      <c r="M242" s="22">
        <v>1.24</v>
      </c>
      <c r="N242" s="22">
        <v>3</v>
      </c>
      <c r="O242" s="22">
        <v>0</v>
      </c>
      <c r="P242" s="22">
        <v>0</v>
      </c>
      <c r="Q242" s="22">
        <v>1</v>
      </c>
      <c r="R242" s="22"/>
      <c r="S242" s="22"/>
      <c r="T242" s="22"/>
      <c r="U242" t="s">
        <v>367</v>
      </c>
      <c r="V242" s="18">
        <f t="shared" si="22"/>
        <v>0.24</v>
      </c>
      <c r="W242" s="18">
        <v>38.517048653899998</v>
      </c>
      <c r="X242" s="18">
        <v>-82.580137219400001</v>
      </c>
      <c r="Y242" s="18">
        <v>38.519217885300002</v>
      </c>
      <c r="Z242" s="18">
        <v>-82.576922440900006</v>
      </c>
      <c r="AA242" s="71" t="str">
        <f t="shared" si="23"/>
        <v>LAW</v>
      </c>
    </row>
    <row r="243" spans="1:27" x14ac:dyDescent="0.25">
      <c r="A243" s="22" t="s">
        <v>3451</v>
      </c>
      <c r="B243" s="22">
        <v>0</v>
      </c>
      <c r="C243" s="22" t="s">
        <v>4619</v>
      </c>
      <c r="D243" s="22">
        <v>2</v>
      </c>
      <c r="E243" s="23" t="str">
        <f t="shared" si="18"/>
        <v>Green</v>
      </c>
      <c r="F243" s="72" t="s">
        <v>1720</v>
      </c>
      <c r="G243" s="23"/>
      <c r="H243" s="24" t="str">
        <f t="shared" si="19"/>
        <v>Start Loc</v>
      </c>
      <c r="I243" s="24" t="str">
        <f t="shared" si="20"/>
        <v>End Loc</v>
      </c>
      <c r="J243" s="24" t="str">
        <f t="shared" si="21"/>
        <v>Segment</v>
      </c>
      <c r="K243" s="71" t="s">
        <v>891</v>
      </c>
      <c r="L243" s="22">
        <v>0.5</v>
      </c>
      <c r="M243" s="22">
        <v>0.74</v>
      </c>
      <c r="N243" s="22">
        <v>2</v>
      </c>
      <c r="O243" s="22">
        <v>0</v>
      </c>
      <c r="P243" s="22">
        <v>0</v>
      </c>
      <c r="Q243" s="22">
        <v>1</v>
      </c>
      <c r="R243" s="22"/>
      <c r="S243" s="22"/>
      <c r="T243" s="22"/>
      <c r="U243" t="s">
        <v>449</v>
      </c>
      <c r="V243" s="18">
        <f t="shared" si="22"/>
        <v>0.24</v>
      </c>
      <c r="W243" s="18">
        <v>38.517808954499998</v>
      </c>
      <c r="X243" s="18">
        <v>-82.642696896499999</v>
      </c>
      <c r="Y243" s="18">
        <v>38.519405362299999</v>
      </c>
      <c r="Z243" s="18">
        <v>-82.638774168300003</v>
      </c>
      <c r="AA243" s="71" t="str">
        <f t="shared" si="23"/>
        <v>LAW</v>
      </c>
    </row>
    <row r="244" spans="1:27" x14ac:dyDescent="0.25">
      <c r="A244" s="22" t="s">
        <v>6069</v>
      </c>
      <c r="B244" s="22">
        <v>0</v>
      </c>
      <c r="C244" s="22" t="s">
        <v>4615</v>
      </c>
      <c r="D244" s="22">
        <v>2</v>
      </c>
      <c r="E244" s="23" t="str">
        <f t="shared" si="18"/>
        <v>Green</v>
      </c>
      <c r="F244" s="72" t="s">
        <v>1720</v>
      </c>
      <c r="G244" s="23"/>
      <c r="H244" s="24" t="str">
        <f t="shared" si="19"/>
        <v>Start Loc</v>
      </c>
      <c r="I244" s="24" t="str">
        <f t="shared" si="20"/>
        <v>End Loc</v>
      </c>
      <c r="J244" s="24" t="str">
        <f t="shared" si="21"/>
        <v>Segment</v>
      </c>
      <c r="K244" s="71" t="s">
        <v>1012</v>
      </c>
      <c r="L244" s="22">
        <v>2.5</v>
      </c>
      <c r="M244" s="22">
        <v>2.74</v>
      </c>
      <c r="N244" s="22">
        <v>2</v>
      </c>
      <c r="O244" s="22">
        <v>0</v>
      </c>
      <c r="P244" s="22">
        <v>0</v>
      </c>
      <c r="Q244" s="22">
        <v>0</v>
      </c>
      <c r="R244" s="22"/>
      <c r="S244" s="22"/>
      <c r="T244" s="22"/>
      <c r="U244" t="s">
        <v>652</v>
      </c>
      <c r="V244" s="18">
        <f t="shared" si="22"/>
        <v>0.24000000000000021</v>
      </c>
      <c r="W244" s="18">
        <v>38.528537703300003</v>
      </c>
      <c r="X244" s="18">
        <v>-82.598441579999999</v>
      </c>
      <c r="Y244" s="18">
        <v>38.528293915399999</v>
      </c>
      <c r="Z244" s="18">
        <v>-82.5951862111</v>
      </c>
      <c r="AA244" s="71" t="str">
        <f t="shared" si="23"/>
        <v>LAW</v>
      </c>
    </row>
    <row r="245" spans="1:27" x14ac:dyDescent="0.25">
      <c r="A245" s="22" t="s">
        <v>4217</v>
      </c>
      <c r="B245" s="22">
        <v>0</v>
      </c>
      <c r="C245" s="22" t="s">
        <v>4617</v>
      </c>
      <c r="D245" s="22">
        <v>3</v>
      </c>
      <c r="E245" s="23" t="str">
        <f t="shared" si="18"/>
        <v>Green</v>
      </c>
      <c r="F245" s="72" t="s">
        <v>1720</v>
      </c>
      <c r="G245" s="23"/>
      <c r="H245" s="24" t="str">
        <f t="shared" si="19"/>
        <v>Start Loc</v>
      </c>
      <c r="I245" s="24" t="str">
        <f t="shared" si="20"/>
        <v>End Loc</v>
      </c>
      <c r="J245" s="24" t="str">
        <f t="shared" si="21"/>
        <v>Segment</v>
      </c>
      <c r="K245" s="71" t="s">
        <v>792</v>
      </c>
      <c r="L245" s="22">
        <v>2.75</v>
      </c>
      <c r="M245" s="22">
        <v>2.99</v>
      </c>
      <c r="N245" s="22">
        <v>3</v>
      </c>
      <c r="O245" s="22">
        <v>0</v>
      </c>
      <c r="P245" s="22">
        <v>1</v>
      </c>
      <c r="Q245" s="22">
        <v>2</v>
      </c>
      <c r="R245" s="22"/>
      <c r="S245" s="22"/>
      <c r="T245" s="22"/>
      <c r="U245" t="s">
        <v>367</v>
      </c>
      <c r="V245" s="18">
        <f t="shared" si="22"/>
        <v>0.24000000000000021</v>
      </c>
      <c r="W245" s="18">
        <v>38.530077749299998</v>
      </c>
      <c r="X245" s="18">
        <v>-82.554157488599998</v>
      </c>
      <c r="Y245" s="18">
        <v>38.529697651399999</v>
      </c>
      <c r="Z245" s="18">
        <v>-82.549883621600003</v>
      </c>
      <c r="AA245" s="71" t="str">
        <f t="shared" si="23"/>
        <v>LAW</v>
      </c>
    </row>
    <row r="246" spans="1:27" x14ac:dyDescent="0.25">
      <c r="A246" s="22" t="s">
        <v>3696</v>
      </c>
      <c r="B246" s="22">
        <v>0</v>
      </c>
      <c r="C246" s="22" t="s">
        <v>4624</v>
      </c>
      <c r="D246" s="22">
        <v>2</v>
      </c>
      <c r="E246" s="23" t="str">
        <f t="shared" si="18"/>
        <v>Green</v>
      </c>
      <c r="F246" s="72" t="s">
        <v>1720</v>
      </c>
      <c r="G246" s="23"/>
      <c r="H246" s="24" t="str">
        <f t="shared" si="19"/>
        <v>Start Loc</v>
      </c>
      <c r="I246" s="24" t="str">
        <f t="shared" si="20"/>
        <v>End Loc</v>
      </c>
      <c r="J246" s="24" t="str">
        <f t="shared" si="21"/>
        <v>Segment</v>
      </c>
      <c r="K246" s="71" t="s">
        <v>891</v>
      </c>
      <c r="L246" s="22">
        <v>2.25</v>
      </c>
      <c r="M246" s="22">
        <v>2.4900000000000002</v>
      </c>
      <c r="N246" s="22">
        <v>2</v>
      </c>
      <c r="O246" s="22">
        <v>0</v>
      </c>
      <c r="P246" s="22">
        <v>0</v>
      </c>
      <c r="Q246" s="22">
        <v>2</v>
      </c>
      <c r="R246" s="22"/>
      <c r="S246" s="22"/>
      <c r="T246" s="22"/>
      <c r="U246" t="s">
        <v>449</v>
      </c>
      <c r="V246" s="18">
        <f t="shared" si="22"/>
        <v>0.24000000000000021</v>
      </c>
      <c r="W246" s="18">
        <v>38.530216404400001</v>
      </c>
      <c r="X246" s="18">
        <v>-82.631364305999995</v>
      </c>
      <c r="Y246" s="18">
        <v>38.532984183700002</v>
      </c>
      <c r="Z246" s="18">
        <v>-82.633919289900007</v>
      </c>
      <c r="AA246" s="71" t="str">
        <f t="shared" si="23"/>
        <v>LAW</v>
      </c>
    </row>
    <row r="247" spans="1:27" x14ac:dyDescent="0.25">
      <c r="A247" s="22" t="s">
        <v>2763</v>
      </c>
      <c r="B247" s="22">
        <v>0</v>
      </c>
      <c r="C247" s="22" t="s">
        <v>4635</v>
      </c>
      <c r="D247" s="22">
        <v>3</v>
      </c>
      <c r="E247" s="23" t="str">
        <f t="shared" si="18"/>
        <v>Green</v>
      </c>
      <c r="F247" s="72" t="s">
        <v>1720</v>
      </c>
      <c r="G247" s="23"/>
      <c r="H247" s="24" t="str">
        <f t="shared" si="19"/>
        <v>Start Loc</v>
      </c>
      <c r="I247" s="24" t="str">
        <f t="shared" si="20"/>
        <v>End Loc</v>
      </c>
      <c r="J247" s="24" t="str">
        <f t="shared" si="21"/>
        <v>Segment</v>
      </c>
      <c r="K247" s="71" t="s">
        <v>1016</v>
      </c>
      <c r="L247" s="22">
        <v>4.5</v>
      </c>
      <c r="M247" s="22">
        <v>4.74</v>
      </c>
      <c r="N247" s="22">
        <v>3</v>
      </c>
      <c r="O247" s="22">
        <v>0</v>
      </c>
      <c r="P247" s="22">
        <v>0</v>
      </c>
      <c r="Q247" s="22">
        <v>2</v>
      </c>
      <c r="R247" s="22"/>
      <c r="S247" s="22"/>
      <c r="T247" s="22"/>
      <c r="U247" t="s">
        <v>646</v>
      </c>
      <c r="V247" s="18">
        <f t="shared" si="22"/>
        <v>0.24000000000000021</v>
      </c>
      <c r="W247" s="18">
        <v>38.531117588199997</v>
      </c>
      <c r="X247" s="18">
        <v>-82.533811425400003</v>
      </c>
      <c r="Y247" s="18">
        <v>38.534320916399999</v>
      </c>
      <c r="Z247" s="18">
        <v>-82.532341333299996</v>
      </c>
      <c r="AA247" s="71" t="str">
        <f t="shared" si="23"/>
        <v>LAW</v>
      </c>
    </row>
    <row r="248" spans="1:27" x14ac:dyDescent="0.25">
      <c r="A248" s="22" t="s">
        <v>3750</v>
      </c>
      <c r="B248" s="22">
        <v>0</v>
      </c>
      <c r="C248" s="22" t="s">
        <v>4626</v>
      </c>
      <c r="D248" s="22">
        <v>4</v>
      </c>
      <c r="E248" s="23" t="str">
        <f t="shared" si="18"/>
        <v>Green</v>
      </c>
      <c r="F248" s="72" t="s">
        <v>1720</v>
      </c>
      <c r="G248" s="23"/>
      <c r="H248" s="24" t="str">
        <f t="shared" si="19"/>
        <v>Start Loc</v>
      </c>
      <c r="I248" s="24" t="str">
        <f t="shared" si="20"/>
        <v>End Loc</v>
      </c>
      <c r="J248" s="24" t="str">
        <f t="shared" si="21"/>
        <v>Segment</v>
      </c>
      <c r="K248" s="71" t="s">
        <v>892</v>
      </c>
      <c r="L248" s="22">
        <v>1.75</v>
      </c>
      <c r="M248" s="22">
        <v>1.99</v>
      </c>
      <c r="N248" s="22">
        <v>4</v>
      </c>
      <c r="O248" s="22">
        <v>0</v>
      </c>
      <c r="P248" s="22">
        <v>0</v>
      </c>
      <c r="Q248" s="22">
        <v>0</v>
      </c>
      <c r="R248" s="22"/>
      <c r="S248" s="22"/>
      <c r="T248" s="22"/>
      <c r="U248" t="s">
        <v>2200</v>
      </c>
      <c r="V248" s="18">
        <f t="shared" si="22"/>
        <v>0.24</v>
      </c>
      <c r="W248" s="18">
        <v>38.548661957</v>
      </c>
      <c r="X248" s="18">
        <v>-82.642913589900004</v>
      </c>
      <c r="Y248" s="18">
        <v>38.5492203409</v>
      </c>
      <c r="Z248" s="18">
        <v>-82.639004083200007</v>
      </c>
      <c r="AA248" s="71" t="str">
        <f t="shared" si="23"/>
        <v>LAW</v>
      </c>
    </row>
    <row r="249" spans="1:27" x14ac:dyDescent="0.25">
      <c r="A249" s="22" t="s">
        <v>3447</v>
      </c>
      <c r="B249" s="22">
        <v>0</v>
      </c>
      <c r="C249" s="22" t="s">
        <v>4622</v>
      </c>
      <c r="D249" s="22">
        <v>3</v>
      </c>
      <c r="E249" s="23" t="str">
        <f t="shared" si="18"/>
        <v>Green</v>
      </c>
      <c r="F249" s="72" t="s">
        <v>1720</v>
      </c>
      <c r="G249" s="23"/>
      <c r="H249" s="24" t="str">
        <f t="shared" si="19"/>
        <v>Start Loc</v>
      </c>
      <c r="I249" s="24" t="str">
        <f t="shared" si="20"/>
        <v>End Loc</v>
      </c>
      <c r="J249" s="24" t="str">
        <f t="shared" si="21"/>
        <v>Segment</v>
      </c>
      <c r="K249" s="71" t="s">
        <v>877</v>
      </c>
      <c r="L249" s="22">
        <v>1.5</v>
      </c>
      <c r="M249" s="22">
        <v>1.74</v>
      </c>
      <c r="N249" s="22">
        <v>3</v>
      </c>
      <c r="O249" s="22">
        <v>0</v>
      </c>
      <c r="P249" s="22">
        <v>0</v>
      </c>
      <c r="Q249" s="22">
        <v>1</v>
      </c>
      <c r="R249" s="22"/>
      <c r="S249" s="22"/>
      <c r="T249" s="22"/>
      <c r="U249" t="s">
        <v>446</v>
      </c>
      <c r="V249" s="18">
        <f t="shared" si="22"/>
        <v>0.24</v>
      </c>
      <c r="W249" s="18">
        <v>38.553581786000002</v>
      </c>
      <c r="X249" s="18">
        <v>-82.678908750999994</v>
      </c>
      <c r="Y249" s="18">
        <v>38.556138794200002</v>
      </c>
      <c r="Z249" s="18">
        <v>-82.681096348099999</v>
      </c>
      <c r="AA249" s="71" t="str">
        <f t="shared" si="23"/>
        <v>LAW</v>
      </c>
    </row>
    <row r="250" spans="1:27" x14ac:dyDescent="0.25">
      <c r="A250" s="22" t="s">
        <v>3169</v>
      </c>
      <c r="B250" s="22">
        <v>0</v>
      </c>
      <c r="C250" s="22" t="s">
        <v>4621</v>
      </c>
      <c r="D250" s="22">
        <v>2</v>
      </c>
      <c r="E250" s="23" t="str">
        <f t="shared" si="18"/>
        <v>Green</v>
      </c>
      <c r="F250" s="72" t="s">
        <v>1720</v>
      </c>
      <c r="G250" s="23"/>
      <c r="H250" s="24" t="str">
        <f t="shared" si="19"/>
        <v>Start Loc</v>
      </c>
      <c r="I250" s="24" t="str">
        <f t="shared" si="20"/>
        <v>End Loc</v>
      </c>
      <c r="J250" s="24" t="str">
        <f t="shared" si="21"/>
        <v>Segment</v>
      </c>
      <c r="K250" s="71" t="s">
        <v>817</v>
      </c>
      <c r="L250" s="22">
        <v>0.75</v>
      </c>
      <c r="M250" s="22">
        <v>0.99</v>
      </c>
      <c r="N250" s="22">
        <v>2</v>
      </c>
      <c r="O250" s="22">
        <v>0</v>
      </c>
      <c r="P250" s="22">
        <v>1</v>
      </c>
      <c r="Q250" s="22">
        <v>4</v>
      </c>
      <c r="R250" s="22"/>
      <c r="S250" s="22"/>
      <c r="T250" s="22"/>
      <c r="U250" t="s">
        <v>335</v>
      </c>
      <c r="V250" s="18">
        <f t="shared" si="22"/>
        <v>0.24</v>
      </c>
      <c r="W250" s="18">
        <v>38.554049675000002</v>
      </c>
      <c r="X250" s="18">
        <v>-82.664976100999993</v>
      </c>
      <c r="Y250" s="18">
        <v>38.557221586799997</v>
      </c>
      <c r="Z250" s="18">
        <v>-82.666655502300003</v>
      </c>
      <c r="AA250" s="71" t="str">
        <f t="shared" si="23"/>
        <v>LAW</v>
      </c>
    </row>
    <row r="251" spans="1:27" x14ac:dyDescent="0.25">
      <c r="A251" s="22" t="s">
        <v>3168</v>
      </c>
      <c r="B251" s="22">
        <v>0</v>
      </c>
      <c r="C251" s="22" t="s">
        <v>4626</v>
      </c>
      <c r="D251" s="22">
        <v>2</v>
      </c>
      <c r="E251" s="23" t="str">
        <f t="shared" si="18"/>
        <v>Green</v>
      </c>
      <c r="F251" s="72" t="s">
        <v>1720</v>
      </c>
      <c r="G251" s="23"/>
      <c r="H251" s="24" t="str">
        <f t="shared" si="19"/>
        <v>Start Loc</v>
      </c>
      <c r="I251" s="24" t="str">
        <f t="shared" si="20"/>
        <v>End Loc</v>
      </c>
      <c r="J251" s="24" t="str">
        <f t="shared" si="21"/>
        <v>Segment</v>
      </c>
      <c r="K251" s="71" t="s">
        <v>877</v>
      </c>
      <c r="L251" s="22">
        <v>1.75</v>
      </c>
      <c r="M251" s="22">
        <v>1.99</v>
      </c>
      <c r="N251" s="22">
        <v>2</v>
      </c>
      <c r="O251" s="22">
        <v>0</v>
      </c>
      <c r="P251" s="22">
        <v>1</v>
      </c>
      <c r="Q251" s="22">
        <v>4</v>
      </c>
      <c r="R251" s="22"/>
      <c r="S251" s="22"/>
      <c r="T251" s="22"/>
      <c r="U251" t="s">
        <v>446</v>
      </c>
      <c r="V251" s="18">
        <f t="shared" si="22"/>
        <v>0.24</v>
      </c>
      <c r="W251" s="18">
        <v>38.556224791799998</v>
      </c>
      <c r="X251" s="18">
        <v>-82.681246735100004</v>
      </c>
      <c r="Y251" s="18">
        <v>38.557425112499999</v>
      </c>
      <c r="Z251" s="18">
        <v>-82.685360664200005</v>
      </c>
      <c r="AA251" s="71" t="str">
        <f t="shared" si="23"/>
        <v>LAW</v>
      </c>
    </row>
    <row r="252" spans="1:27" x14ac:dyDescent="0.25">
      <c r="A252" s="22" t="s">
        <v>3138</v>
      </c>
      <c r="B252" s="22">
        <v>0</v>
      </c>
      <c r="C252" s="22" t="s">
        <v>4620</v>
      </c>
      <c r="D252" s="22">
        <v>2</v>
      </c>
      <c r="E252" s="23" t="str">
        <f t="shared" si="18"/>
        <v>Green</v>
      </c>
      <c r="F252" s="72" t="s">
        <v>1720</v>
      </c>
      <c r="G252" s="23"/>
      <c r="H252" s="24" t="str">
        <f t="shared" si="19"/>
        <v>Start Loc</v>
      </c>
      <c r="I252" s="24" t="str">
        <f t="shared" si="20"/>
        <v>End Loc</v>
      </c>
      <c r="J252" s="24" t="str">
        <f t="shared" si="21"/>
        <v>Segment</v>
      </c>
      <c r="K252" s="71" t="s">
        <v>1132</v>
      </c>
      <c r="L252" s="22">
        <v>0</v>
      </c>
      <c r="M252" s="22">
        <v>0.24</v>
      </c>
      <c r="N252" s="22">
        <v>2</v>
      </c>
      <c r="O252" s="22">
        <v>0</v>
      </c>
      <c r="P252" s="22">
        <v>0</v>
      </c>
      <c r="Q252" s="22">
        <v>2</v>
      </c>
      <c r="R252" s="22"/>
      <c r="S252" s="22"/>
      <c r="T252" s="22"/>
      <c r="U252" t="s">
        <v>2176</v>
      </c>
      <c r="V252" s="18">
        <f t="shared" si="22"/>
        <v>0.24</v>
      </c>
      <c r="W252" s="18">
        <v>38.563681955500002</v>
      </c>
      <c r="X252" s="18">
        <v>-82.5728712672</v>
      </c>
      <c r="Y252" s="18">
        <v>38.567023857400002</v>
      </c>
      <c r="Z252" s="18">
        <v>-82.572887093700004</v>
      </c>
      <c r="AA252" s="71" t="str">
        <f t="shared" si="23"/>
        <v>LAW</v>
      </c>
    </row>
    <row r="253" spans="1:27" x14ac:dyDescent="0.25">
      <c r="A253" s="22" t="s">
        <v>3021</v>
      </c>
      <c r="B253" s="22">
        <v>0</v>
      </c>
      <c r="C253" s="22" t="s">
        <v>4626</v>
      </c>
      <c r="D253" s="22">
        <v>2</v>
      </c>
      <c r="E253" s="23" t="str">
        <f t="shared" si="18"/>
        <v>Green</v>
      </c>
      <c r="F253" s="72" t="s">
        <v>1720</v>
      </c>
      <c r="G253" s="23"/>
      <c r="H253" s="24" t="str">
        <f t="shared" si="19"/>
        <v>Start Loc</v>
      </c>
      <c r="I253" s="24" t="str">
        <f t="shared" si="20"/>
        <v>End Loc</v>
      </c>
      <c r="J253" s="24" t="str">
        <f t="shared" si="21"/>
        <v>Segment</v>
      </c>
      <c r="K253" s="71" t="s">
        <v>817</v>
      </c>
      <c r="L253" s="22">
        <v>1.75</v>
      </c>
      <c r="M253" s="22">
        <v>1.99</v>
      </c>
      <c r="N253" s="22">
        <v>2</v>
      </c>
      <c r="O253" s="22">
        <v>0</v>
      </c>
      <c r="P253" s="22">
        <v>2</v>
      </c>
      <c r="Q253" s="22">
        <v>2</v>
      </c>
      <c r="R253" s="22"/>
      <c r="S253" s="22"/>
      <c r="T253" s="22"/>
      <c r="U253" t="s">
        <v>335</v>
      </c>
      <c r="V253" s="18">
        <f t="shared" si="22"/>
        <v>0.24</v>
      </c>
      <c r="W253" s="18">
        <v>38.5665256216</v>
      </c>
      <c r="X253" s="18">
        <v>-82.672719450299994</v>
      </c>
      <c r="Y253" s="18">
        <v>38.568942616299999</v>
      </c>
      <c r="Z253" s="18">
        <v>-82.675759171300001</v>
      </c>
      <c r="AA253" s="71" t="str">
        <f t="shared" si="23"/>
        <v>LAW</v>
      </c>
    </row>
    <row r="254" spans="1:27" x14ac:dyDescent="0.25">
      <c r="A254" s="22" t="s">
        <v>3669</v>
      </c>
      <c r="B254" s="22">
        <v>0</v>
      </c>
      <c r="C254" s="22" t="s">
        <v>4615</v>
      </c>
      <c r="D254" s="22">
        <v>4</v>
      </c>
      <c r="E254" s="23" t="str">
        <f t="shared" si="18"/>
        <v>Green</v>
      </c>
      <c r="F254" s="72" t="s">
        <v>1720</v>
      </c>
      <c r="G254" s="23"/>
      <c r="H254" s="24" t="str">
        <f t="shared" si="19"/>
        <v>Start Loc</v>
      </c>
      <c r="I254" s="24" t="str">
        <f t="shared" si="20"/>
        <v>End Loc</v>
      </c>
      <c r="J254" s="24" t="str">
        <f t="shared" si="21"/>
        <v>Segment</v>
      </c>
      <c r="K254" s="71" t="s">
        <v>817</v>
      </c>
      <c r="L254" s="22">
        <v>2.5</v>
      </c>
      <c r="M254" s="22">
        <v>2.74</v>
      </c>
      <c r="N254" s="22">
        <v>4</v>
      </c>
      <c r="O254" s="22">
        <v>0</v>
      </c>
      <c r="P254" s="22">
        <v>0</v>
      </c>
      <c r="Q254" s="22">
        <v>3</v>
      </c>
      <c r="R254" s="22"/>
      <c r="S254" s="22"/>
      <c r="T254" s="22"/>
      <c r="U254" t="s">
        <v>335</v>
      </c>
      <c r="V254" s="18">
        <f t="shared" si="22"/>
        <v>0.24000000000000021</v>
      </c>
      <c r="W254" s="18">
        <v>38.5743271471</v>
      </c>
      <c r="X254" s="18">
        <v>-82.682025325599994</v>
      </c>
      <c r="Y254" s="18">
        <v>38.5762720902</v>
      </c>
      <c r="Z254" s="18">
        <v>-82.685581807899993</v>
      </c>
      <c r="AA254" s="71" t="str">
        <f t="shared" si="23"/>
        <v>LAW</v>
      </c>
    </row>
    <row r="255" spans="1:27" x14ac:dyDescent="0.25">
      <c r="A255" s="22" t="s">
        <v>3489</v>
      </c>
      <c r="B255" s="22">
        <v>0</v>
      </c>
      <c r="C255" s="22" t="s">
        <v>4618</v>
      </c>
      <c r="D255" s="22">
        <v>3</v>
      </c>
      <c r="E255" s="23" t="str">
        <f t="shared" si="18"/>
        <v>Green</v>
      </c>
      <c r="F255" s="72" t="s">
        <v>1720</v>
      </c>
      <c r="G255" s="23"/>
      <c r="H255" s="24" t="str">
        <f t="shared" si="19"/>
        <v>Start Loc</v>
      </c>
      <c r="I255" s="24" t="str">
        <f t="shared" si="20"/>
        <v>End Loc</v>
      </c>
      <c r="J255" s="24" t="str">
        <f t="shared" si="21"/>
        <v>Segment</v>
      </c>
      <c r="K255" s="71" t="s">
        <v>1037</v>
      </c>
      <c r="L255" s="22">
        <v>2</v>
      </c>
      <c r="M255" s="22">
        <v>2.2400000000000002</v>
      </c>
      <c r="N255" s="22">
        <v>3</v>
      </c>
      <c r="O255" s="22">
        <v>0</v>
      </c>
      <c r="P255" s="22">
        <v>0</v>
      </c>
      <c r="Q255" s="22">
        <v>0</v>
      </c>
      <c r="R255" s="22"/>
      <c r="S255" s="22"/>
      <c r="T255" s="22"/>
      <c r="U255" t="s">
        <v>1639</v>
      </c>
      <c r="V255" s="18">
        <f t="shared" si="22"/>
        <v>0.24000000000000021</v>
      </c>
      <c r="W255" s="18">
        <v>38.573954108899997</v>
      </c>
      <c r="X255" s="18">
        <v>-82.377666120699999</v>
      </c>
      <c r="Y255" s="18">
        <v>38.577067472099998</v>
      </c>
      <c r="Z255" s="18">
        <v>-82.377092267999998</v>
      </c>
      <c r="AA255" s="71" t="str">
        <f t="shared" si="23"/>
        <v>LAW</v>
      </c>
    </row>
    <row r="256" spans="1:27" x14ac:dyDescent="0.25">
      <c r="A256" s="22" t="s">
        <v>3770</v>
      </c>
      <c r="B256" s="22">
        <v>0</v>
      </c>
      <c r="C256" s="22" t="s">
        <v>4621</v>
      </c>
      <c r="D256" s="22">
        <v>2</v>
      </c>
      <c r="E256" s="23" t="str">
        <f t="shared" si="18"/>
        <v>Green</v>
      </c>
      <c r="F256" s="72" t="s">
        <v>1720</v>
      </c>
      <c r="G256" s="23"/>
      <c r="H256" s="24" t="str">
        <f t="shared" si="19"/>
        <v>Start Loc</v>
      </c>
      <c r="I256" s="24" t="str">
        <f t="shared" si="20"/>
        <v>End Loc</v>
      </c>
      <c r="J256" s="24" t="str">
        <f t="shared" si="21"/>
        <v>Segment</v>
      </c>
      <c r="K256" s="71" t="s">
        <v>815</v>
      </c>
      <c r="L256" s="22">
        <v>0.75</v>
      </c>
      <c r="M256" s="22">
        <v>0.99</v>
      </c>
      <c r="N256" s="22">
        <v>2</v>
      </c>
      <c r="O256" s="22">
        <v>0</v>
      </c>
      <c r="P256" s="22">
        <v>0</v>
      </c>
      <c r="Q256" s="22">
        <v>0</v>
      </c>
      <c r="R256" s="22"/>
      <c r="S256" s="22"/>
      <c r="T256" s="22"/>
      <c r="U256" t="s">
        <v>1517</v>
      </c>
      <c r="V256" s="18">
        <f t="shared" si="22"/>
        <v>0.24</v>
      </c>
      <c r="W256" s="18">
        <v>38.576558655100001</v>
      </c>
      <c r="X256" s="18">
        <v>-82.765810728600002</v>
      </c>
      <c r="Y256" s="18">
        <v>38.579108038199998</v>
      </c>
      <c r="Z256" s="18">
        <v>-82.768648546099996</v>
      </c>
      <c r="AA256" s="71" t="str">
        <f t="shared" si="23"/>
        <v>LAW</v>
      </c>
    </row>
    <row r="257" spans="1:27" x14ac:dyDescent="0.25">
      <c r="A257" s="22" t="s">
        <v>6058</v>
      </c>
      <c r="B257" s="22">
        <v>0</v>
      </c>
      <c r="C257" s="22" t="s">
        <v>4616</v>
      </c>
      <c r="D257" s="22">
        <v>2</v>
      </c>
      <c r="E257" s="23" t="str">
        <f t="shared" si="18"/>
        <v>Green</v>
      </c>
      <c r="F257" s="72" t="s">
        <v>1675</v>
      </c>
      <c r="G257" s="23"/>
      <c r="H257" s="24" t="str">
        <f t="shared" si="19"/>
        <v>Start Loc</v>
      </c>
      <c r="I257" s="24" t="str">
        <f t="shared" si="20"/>
        <v>End Loc</v>
      </c>
      <c r="J257" s="24" t="str">
        <f t="shared" si="21"/>
        <v>Segment</v>
      </c>
      <c r="K257" s="71" t="s">
        <v>796</v>
      </c>
      <c r="L257" s="22">
        <v>4</v>
      </c>
      <c r="M257" s="22">
        <v>4.24</v>
      </c>
      <c r="N257" s="22">
        <v>2</v>
      </c>
      <c r="O257" s="22">
        <v>0</v>
      </c>
      <c r="P257" s="22">
        <v>1</v>
      </c>
      <c r="Q257" s="22">
        <v>1</v>
      </c>
      <c r="R257" s="22"/>
      <c r="S257" s="22"/>
      <c r="T257" s="22"/>
      <c r="U257" t="s">
        <v>1918</v>
      </c>
      <c r="V257" s="18">
        <f t="shared" si="22"/>
        <v>0.24000000000000021</v>
      </c>
      <c r="W257" s="18">
        <v>38.591625817900002</v>
      </c>
      <c r="X257" s="18">
        <v>-82.778177338299997</v>
      </c>
      <c r="Y257" s="18">
        <v>38.588828607499998</v>
      </c>
      <c r="Z257" s="18">
        <v>-82.775575073499994</v>
      </c>
      <c r="AA257" s="71" t="str">
        <f t="shared" si="23"/>
        <v>SCI</v>
      </c>
    </row>
    <row r="258" spans="1:27" x14ac:dyDescent="0.25">
      <c r="A258" s="22" t="s">
        <v>5022</v>
      </c>
      <c r="B258" s="22">
        <v>0</v>
      </c>
      <c r="C258" s="22" t="s">
        <v>4614</v>
      </c>
      <c r="D258" s="22">
        <v>2</v>
      </c>
      <c r="E258" s="23" t="str">
        <f t="shared" si="18"/>
        <v>Green</v>
      </c>
      <c r="F258" s="72" t="s">
        <v>1720</v>
      </c>
      <c r="G258" s="23"/>
      <c r="H258" s="24" t="str">
        <f t="shared" si="19"/>
        <v>Start Loc</v>
      </c>
      <c r="I258" s="24" t="str">
        <f t="shared" si="20"/>
        <v>End Loc</v>
      </c>
      <c r="J258" s="24" t="str">
        <f t="shared" si="21"/>
        <v>Segment</v>
      </c>
      <c r="K258" s="71" t="s">
        <v>817</v>
      </c>
      <c r="L258" s="22">
        <v>3.75</v>
      </c>
      <c r="M258" s="22">
        <v>3.99</v>
      </c>
      <c r="N258" s="22">
        <v>2</v>
      </c>
      <c r="O258" s="22">
        <v>0</v>
      </c>
      <c r="P258" s="22">
        <v>0</v>
      </c>
      <c r="Q258" s="22">
        <v>1</v>
      </c>
      <c r="R258" s="22"/>
      <c r="S258" s="22"/>
      <c r="T258" s="22"/>
      <c r="U258" t="s">
        <v>335</v>
      </c>
      <c r="V258" s="18">
        <f t="shared" si="22"/>
        <v>0.24000000000000021</v>
      </c>
      <c r="W258" s="18">
        <v>38.588906915199999</v>
      </c>
      <c r="X258" s="18">
        <v>-82.690520285399998</v>
      </c>
      <c r="Y258" s="18">
        <v>38.591515943799998</v>
      </c>
      <c r="Z258" s="18">
        <v>-82.693093006500007</v>
      </c>
      <c r="AA258" s="71" t="str">
        <f t="shared" si="23"/>
        <v>LAW</v>
      </c>
    </row>
    <row r="259" spans="1:27" x14ac:dyDescent="0.25">
      <c r="A259" s="22" t="s">
        <v>2431</v>
      </c>
      <c r="B259" s="22">
        <v>0</v>
      </c>
      <c r="C259" s="22" t="s">
        <v>4663</v>
      </c>
      <c r="D259" s="22">
        <v>3</v>
      </c>
      <c r="E259" s="23" t="str">
        <f t="shared" si="18"/>
        <v>Green</v>
      </c>
      <c r="F259" s="72" t="s">
        <v>1720</v>
      </c>
      <c r="G259" s="23"/>
      <c r="H259" s="24" t="str">
        <f t="shared" si="19"/>
        <v>Start Loc</v>
      </c>
      <c r="I259" s="24" t="str">
        <f t="shared" si="20"/>
        <v>End Loc</v>
      </c>
      <c r="J259" s="24" t="str">
        <f t="shared" si="21"/>
        <v>Segment</v>
      </c>
      <c r="K259" s="71" t="s">
        <v>930</v>
      </c>
      <c r="L259" s="22">
        <v>11.25</v>
      </c>
      <c r="M259" s="22">
        <v>11.49</v>
      </c>
      <c r="N259" s="22">
        <v>3</v>
      </c>
      <c r="O259" s="22">
        <v>0</v>
      </c>
      <c r="P259" s="22">
        <v>0</v>
      </c>
      <c r="Q259" s="22">
        <v>1</v>
      </c>
      <c r="R259" s="22"/>
      <c r="S259" s="22"/>
      <c r="T259" s="22"/>
      <c r="U259" t="s">
        <v>712</v>
      </c>
      <c r="V259" s="18">
        <f t="shared" si="22"/>
        <v>0.24000000000000021</v>
      </c>
      <c r="W259" s="18">
        <v>38.589778319600001</v>
      </c>
      <c r="X259" s="18">
        <v>-82.424322281900004</v>
      </c>
      <c r="Y259" s="18">
        <v>38.592248286900002</v>
      </c>
      <c r="Z259" s="18">
        <v>-82.422345676500001</v>
      </c>
      <c r="AA259" s="71" t="str">
        <f t="shared" si="23"/>
        <v>LAW</v>
      </c>
    </row>
    <row r="260" spans="1:27" x14ac:dyDescent="0.25">
      <c r="A260" s="22" t="s">
        <v>3346</v>
      </c>
      <c r="B260" s="22">
        <v>0</v>
      </c>
      <c r="C260" s="22" t="s">
        <v>4652</v>
      </c>
      <c r="D260" s="22">
        <v>2</v>
      </c>
      <c r="E260" s="23" t="str">
        <f t="shared" si="18"/>
        <v>Green</v>
      </c>
      <c r="F260" s="72" t="s">
        <v>1720</v>
      </c>
      <c r="G260" s="23"/>
      <c r="H260" s="24" t="str">
        <f t="shared" si="19"/>
        <v>Start Loc</v>
      </c>
      <c r="I260" s="24" t="str">
        <f t="shared" si="20"/>
        <v>End Loc</v>
      </c>
      <c r="J260" s="24" t="str">
        <f t="shared" si="21"/>
        <v>Segment</v>
      </c>
      <c r="K260" s="71" t="s">
        <v>930</v>
      </c>
      <c r="L260" s="22">
        <v>11.5</v>
      </c>
      <c r="M260" s="22">
        <v>11.74</v>
      </c>
      <c r="N260" s="22">
        <v>2</v>
      </c>
      <c r="O260" s="22">
        <v>0</v>
      </c>
      <c r="P260" s="22">
        <v>0</v>
      </c>
      <c r="Q260" s="22">
        <v>0</v>
      </c>
      <c r="R260" s="22"/>
      <c r="S260" s="22"/>
      <c r="T260" s="22"/>
      <c r="U260" t="s">
        <v>712</v>
      </c>
      <c r="V260" s="18">
        <f t="shared" si="22"/>
        <v>0.24000000000000021</v>
      </c>
      <c r="W260" s="18">
        <v>38.592386121499999</v>
      </c>
      <c r="X260" s="18">
        <v>-82.422361479700001</v>
      </c>
      <c r="Y260" s="18">
        <v>38.593851889200003</v>
      </c>
      <c r="Z260" s="18">
        <v>-82.420208295199998</v>
      </c>
      <c r="AA260" s="71" t="str">
        <f t="shared" si="23"/>
        <v>LAW</v>
      </c>
    </row>
    <row r="261" spans="1:27" x14ac:dyDescent="0.25">
      <c r="A261" s="22" t="s">
        <v>5673</v>
      </c>
      <c r="B261" s="22">
        <v>0</v>
      </c>
      <c r="C261" s="22" t="s">
        <v>4643</v>
      </c>
      <c r="D261" s="22">
        <v>2</v>
      </c>
      <c r="E261" s="23" t="str">
        <f t="shared" si="18"/>
        <v>Green</v>
      </c>
      <c r="F261" s="72" t="s">
        <v>1720</v>
      </c>
      <c r="G261" s="23"/>
      <c r="H261" s="24" t="str">
        <f t="shared" si="19"/>
        <v>Start Loc</v>
      </c>
      <c r="I261" s="24" t="str">
        <f t="shared" si="20"/>
        <v>End Loc</v>
      </c>
      <c r="J261" s="24" t="str">
        <f t="shared" si="21"/>
        <v>Segment</v>
      </c>
      <c r="K261" s="71" t="s">
        <v>952</v>
      </c>
      <c r="L261" s="22">
        <v>3.5</v>
      </c>
      <c r="M261" s="22">
        <v>3.74</v>
      </c>
      <c r="N261" s="22">
        <v>2</v>
      </c>
      <c r="O261" s="22">
        <v>0</v>
      </c>
      <c r="P261" s="22">
        <v>0</v>
      </c>
      <c r="Q261" s="22">
        <v>0</v>
      </c>
      <c r="R261" s="22"/>
      <c r="S261" s="22"/>
      <c r="T261" s="22"/>
      <c r="U261" t="s">
        <v>4814</v>
      </c>
      <c r="V261" s="18">
        <f t="shared" si="22"/>
        <v>0.24000000000000021</v>
      </c>
      <c r="W261" s="18">
        <v>38.596697544999998</v>
      </c>
      <c r="X261" s="18">
        <v>-82.573444023999997</v>
      </c>
      <c r="Y261" s="18">
        <v>38.5981259279</v>
      </c>
      <c r="Z261" s="18">
        <v>-82.569447728300005</v>
      </c>
      <c r="AA261" s="71" t="str">
        <f t="shared" si="23"/>
        <v>LAW</v>
      </c>
    </row>
    <row r="262" spans="1:27" x14ac:dyDescent="0.25">
      <c r="A262" s="22" t="s">
        <v>3362</v>
      </c>
      <c r="B262" s="22">
        <v>0</v>
      </c>
      <c r="C262" s="22" t="s">
        <v>4624</v>
      </c>
      <c r="D262" s="22">
        <v>4</v>
      </c>
      <c r="E262" s="23" t="str">
        <f t="shared" si="18"/>
        <v>Green</v>
      </c>
      <c r="F262" s="72" t="s">
        <v>1675</v>
      </c>
      <c r="G262" s="23"/>
      <c r="H262" s="24" t="str">
        <f t="shared" si="19"/>
        <v>Start Loc</v>
      </c>
      <c r="I262" s="24" t="str">
        <f t="shared" si="20"/>
        <v>End Loc</v>
      </c>
      <c r="J262" s="24" t="str">
        <f t="shared" si="21"/>
        <v>Segment</v>
      </c>
      <c r="K262" s="71" t="s">
        <v>796</v>
      </c>
      <c r="L262" s="22">
        <v>2.25</v>
      </c>
      <c r="M262" s="22">
        <v>2.4900000000000002</v>
      </c>
      <c r="N262" s="22">
        <v>4</v>
      </c>
      <c r="O262" s="22">
        <v>0</v>
      </c>
      <c r="P262" s="22">
        <v>0</v>
      </c>
      <c r="Q262" s="22">
        <v>2</v>
      </c>
      <c r="R262" s="22"/>
      <c r="S262" s="22"/>
      <c r="T262" s="22"/>
      <c r="U262" t="s">
        <v>1918</v>
      </c>
      <c r="V262" s="18">
        <f t="shared" si="22"/>
        <v>0.24000000000000021</v>
      </c>
      <c r="W262" s="18">
        <v>38.598231889200001</v>
      </c>
      <c r="X262" s="18">
        <v>-82.798293952999998</v>
      </c>
      <c r="Y262" s="18">
        <v>38.599916157700001</v>
      </c>
      <c r="Z262" s="18">
        <v>-82.795287387000002</v>
      </c>
      <c r="AA262" s="71" t="str">
        <f t="shared" si="23"/>
        <v>SCI</v>
      </c>
    </row>
    <row r="263" spans="1:27" x14ac:dyDescent="0.25">
      <c r="A263" s="22" t="s">
        <v>6020</v>
      </c>
      <c r="B263" s="22">
        <v>0</v>
      </c>
      <c r="C263" s="22" t="s">
        <v>4615</v>
      </c>
      <c r="D263" s="22">
        <v>2</v>
      </c>
      <c r="E263" s="23" t="str">
        <f t="shared" si="18"/>
        <v>Green</v>
      </c>
      <c r="F263" s="72" t="s">
        <v>1675</v>
      </c>
      <c r="G263" s="23"/>
      <c r="H263" s="24" t="str">
        <f t="shared" si="19"/>
        <v>Start Loc</v>
      </c>
      <c r="I263" s="24" t="str">
        <f t="shared" si="20"/>
        <v>End Loc</v>
      </c>
      <c r="J263" s="24" t="str">
        <f t="shared" si="21"/>
        <v>Segment</v>
      </c>
      <c r="K263" s="71" t="s">
        <v>796</v>
      </c>
      <c r="L263" s="22">
        <v>2.5</v>
      </c>
      <c r="M263" s="22">
        <v>2.74</v>
      </c>
      <c r="N263" s="22">
        <v>2</v>
      </c>
      <c r="O263" s="22">
        <v>0</v>
      </c>
      <c r="P263" s="22">
        <v>0</v>
      </c>
      <c r="Q263" s="22">
        <v>0</v>
      </c>
      <c r="R263" s="22"/>
      <c r="S263" s="22"/>
      <c r="T263" s="22"/>
      <c r="U263" t="s">
        <v>1918</v>
      </c>
      <c r="V263" s="18">
        <f t="shared" si="22"/>
        <v>0.24000000000000021</v>
      </c>
      <c r="W263" s="18">
        <v>38.599948683800001</v>
      </c>
      <c r="X263" s="18">
        <v>-82.795109365100004</v>
      </c>
      <c r="Y263" s="18">
        <v>38.6017963002</v>
      </c>
      <c r="Z263" s="18">
        <v>-82.791487474700006</v>
      </c>
      <c r="AA263" s="71" t="str">
        <f t="shared" si="23"/>
        <v>SCI</v>
      </c>
    </row>
    <row r="264" spans="1:27" x14ac:dyDescent="0.25">
      <c r="A264" s="22" t="s">
        <v>5169</v>
      </c>
      <c r="B264" s="22">
        <v>0</v>
      </c>
      <c r="C264" s="22" t="s">
        <v>4617</v>
      </c>
      <c r="D264" s="22">
        <v>2</v>
      </c>
      <c r="E264" s="23" t="str">
        <f t="shared" si="18"/>
        <v>Green</v>
      </c>
      <c r="F264" s="72" t="s">
        <v>1675</v>
      </c>
      <c r="G264" s="23"/>
      <c r="H264" s="24" t="str">
        <f t="shared" si="19"/>
        <v>Start Loc</v>
      </c>
      <c r="I264" s="24" t="str">
        <f t="shared" si="20"/>
        <v>End Loc</v>
      </c>
      <c r="J264" s="24" t="str">
        <f t="shared" si="21"/>
        <v>Segment</v>
      </c>
      <c r="K264" s="71" t="s">
        <v>796</v>
      </c>
      <c r="L264" s="22">
        <v>2.75</v>
      </c>
      <c r="M264" s="22">
        <v>2.99</v>
      </c>
      <c r="N264" s="22">
        <v>2</v>
      </c>
      <c r="O264" s="22">
        <v>0</v>
      </c>
      <c r="P264" s="22">
        <v>0</v>
      </c>
      <c r="Q264" s="22">
        <v>2</v>
      </c>
      <c r="R264" s="22"/>
      <c r="S264" s="22"/>
      <c r="T264" s="22"/>
      <c r="U264" t="s">
        <v>1918</v>
      </c>
      <c r="V264" s="18">
        <f t="shared" si="22"/>
        <v>0.24000000000000021</v>
      </c>
      <c r="W264" s="18">
        <v>38.601910851699998</v>
      </c>
      <c r="X264" s="18">
        <v>-82.791380609300006</v>
      </c>
      <c r="Y264" s="18">
        <v>38.602939409199998</v>
      </c>
      <c r="Z264" s="18">
        <v>-82.787623305899999</v>
      </c>
      <c r="AA264" s="71" t="str">
        <f t="shared" si="23"/>
        <v>SCI</v>
      </c>
    </row>
    <row r="265" spans="1:27" x14ac:dyDescent="0.25">
      <c r="A265" s="22" t="s">
        <v>5172</v>
      </c>
      <c r="B265" s="22">
        <v>0</v>
      </c>
      <c r="C265" s="22" t="s">
        <v>4609</v>
      </c>
      <c r="D265" s="22">
        <v>2</v>
      </c>
      <c r="E265" s="23" t="str">
        <f t="shared" ref="E265:E328" si="24">IF(D265&gt;15,"Red",IF(D265&gt;10,"Yellow",IF(D265&gt;5,"Purple",IF(D265&gt;1,"Green",""))))</f>
        <v>Green</v>
      </c>
      <c r="F265" s="72" t="s">
        <v>1720</v>
      </c>
      <c r="G265" s="23"/>
      <c r="H265" s="24" t="str">
        <f t="shared" ref="H265:H328" si="25">IF(W265=0,"Unavailable",HYPERLINK(CONCATENATE("http://maps.google.com/maps?q=",+W265,",+",+X265,"+(Begin)&amp;iwloc=A&amp;hl=en"),"Start Loc"))</f>
        <v>Start Loc</v>
      </c>
      <c r="I265" s="24" t="str">
        <f t="shared" ref="I265:I328" si="26">IF(Y265=0,"Unavailable",HYPERLINK(CONCATENATE("http://maps.google.com/maps?q=",+Y265,",+",+Z265,"+(End)&amp;iwloc=A&amp;hl=en"),"End Loc"))</f>
        <v>End Loc</v>
      </c>
      <c r="J265" s="24" t="str">
        <f t="shared" ref="J265:J328" si="27">HYPERLINK(CONCATENATE("https://www.google.us/maps/dir/",W265,",",X265,"/",Y265,",",Z265,"/@",AVERAGE(W265,Y265),",",AVERAGE(X265,Z265),",15z"),"Segment")</f>
        <v>Segment</v>
      </c>
      <c r="K265" s="71" t="s">
        <v>952</v>
      </c>
      <c r="L265" s="22">
        <v>4.25</v>
      </c>
      <c r="M265" s="22">
        <v>4.49</v>
      </c>
      <c r="N265" s="22">
        <v>2</v>
      </c>
      <c r="O265" s="22">
        <v>0</v>
      </c>
      <c r="P265" s="22">
        <v>0</v>
      </c>
      <c r="Q265" s="22">
        <v>0</v>
      </c>
      <c r="R265" s="22"/>
      <c r="S265" s="22"/>
      <c r="T265" s="22"/>
      <c r="U265" t="s">
        <v>4814</v>
      </c>
      <c r="V265" s="18">
        <f t="shared" ref="V265:V328" si="28">M265-L265</f>
        <v>0.24000000000000021</v>
      </c>
      <c r="W265" s="18">
        <v>38.603014328299999</v>
      </c>
      <c r="X265" s="18">
        <v>-82.564699992800001</v>
      </c>
      <c r="Y265" s="18">
        <v>38.605644649600002</v>
      </c>
      <c r="Z265" s="18">
        <v>-82.565715438500007</v>
      </c>
      <c r="AA265" s="71" t="str">
        <f t="shared" ref="AA265:AA328" si="29">MID(U265,2,3)</f>
        <v>LAW</v>
      </c>
    </row>
    <row r="266" spans="1:27" x14ac:dyDescent="0.25">
      <c r="A266" s="22" t="s">
        <v>3109</v>
      </c>
      <c r="B266" s="22">
        <v>0</v>
      </c>
      <c r="C266" s="22" t="s">
        <v>4620</v>
      </c>
      <c r="D266" s="22">
        <v>2</v>
      </c>
      <c r="E266" s="23" t="str">
        <f t="shared" si="24"/>
        <v>Green</v>
      </c>
      <c r="F266" s="72" t="s">
        <v>1720</v>
      </c>
      <c r="G266" s="23"/>
      <c r="H266" s="24" t="str">
        <f t="shared" si="25"/>
        <v>Start Loc</v>
      </c>
      <c r="I266" s="24" t="str">
        <f t="shared" si="26"/>
        <v>End Loc</v>
      </c>
      <c r="J266" s="24" t="str">
        <f t="shared" si="27"/>
        <v>Segment</v>
      </c>
      <c r="K266" s="71" t="s">
        <v>852</v>
      </c>
      <c r="L266" s="22">
        <v>0</v>
      </c>
      <c r="M266" s="22">
        <v>0.24</v>
      </c>
      <c r="N266" s="22">
        <v>2</v>
      </c>
      <c r="O266" s="22">
        <v>0</v>
      </c>
      <c r="P266" s="22">
        <v>1</v>
      </c>
      <c r="Q266" s="22">
        <v>2</v>
      </c>
      <c r="R266" s="22"/>
      <c r="S266" s="22"/>
      <c r="T266" s="22"/>
      <c r="U266" t="s">
        <v>2167</v>
      </c>
      <c r="V266" s="18">
        <f t="shared" si="28"/>
        <v>0.24</v>
      </c>
      <c r="W266" s="18">
        <v>38.607825633399997</v>
      </c>
      <c r="X266" s="18">
        <v>-82.701077783399995</v>
      </c>
      <c r="Y266" s="18">
        <v>38.609632091999998</v>
      </c>
      <c r="Z266" s="18">
        <v>-82.697560393000003</v>
      </c>
      <c r="AA266" s="71" t="str">
        <f t="shared" si="29"/>
        <v>LAW</v>
      </c>
    </row>
    <row r="267" spans="1:27" x14ac:dyDescent="0.25">
      <c r="A267" s="22" t="s">
        <v>2792</v>
      </c>
      <c r="B267" s="22">
        <v>0</v>
      </c>
      <c r="C267" s="22" t="s">
        <v>4617</v>
      </c>
      <c r="D267" s="22">
        <v>2</v>
      </c>
      <c r="E267" s="23" t="str">
        <f t="shared" si="24"/>
        <v>Green</v>
      </c>
      <c r="F267" s="72" t="s">
        <v>1720</v>
      </c>
      <c r="G267" s="23"/>
      <c r="H267" s="24" t="str">
        <f t="shared" si="25"/>
        <v>Start Loc</v>
      </c>
      <c r="I267" s="24" t="str">
        <f t="shared" si="26"/>
        <v>End Loc</v>
      </c>
      <c r="J267" s="24" t="str">
        <f t="shared" si="27"/>
        <v>Segment</v>
      </c>
      <c r="K267" s="71" t="s">
        <v>912</v>
      </c>
      <c r="L267" s="22">
        <v>2.75</v>
      </c>
      <c r="M267" s="22">
        <v>2.99</v>
      </c>
      <c r="N267" s="22">
        <v>2</v>
      </c>
      <c r="O267" s="22">
        <v>0</v>
      </c>
      <c r="P267" s="22">
        <v>0</v>
      </c>
      <c r="Q267" s="22">
        <v>1</v>
      </c>
      <c r="R267" s="22"/>
      <c r="S267" s="22"/>
      <c r="T267" s="22"/>
      <c r="U267" t="s">
        <v>562</v>
      </c>
      <c r="V267" s="18">
        <f t="shared" si="28"/>
        <v>0.24000000000000021</v>
      </c>
      <c r="W267" s="18">
        <v>38.6113719401</v>
      </c>
      <c r="X267" s="18">
        <v>-82.605818576499999</v>
      </c>
      <c r="Y267" s="18">
        <v>38.612768790200001</v>
      </c>
      <c r="Z267" s="18">
        <v>-82.602292539000004</v>
      </c>
      <c r="AA267" s="71" t="str">
        <f t="shared" si="29"/>
        <v>LAW</v>
      </c>
    </row>
    <row r="268" spans="1:27" x14ac:dyDescent="0.25">
      <c r="A268" s="22" t="s">
        <v>5060</v>
      </c>
      <c r="B268" s="22">
        <v>0</v>
      </c>
      <c r="C268" s="22" t="s">
        <v>4614</v>
      </c>
      <c r="D268" s="22">
        <v>2</v>
      </c>
      <c r="E268" s="23" t="str">
        <f t="shared" si="24"/>
        <v>Green</v>
      </c>
      <c r="F268" s="72" t="s">
        <v>1675</v>
      </c>
      <c r="G268" s="23"/>
      <c r="H268" s="24" t="str">
        <f t="shared" si="25"/>
        <v>Start Loc</v>
      </c>
      <c r="I268" s="24" t="str">
        <f t="shared" si="26"/>
        <v>End Loc</v>
      </c>
      <c r="J268" s="24" t="str">
        <f t="shared" si="27"/>
        <v>Segment</v>
      </c>
      <c r="K268" s="71" t="s">
        <v>1766</v>
      </c>
      <c r="L268" s="22">
        <v>3.75</v>
      </c>
      <c r="M268" s="22">
        <v>3.99</v>
      </c>
      <c r="N268" s="22">
        <v>2</v>
      </c>
      <c r="O268" s="22">
        <v>0</v>
      </c>
      <c r="P268" s="22">
        <v>0</v>
      </c>
      <c r="Q268" s="22">
        <v>2</v>
      </c>
      <c r="R268" s="22"/>
      <c r="S268" s="22"/>
      <c r="T268" s="22"/>
      <c r="U268" t="s">
        <v>4764</v>
      </c>
      <c r="V268" s="18">
        <f t="shared" si="28"/>
        <v>0.24000000000000021</v>
      </c>
      <c r="W268" s="18">
        <v>38.621120279199999</v>
      </c>
      <c r="X268" s="18">
        <v>-82.830417353599998</v>
      </c>
      <c r="Y268" s="18">
        <v>38.623516139199999</v>
      </c>
      <c r="Z268" s="18">
        <v>-82.832286564499995</v>
      </c>
      <c r="AA268" s="71" t="str">
        <f t="shared" si="29"/>
        <v>SCI</v>
      </c>
    </row>
    <row r="269" spans="1:27" x14ac:dyDescent="0.25">
      <c r="A269" s="22" t="s">
        <v>2629</v>
      </c>
      <c r="B269" s="22">
        <v>0</v>
      </c>
      <c r="C269" s="22" t="s">
        <v>4612</v>
      </c>
      <c r="D269" s="22">
        <v>2</v>
      </c>
      <c r="E269" s="23" t="str">
        <f t="shared" si="24"/>
        <v>Green</v>
      </c>
      <c r="F269" s="72" t="s">
        <v>1675</v>
      </c>
      <c r="G269" s="23"/>
      <c r="H269" s="24" t="str">
        <f t="shared" si="25"/>
        <v>Start Loc</v>
      </c>
      <c r="I269" s="24" t="str">
        <f t="shared" si="26"/>
        <v>End Loc</v>
      </c>
      <c r="J269" s="24" t="str">
        <f t="shared" si="27"/>
        <v>Segment</v>
      </c>
      <c r="K269" s="71" t="s">
        <v>892</v>
      </c>
      <c r="L269" s="22">
        <v>1</v>
      </c>
      <c r="M269" s="22">
        <v>1.24</v>
      </c>
      <c r="N269" s="22">
        <v>2</v>
      </c>
      <c r="O269" s="22">
        <v>0</v>
      </c>
      <c r="P269" s="22">
        <v>0</v>
      </c>
      <c r="Q269" s="22">
        <v>0</v>
      </c>
      <c r="R269" s="22"/>
      <c r="S269" s="22"/>
      <c r="T269" s="22"/>
      <c r="U269" t="s">
        <v>1565</v>
      </c>
      <c r="V269" s="18">
        <f t="shared" si="28"/>
        <v>0.24</v>
      </c>
      <c r="W269" s="18">
        <v>38.626456190399999</v>
      </c>
      <c r="X269" s="18">
        <v>-82.827335966899994</v>
      </c>
      <c r="Y269" s="18">
        <v>38.624701575000003</v>
      </c>
      <c r="Z269" s="18">
        <v>-82.823990447699998</v>
      </c>
      <c r="AA269" s="71" t="str">
        <f t="shared" si="29"/>
        <v>SCI</v>
      </c>
    </row>
    <row r="270" spans="1:27" x14ac:dyDescent="0.25">
      <c r="A270" s="22" t="s">
        <v>2620</v>
      </c>
      <c r="B270" s="22">
        <v>0</v>
      </c>
      <c r="C270" s="22" t="s">
        <v>4622</v>
      </c>
      <c r="D270" s="22">
        <v>2</v>
      </c>
      <c r="E270" s="23" t="str">
        <f t="shared" si="24"/>
        <v>Green</v>
      </c>
      <c r="F270" s="72" t="s">
        <v>1720</v>
      </c>
      <c r="G270" s="23"/>
      <c r="H270" s="24" t="str">
        <f t="shared" si="25"/>
        <v>Start Loc</v>
      </c>
      <c r="I270" s="24" t="str">
        <f t="shared" si="26"/>
        <v>End Loc</v>
      </c>
      <c r="J270" s="24" t="str">
        <f t="shared" si="27"/>
        <v>Segment</v>
      </c>
      <c r="K270" s="71" t="s">
        <v>808</v>
      </c>
      <c r="L270" s="22">
        <v>1.5</v>
      </c>
      <c r="M270" s="22">
        <v>1.74</v>
      </c>
      <c r="N270" s="22">
        <v>2</v>
      </c>
      <c r="O270" s="22">
        <v>0</v>
      </c>
      <c r="P270" s="22">
        <v>0</v>
      </c>
      <c r="Q270" s="22">
        <v>0</v>
      </c>
      <c r="R270" s="22"/>
      <c r="S270" s="22"/>
      <c r="T270" s="22"/>
      <c r="U270" t="s">
        <v>443</v>
      </c>
      <c r="V270" s="18">
        <f t="shared" si="28"/>
        <v>0.24</v>
      </c>
      <c r="W270" s="18">
        <v>38.632802642599998</v>
      </c>
      <c r="X270" s="18">
        <v>-82.636475242100005</v>
      </c>
      <c r="Y270" s="18">
        <v>38.635390624800003</v>
      </c>
      <c r="Z270" s="18">
        <v>-82.634159091499995</v>
      </c>
      <c r="AA270" s="71" t="str">
        <f t="shared" si="29"/>
        <v>LAW</v>
      </c>
    </row>
    <row r="271" spans="1:27" x14ac:dyDescent="0.25">
      <c r="A271" s="22" t="s">
        <v>2988</v>
      </c>
      <c r="B271" s="22">
        <v>0</v>
      </c>
      <c r="C271" s="22" t="s">
        <v>4618</v>
      </c>
      <c r="D271" s="22">
        <v>2</v>
      </c>
      <c r="E271" s="23" t="str">
        <f t="shared" si="24"/>
        <v>Green</v>
      </c>
      <c r="F271" s="72" t="s">
        <v>1720</v>
      </c>
      <c r="G271" s="23"/>
      <c r="H271" s="24" t="str">
        <f t="shared" si="25"/>
        <v>Start Loc</v>
      </c>
      <c r="I271" s="24" t="str">
        <f t="shared" si="26"/>
        <v>End Loc</v>
      </c>
      <c r="J271" s="24" t="str">
        <f t="shared" si="27"/>
        <v>Segment</v>
      </c>
      <c r="K271" s="71" t="s">
        <v>808</v>
      </c>
      <c r="L271" s="22">
        <v>2</v>
      </c>
      <c r="M271" s="22">
        <v>2.2400000000000002</v>
      </c>
      <c r="N271" s="22">
        <v>2</v>
      </c>
      <c r="O271" s="22">
        <v>0</v>
      </c>
      <c r="P271" s="22">
        <v>1</v>
      </c>
      <c r="Q271" s="22">
        <v>2</v>
      </c>
      <c r="R271" s="22"/>
      <c r="S271" s="22"/>
      <c r="T271" s="22"/>
      <c r="U271" t="s">
        <v>443</v>
      </c>
      <c r="V271" s="18">
        <f t="shared" si="28"/>
        <v>0.24000000000000021</v>
      </c>
      <c r="W271" s="18">
        <v>38.638459349400001</v>
      </c>
      <c r="X271" s="18">
        <v>-82.6322039434</v>
      </c>
      <c r="Y271" s="18">
        <v>38.641582442900003</v>
      </c>
      <c r="Z271" s="18">
        <v>-82.630782661200001</v>
      </c>
      <c r="AA271" s="71" t="str">
        <f t="shared" si="29"/>
        <v>LAW</v>
      </c>
    </row>
    <row r="272" spans="1:27" x14ac:dyDescent="0.25">
      <c r="A272" s="22" t="s">
        <v>5170</v>
      </c>
      <c r="B272" s="22">
        <v>0</v>
      </c>
      <c r="C272" s="22" t="s">
        <v>4615</v>
      </c>
      <c r="D272" s="22">
        <v>2</v>
      </c>
      <c r="E272" s="23" t="str">
        <f t="shared" si="24"/>
        <v>Green</v>
      </c>
      <c r="F272" s="72" t="s">
        <v>1720</v>
      </c>
      <c r="G272" s="23"/>
      <c r="H272" s="24" t="str">
        <f t="shared" si="25"/>
        <v>Start Loc</v>
      </c>
      <c r="I272" s="24" t="str">
        <f t="shared" si="26"/>
        <v>End Loc</v>
      </c>
      <c r="J272" s="24" t="str">
        <f t="shared" si="27"/>
        <v>Segment</v>
      </c>
      <c r="K272" s="71" t="s">
        <v>937</v>
      </c>
      <c r="L272" s="22">
        <v>2.5</v>
      </c>
      <c r="M272" s="22">
        <v>2.74</v>
      </c>
      <c r="N272" s="22">
        <v>2</v>
      </c>
      <c r="O272" s="22">
        <v>0</v>
      </c>
      <c r="P272" s="22">
        <v>0</v>
      </c>
      <c r="Q272" s="22">
        <v>0</v>
      </c>
      <c r="R272" s="22"/>
      <c r="S272" s="22"/>
      <c r="T272" s="22"/>
      <c r="U272" t="s">
        <v>1452</v>
      </c>
      <c r="V272" s="18">
        <f t="shared" si="28"/>
        <v>0.24000000000000021</v>
      </c>
      <c r="W272" s="18">
        <v>38.642898192499999</v>
      </c>
      <c r="X272" s="18">
        <v>-82.697819630699996</v>
      </c>
      <c r="Y272" s="18">
        <v>38.645221376899997</v>
      </c>
      <c r="Z272" s="18">
        <v>-82.694802294699997</v>
      </c>
      <c r="AA272" s="71" t="str">
        <f t="shared" si="29"/>
        <v>LAW</v>
      </c>
    </row>
    <row r="273" spans="1:27" x14ac:dyDescent="0.25">
      <c r="A273" s="22" t="s">
        <v>2310</v>
      </c>
      <c r="B273" s="22">
        <v>0</v>
      </c>
      <c r="C273" s="22" t="s">
        <v>4619</v>
      </c>
      <c r="D273" s="22">
        <v>2</v>
      </c>
      <c r="E273" s="23" t="str">
        <f t="shared" si="24"/>
        <v>Green</v>
      </c>
      <c r="F273" s="72" t="s">
        <v>1735</v>
      </c>
      <c r="G273" s="23"/>
      <c r="H273" s="24" t="str">
        <f t="shared" si="25"/>
        <v>Start Loc</v>
      </c>
      <c r="I273" s="24" t="str">
        <f t="shared" si="26"/>
        <v>End Loc</v>
      </c>
      <c r="J273" s="24" t="str">
        <f t="shared" si="27"/>
        <v>Segment</v>
      </c>
      <c r="K273" s="71" t="s">
        <v>1150</v>
      </c>
      <c r="L273" s="22">
        <v>0.5</v>
      </c>
      <c r="M273" s="22">
        <v>0.74</v>
      </c>
      <c r="N273" s="22">
        <v>2</v>
      </c>
      <c r="O273" s="22">
        <v>0</v>
      </c>
      <c r="P273" s="22">
        <v>0</v>
      </c>
      <c r="Q273" s="22">
        <v>0</v>
      </c>
      <c r="R273" s="22"/>
      <c r="S273" s="22"/>
      <c r="T273" s="22"/>
      <c r="U273" t="s">
        <v>747</v>
      </c>
      <c r="V273" s="18">
        <f t="shared" si="28"/>
        <v>0.24</v>
      </c>
      <c r="W273" s="18">
        <v>38.653966708799999</v>
      </c>
      <c r="X273" s="18">
        <v>-82.261108895199996</v>
      </c>
      <c r="Y273" s="18">
        <v>38.652429706699998</v>
      </c>
      <c r="Z273" s="18">
        <v>-82.257804428</v>
      </c>
      <c r="AA273" s="71" t="str">
        <f t="shared" si="29"/>
        <v>GAL</v>
      </c>
    </row>
    <row r="274" spans="1:27" x14ac:dyDescent="0.25">
      <c r="A274" s="22" t="s">
        <v>5428</v>
      </c>
      <c r="B274" s="22">
        <v>0</v>
      </c>
      <c r="C274" s="22" t="s">
        <v>4616</v>
      </c>
      <c r="D274" s="22">
        <v>3</v>
      </c>
      <c r="E274" s="23" t="str">
        <f t="shared" si="24"/>
        <v>Green</v>
      </c>
      <c r="F274" s="72" t="s">
        <v>1720</v>
      </c>
      <c r="G274" s="23"/>
      <c r="H274" s="24" t="str">
        <f t="shared" si="25"/>
        <v>Start Loc</v>
      </c>
      <c r="I274" s="24" t="str">
        <f t="shared" si="26"/>
        <v>End Loc</v>
      </c>
      <c r="J274" s="24" t="str">
        <f t="shared" si="27"/>
        <v>Segment</v>
      </c>
      <c r="K274" s="71" t="s">
        <v>808</v>
      </c>
      <c r="L274" s="22">
        <v>4</v>
      </c>
      <c r="M274" s="22">
        <v>4.24</v>
      </c>
      <c r="N274" s="22">
        <v>3</v>
      </c>
      <c r="O274" s="22">
        <v>0</v>
      </c>
      <c r="P274" s="22">
        <v>1</v>
      </c>
      <c r="Q274" s="22">
        <v>3</v>
      </c>
      <c r="R274" s="22"/>
      <c r="S274" s="22"/>
      <c r="T274" s="22"/>
      <c r="U274" t="s">
        <v>443</v>
      </c>
      <c r="V274" s="18">
        <f t="shared" si="28"/>
        <v>0.24000000000000021</v>
      </c>
      <c r="W274" s="18">
        <v>38.651205011099997</v>
      </c>
      <c r="X274" s="18">
        <v>-82.608464078200001</v>
      </c>
      <c r="Y274" s="18">
        <v>38.653741661799998</v>
      </c>
      <c r="Z274" s="18">
        <v>-82.605663159000002</v>
      </c>
      <c r="AA274" s="71" t="str">
        <f t="shared" si="29"/>
        <v>LAW</v>
      </c>
    </row>
    <row r="275" spans="1:27" x14ac:dyDescent="0.25">
      <c r="A275" s="22" t="s">
        <v>5801</v>
      </c>
      <c r="B275" s="22">
        <v>0</v>
      </c>
      <c r="C275" s="22" t="s">
        <v>4617</v>
      </c>
      <c r="D275" s="22">
        <v>2</v>
      </c>
      <c r="E275" s="23" t="str">
        <f t="shared" si="24"/>
        <v>Green</v>
      </c>
      <c r="F275" s="72" t="s">
        <v>1735</v>
      </c>
      <c r="G275" s="23"/>
      <c r="H275" s="24" t="str">
        <f t="shared" si="25"/>
        <v>Start Loc</v>
      </c>
      <c r="I275" s="24" t="str">
        <f t="shared" si="26"/>
        <v>End Loc</v>
      </c>
      <c r="J275" s="24" t="str">
        <f t="shared" si="27"/>
        <v>Segment</v>
      </c>
      <c r="K275" s="71" t="s">
        <v>1150</v>
      </c>
      <c r="L275" s="22">
        <v>2.75</v>
      </c>
      <c r="M275" s="22">
        <v>2.99</v>
      </c>
      <c r="N275" s="22">
        <v>2</v>
      </c>
      <c r="O275" s="22">
        <v>0</v>
      </c>
      <c r="P275" s="22">
        <v>0</v>
      </c>
      <c r="Q275" s="22">
        <v>0</v>
      </c>
      <c r="R275" s="22"/>
      <c r="S275" s="22"/>
      <c r="T275" s="22"/>
      <c r="U275" t="s">
        <v>747</v>
      </c>
      <c r="V275" s="18">
        <f t="shared" si="28"/>
        <v>0.24000000000000021</v>
      </c>
      <c r="W275" s="18">
        <v>38.654298811399997</v>
      </c>
      <c r="X275" s="18">
        <v>-82.231375385099994</v>
      </c>
      <c r="Y275" s="18">
        <v>38.653756628799997</v>
      </c>
      <c r="Z275" s="18">
        <v>-82.227918706500006</v>
      </c>
      <c r="AA275" s="71" t="str">
        <f t="shared" si="29"/>
        <v>GAL</v>
      </c>
    </row>
    <row r="276" spans="1:27" x14ac:dyDescent="0.25">
      <c r="A276" s="22" t="s">
        <v>6163</v>
      </c>
      <c r="B276" s="22">
        <v>0</v>
      </c>
      <c r="C276" s="22" t="s">
        <v>4615</v>
      </c>
      <c r="D276" s="22">
        <v>2</v>
      </c>
      <c r="E276" s="23" t="str">
        <f t="shared" si="24"/>
        <v>Green</v>
      </c>
      <c r="F276" s="72" t="s">
        <v>1735</v>
      </c>
      <c r="G276" s="23"/>
      <c r="H276" s="24" t="str">
        <f t="shared" si="25"/>
        <v>Start Loc</v>
      </c>
      <c r="I276" s="24" t="str">
        <f t="shared" si="26"/>
        <v>End Loc</v>
      </c>
      <c r="J276" s="24" t="str">
        <f t="shared" si="27"/>
        <v>Segment</v>
      </c>
      <c r="K276" s="71" t="s">
        <v>1150</v>
      </c>
      <c r="L276" s="22">
        <v>2.5</v>
      </c>
      <c r="M276" s="22">
        <v>2.74</v>
      </c>
      <c r="N276" s="22">
        <v>2</v>
      </c>
      <c r="O276" s="22">
        <v>0</v>
      </c>
      <c r="P276" s="22">
        <v>0</v>
      </c>
      <c r="Q276" s="22">
        <v>0</v>
      </c>
      <c r="R276" s="22"/>
      <c r="S276" s="22"/>
      <c r="T276" s="22"/>
      <c r="U276" t="s">
        <v>747</v>
      </c>
      <c r="V276" s="18">
        <f t="shared" si="28"/>
        <v>0.24000000000000021</v>
      </c>
      <c r="W276" s="18">
        <v>38.656869393299999</v>
      </c>
      <c r="X276" s="18">
        <v>-82.233921918500002</v>
      </c>
      <c r="Y276" s="18">
        <v>38.654437978899999</v>
      </c>
      <c r="Z276" s="18">
        <v>-82.231426666299996</v>
      </c>
      <c r="AA276" s="71" t="str">
        <f t="shared" si="29"/>
        <v>GAL</v>
      </c>
    </row>
    <row r="277" spans="1:27" x14ac:dyDescent="0.25">
      <c r="A277" s="22" t="s">
        <v>3656</v>
      </c>
      <c r="B277" s="22">
        <v>0</v>
      </c>
      <c r="C277" s="22" t="s">
        <v>4620</v>
      </c>
      <c r="D277" s="22">
        <v>3</v>
      </c>
      <c r="E277" s="23" t="str">
        <f t="shared" si="24"/>
        <v>Green</v>
      </c>
      <c r="F277" s="72" t="s">
        <v>1720</v>
      </c>
      <c r="G277" s="23"/>
      <c r="H277" s="24" t="str">
        <f t="shared" si="25"/>
        <v>Start Loc</v>
      </c>
      <c r="I277" s="24" t="str">
        <f t="shared" si="26"/>
        <v>End Loc</v>
      </c>
      <c r="J277" s="24" t="str">
        <f t="shared" si="27"/>
        <v>Segment</v>
      </c>
      <c r="K277" s="71" t="s">
        <v>842</v>
      </c>
      <c r="L277" s="22">
        <v>0</v>
      </c>
      <c r="M277" s="22">
        <v>0.24</v>
      </c>
      <c r="N277" s="22">
        <v>3</v>
      </c>
      <c r="O277" s="22">
        <v>0</v>
      </c>
      <c r="P277" s="22">
        <v>0</v>
      </c>
      <c r="Q277" s="22">
        <v>3</v>
      </c>
      <c r="R277" s="22"/>
      <c r="S277" s="22"/>
      <c r="T277" s="22"/>
      <c r="U277" t="s">
        <v>1979</v>
      </c>
      <c r="V277" s="18">
        <f t="shared" si="28"/>
        <v>0.24</v>
      </c>
      <c r="W277" s="18">
        <v>38.658910039600002</v>
      </c>
      <c r="X277" s="18">
        <v>-82.595089959399999</v>
      </c>
      <c r="Y277" s="18">
        <v>38.657346451899997</v>
      </c>
      <c r="Z277" s="18">
        <v>-82.592098832700003</v>
      </c>
      <c r="AA277" s="71" t="str">
        <f t="shared" si="29"/>
        <v>LAW</v>
      </c>
    </row>
    <row r="278" spans="1:27" x14ac:dyDescent="0.25">
      <c r="A278" s="22" t="s">
        <v>5209</v>
      </c>
      <c r="B278" s="22">
        <v>0</v>
      </c>
      <c r="C278" s="22" t="s">
        <v>4628</v>
      </c>
      <c r="D278" s="22">
        <v>2</v>
      </c>
      <c r="E278" s="23" t="str">
        <f t="shared" si="24"/>
        <v>Green</v>
      </c>
      <c r="F278" s="72" t="s">
        <v>1720</v>
      </c>
      <c r="G278" s="23"/>
      <c r="H278" s="24" t="str">
        <f t="shared" si="25"/>
        <v>Start Loc</v>
      </c>
      <c r="I278" s="24" t="str">
        <f t="shared" si="26"/>
        <v>End Loc</v>
      </c>
      <c r="J278" s="24" t="str">
        <f t="shared" si="27"/>
        <v>Segment</v>
      </c>
      <c r="K278" s="71" t="s">
        <v>808</v>
      </c>
      <c r="L278" s="22">
        <v>4.75</v>
      </c>
      <c r="M278" s="22">
        <v>4.99</v>
      </c>
      <c r="N278" s="22">
        <v>2</v>
      </c>
      <c r="O278" s="22">
        <v>0</v>
      </c>
      <c r="P278" s="22">
        <v>0</v>
      </c>
      <c r="Q278" s="22">
        <v>2</v>
      </c>
      <c r="R278" s="22"/>
      <c r="S278" s="22"/>
      <c r="T278" s="22"/>
      <c r="U278" t="s">
        <v>443</v>
      </c>
      <c r="V278" s="18">
        <f t="shared" si="28"/>
        <v>0.24000000000000021</v>
      </c>
      <c r="W278" s="18">
        <v>38.657804170200002</v>
      </c>
      <c r="X278" s="18">
        <v>-82.598556653299994</v>
      </c>
      <c r="Y278" s="18">
        <v>38.659015174499999</v>
      </c>
      <c r="Z278" s="18">
        <v>-82.595513344300002</v>
      </c>
      <c r="AA278" s="71" t="str">
        <f t="shared" si="29"/>
        <v>LAW</v>
      </c>
    </row>
    <row r="279" spans="1:27" x14ac:dyDescent="0.25">
      <c r="A279" s="22" t="s">
        <v>3067</v>
      </c>
      <c r="B279" s="22">
        <v>0</v>
      </c>
      <c r="C279" s="22" t="s">
        <v>4635</v>
      </c>
      <c r="D279" s="22">
        <v>2</v>
      </c>
      <c r="E279" s="23" t="str">
        <f t="shared" si="24"/>
        <v>Green</v>
      </c>
      <c r="F279" s="72" t="s">
        <v>1735</v>
      </c>
      <c r="G279" s="23"/>
      <c r="H279" s="24" t="str">
        <f t="shared" si="25"/>
        <v>Start Loc</v>
      </c>
      <c r="I279" s="24" t="str">
        <f t="shared" si="26"/>
        <v>End Loc</v>
      </c>
      <c r="J279" s="24" t="str">
        <f t="shared" si="27"/>
        <v>Segment</v>
      </c>
      <c r="K279" s="71" t="s">
        <v>1150</v>
      </c>
      <c r="L279" s="22">
        <v>4.5</v>
      </c>
      <c r="M279" s="22">
        <v>4.74</v>
      </c>
      <c r="N279" s="22">
        <v>2</v>
      </c>
      <c r="O279" s="22">
        <v>0</v>
      </c>
      <c r="P279" s="22">
        <v>1</v>
      </c>
      <c r="Q279" s="22">
        <v>2</v>
      </c>
      <c r="R279" s="22"/>
      <c r="S279" s="22"/>
      <c r="T279" s="22"/>
      <c r="U279" t="s">
        <v>747</v>
      </c>
      <c r="V279" s="18">
        <f t="shared" si="28"/>
        <v>0.24000000000000021</v>
      </c>
      <c r="W279" s="18">
        <v>38.658395061</v>
      </c>
      <c r="X279" s="18">
        <v>-82.203046612899996</v>
      </c>
      <c r="Y279" s="18">
        <v>38.6597292099</v>
      </c>
      <c r="Z279" s="18">
        <v>-82.1990647935</v>
      </c>
      <c r="AA279" s="71" t="str">
        <f t="shared" si="29"/>
        <v>GAL</v>
      </c>
    </row>
    <row r="280" spans="1:27" x14ac:dyDescent="0.25">
      <c r="A280" s="22" t="s">
        <v>6170</v>
      </c>
      <c r="B280" s="22">
        <v>0</v>
      </c>
      <c r="C280" s="22" t="s">
        <v>4617</v>
      </c>
      <c r="D280" s="22">
        <v>2</v>
      </c>
      <c r="E280" s="23" t="str">
        <f t="shared" si="24"/>
        <v>Green</v>
      </c>
      <c r="F280" s="72" t="s">
        <v>1735</v>
      </c>
      <c r="G280" s="23"/>
      <c r="H280" s="24" t="str">
        <f t="shared" si="25"/>
        <v>Start Loc</v>
      </c>
      <c r="I280" s="24" t="str">
        <f t="shared" si="26"/>
        <v>End Loc</v>
      </c>
      <c r="J280" s="24" t="str">
        <f t="shared" si="27"/>
        <v>Segment</v>
      </c>
      <c r="K280" s="71" t="s">
        <v>1043</v>
      </c>
      <c r="L280" s="22">
        <v>2.75</v>
      </c>
      <c r="M280" s="22">
        <v>2.99</v>
      </c>
      <c r="N280" s="22">
        <v>2</v>
      </c>
      <c r="O280" s="22">
        <v>0</v>
      </c>
      <c r="P280" s="22">
        <v>1</v>
      </c>
      <c r="Q280" s="22">
        <v>1</v>
      </c>
      <c r="R280" s="22"/>
      <c r="S280" s="22"/>
      <c r="T280" s="22"/>
      <c r="U280" t="s">
        <v>6791</v>
      </c>
      <c r="V280" s="18">
        <f t="shared" si="28"/>
        <v>0.24000000000000021</v>
      </c>
      <c r="W280" s="18">
        <v>38.684849395800001</v>
      </c>
      <c r="X280" s="18">
        <v>-82.224277020800002</v>
      </c>
      <c r="Y280" s="18">
        <v>38.6866825444</v>
      </c>
      <c r="Z280" s="18">
        <v>-82.221028463899998</v>
      </c>
      <c r="AA280" s="71" t="str">
        <f t="shared" si="29"/>
        <v>GAL</v>
      </c>
    </row>
    <row r="281" spans="1:27" x14ac:dyDescent="0.25">
      <c r="A281" s="22" t="s">
        <v>5856</v>
      </c>
      <c r="B281" s="22">
        <v>0</v>
      </c>
      <c r="C281" s="22" t="s">
        <v>4633</v>
      </c>
      <c r="D281" s="22">
        <v>2</v>
      </c>
      <c r="E281" s="23" t="str">
        <f t="shared" si="24"/>
        <v>Green</v>
      </c>
      <c r="F281" s="72" t="s">
        <v>1720</v>
      </c>
      <c r="G281" s="23"/>
      <c r="H281" s="24" t="str">
        <f t="shared" si="25"/>
        <v>Start Loc</v>
      </c>
      <c r="I281" s="24" t="str">
        <f t="shared" si="26"/>
        <v>End Loc</v>
      </c>
      <c r="J281" s="24" t="str">
        <f t="shared" si="27"/>
        <v>Segment</v>
      </c>
      <c r="K281" s="71" t="s">
        <v>808</v>
      </c>
      <c r="L281" s="22">
        <v>10.25</v>
      </c>
      <c r="M281" s="22">
        <v>10.49</v>
      </c>
      <c r="N281" s="22">
        <v>2</v>
      </c>
      <c r="O281" s="22">
        <v>0</v>
      </c>
      <c r="P281" s="22">
        <v>0</v>
      </c>
      <c r="Q281" s="22">
        <v>0</v>
      </c>
      <c r="R281" s="22"/>
      <c r="S281" s="22"/>
      <c r="T281" s="22"/>
      <c r="U281" t="s">
        <v>443</v>
      </c>
      <c r="V281" s="18">
        <f t="shared" si="28"/>
        <v>0.24000000000000021</v>
      </c>
      <c r="W281" s="18">
        <v>38.691591538799997</v>
      </c>
      <c r="X281" s="18">
        <v>-82.518074988899997</v>
      </c>
      <c r="Y281" s="18">
        <v>38.690869761999998</v>
      </c>
      <c r="Z281" s="18">
        <v>-82.514323368199996</v>
      </c>
      <c r="AA281" s="71" t="str">
        <f t="shared" si="29"/>
        <v>LAW</v>
      </c>
    </row>
    <row r="282" spans="1:27" x14ac:dyDescent="0.25">
      <c r="A282" s="22" t="s">
        <v>5857</v>
      </c>
      <c r="B282" s="22">
        <v>0</v>
      </c>
      <c r="C282" s="22" t="s">
        <v>4647</v>
      </c>
      <c r="D282" s="22">
        <v>2</v>
      </c>
      <c r="E282" s="23" t="str">
        <f t="shared" si="24"/>
        <v>Green</v>
      </c>
      <c r="F282" s="72" t="s">
        <v>1720</v>
      </c>
      <c r="G282" s="23"/>
      <c r="H282" s="24" t="str">
        <f t="shared" si="25"/>
        <v>Start Loc</v>
      </c>
      <c r="I282" s="24" t="str">
        <f t="shared" si="26"/>
        <v>End Loc</v>
      </c>
      <c r="J282" s="24" t="str">
        <f t="shared" si="27"/>
        <v>Segment</v>
      </c>
      <c r="K282" s="71" t="s">
        <v>808</v>
      </c>
      <c r="L282" s="22">
        <v>10.5</v>
      </c>
      <c r="M282" s="22">
        <v>10.74</v>
      </c>
      <c r="N282" s="22">
        <v>2</v>
      </c>
      <c r="O282" s="22">
        <v>0</v>
      </c>
      <c r="P282" s="22">
        <v>0</v>
      </c>
      <c r="Q282" s="22">
        <v>1</v>
      </c>
      <c r="R282" s="22"/>
      <c r="S282" s="22"/>
      <c r="T282" s="22"/>
      <c r="U282" t="s">
        <v>443</v>
      </c>
      <c r="V282" s="18">
        <f t="shared" si="28"/>
        <v>0.24000000000000021</v>
      </c>
      <c r="W282" s="18">
        <v>38.690942123299997</v>
      </c>
      <c r="X282" s="18">
        <v>-82.514163040499994</v>
      </c>
      <c r="Y282" s="18">
        <v>38.692069478800001</v>
      </c>
      <c r="Z282" s="18">
        <v>-82.510225794700006</v>
      </c>
      <c r="AA282" s="71" t="str">
        <f t="shared" si="29"/>
        <v>LAW</v>
      </c>
    </row>
    <row r="283" spans="1:27" x14ac:dyDescent="0.25">
      <c r="A283" s="22" t="s">
        <v>2710</v>
      </c>
      <c r="B283" s="22">
        <v>0</v>
      </c>
      <c r="C283" s="22" t="s">
        <v>4644</v>
      </c>
      <c r="D283" s="22">
        <v>2</v>
      </c>
      <c r="E283" s="23" t="str">
        <f t="shared" si="24"/>
        <v>Green</v>
      </c>
      <c r="F283" s="72" t="s">
        <v>1743</v>
      </c>
      <c r="G283" s="23"/>
      <c r="H283" s="24" t="str">
        <f t="shared" si="25"/>
        <v>Start Loc</v>
      </c>
      <c r="I283" s="24" t="str">
        <f t="shared" si="26"/>
        <v>End Loc</v>
      </c>
      <c r="J283" s="24" t="str">
        <f t="shared" si="27"/>
        <v>Segment</v>
      </c>
      <c r="K283" s="71" t="s">
        <v>923</v>
      </c>
      <c r="L283" s="22">
        <v>5.25</v>
      </c>
      <c r="M283" s="22">
        <v>5.49</v>
      </c>
      <c r="N283" s="22">
        <v>2</v>
      </c>
      <c r="O283" s="22">
        <v>0</v>
      </c>
      <c r="P283" s="22">
        <v>1</v>
      </c>
      <c r="Q283" s="22">
        <v>1</v>
      </c>
      <c r="R283" s="22"/>
      <c r="S283" s="22"/>
      <c r="T283" s="22"/>
      <c r="U283" t="s">
        <v>1532</v>
      </c>
      <c r="V283" s="18">
        <f t="shared" si="28"/>
        <v>0.24000000000000021</v>
      </c>
      <c r="W283" s="18">
        <v>38.699922459100002</v>
      </c>
      <c r="X283" s="18">
        <v>-83.628411352399993</v>
      </c>
      <c r="Y283" s="18">
        <v>38.699897568799997</v>
      </c>
      <c r="Z283" s="18">
        <v>-83.624010422300003</v>
      </c>
      <c r="AA283" s="71" t="str">
        <f t="shared" si="29"/>
        <v>ADA</v>
      </c>
    </row>
    <row r="284" spans="1:27" x14ac:dyDescent="0.25">
      <c r="A284" s="22" t="s">
        <v>5337</v>
      </c>
      <c r="B284" s="22">
        <v>0</v>
      </c>
      <c r="C284" s="22" t="s">
        <v>4607</v>
      </c>
      <c r="D284" s="22">
        <v>2</v>
      </c>
      <c r="E284" s="23" t="str">
        <f t="shared" si="24"/>
        <v>Green</v>
      </c>
      <c r="F284" s="72" t="s">
        <v>1743</v>
      </c>
      <c r="G284" s="23"/>
      <c r="H284" s="24" t="str">
        <f t="shared" si="25"/>
        <v>Start Loc</v>
      </c>
      <c r="I284" s="24" t="str">
        <f t="shared" si="26"/>
        <v>End Loc</v>
      </c>
      <c r="J284" s="24" t="str">
        <f t="shared" si="27"/>
        <v>Segment</v>
      </c>
      <c r="K284" s="71" t="s">
        <v>923</v>
      </c>
      <c r="L284" s="22">
        <v>5</v>
      </c>
      <c r="M284" s="22">
        <v>5.24</v>
      </c>
      <c r="N284" s="22">
        <v>2</v>
      </c>
      <c r="O284" s="22">
        <v>0</v>
      </c>
      <c r="P284" s="22">
        <v>0</v>
      </c>
      <c r="Q284" s="22">
        <v>1</v>
      </c>
      <c r="R284" s="22"/>
      <c r="S284" s="22"/>
      <c r="T284" s="22"/>
      <c r="U284" t="s">
        <v>1532</v>
      </c>
      <c r="V284" s="18">
        <f t="shared" si="28"/>
        <v>0.24000000000000021</v>
      </c>
      <c r="W284" s="18">
        <v>38.698953721300001</v>
      </c>
      <c r="X284" s="18">
        <v>-83.632661732100004</v>
      </c>
      <c r="Y284" s="18">
        <v>38.699925411300001</v>
      </c>
      <c r="Z284" s="18">
        <v>-83.628595519599997</v>
      </c>
      <c r="AA284" s="71" t="str">
        <f t="shared" si="29"/>
        <v>ADA</v>
      </c>
    </row>
    <row r="285" spans="1:27" x14ac:dyDescent="0.25">
      <c r="A285" s="22" t="s">
        <v>6353</v>
      </c>
      <c r="B285" s="22">
        <v>0</v>
      </c>
      <c r="C285" s="22" t="s">
        <v>4669</v>
      </c>
      <c r="D285" s="22">
        <v>3</v>
      </c>
      <c r="E285" s="23" t="str">
        <f t="shared" si="24"/>
        <v>Green</v>
      </c>
      <c r="F285" s="72" t="s">
        <v>1675</v>
      </c>
      <c r="G285" s="23"/>
      <c r="H285" s="24" t="str">
        <f t="shared" si="25"/>
        <v>Start Loc</v>
      </c>
      <c r="I285" s="24" t="str">
        <f t="shared" si="26"/>
        <v>End Loc</v>
      </c>
      <c r="J285" s="24" t="str">
        <f t="shared" si="27"/>
        <v>Segment</v>
      </c>
      <c r="K285" s="71" t="s">
        <v>864</v>
      </c>
      <c r="L285" s="22">
        <v>9.25</v>
      </c>
      <c r="M285" s="22">
        <v>9.49</v>
      </c>
      <c r="N285" s="22">
        <v>3</v>
      </c>
      <c r="O285" s="22">
        <v>0</v>
      </c>
      <c r="P285" s="22">
        <v>0</v>
      </c>
      <c r="Q285" s="22">
        <v>1</v>
      </c>
      <c r="R285" s="22"/>
      <c r="S285" s="22"/>
      <c r="T285" s="22"/>
      <c r="U285" t="s">
        <v>4782</v>
      </c>
      <c r="V285" s="18">
        <f t="shared" si="28"/>
        <v>0.24000000000000021</v>
      </c>
      <c r="W285" s="18">
        <v>38.695782289500002</v>
      </c>
      <c r="X285" s="18">
        <v>-82.855345873199994</v>
      </c>
      <c r="Y285" s="18">
        <v>38.7075573646</v>
      </c>
      <c r="Z285" s="18">
        <v>-82.853979308299998</v>
      </c>
      <c r="AA285" s="71" t="str">
        <f t="shared" si="29"/>
        <v>SCI</v>
      </c>
    </row>
    <row r="286" spans="1:27" x14ac:dyDescent="0.25">
      <c r="A286" s="22" t="s">
        <v>3156</v>
      </c>
      <c r="B286" s="22">
        <v>0</v>
      </c>
      <c r="C286" s="22" t="s">
        <v>4609</v>
      </c>
      <c r="D286" s="22">
        <v>2</v>
      </c>
      <c r="E286" s="23" t="str">
        <f t="shared" si="24"/>
        <v>Green</v>
      </c>
      <c r="F286" s="72" t="s">
        <v>1675</v>
      </c>
      <c r="G286" s="23"/>
      <c r="H286" s="24" t="str">
        <f t="shared" si="25"/>
        <v>Start Loc</v>
      </c>
      <c r="I286" s="24" t="str">
        <f t="shared" si="26"/>
        <v>End Loc</v>
      </c>
      <c r="J286" s="24" t="str">
        <f t="shared" si="27"/>
        <v>Segment</v>
      </c>
      <c r="K286" s="71" t="s">
        <v>930</v>
      </c>
      <c r="L286" s="22">
        <v>4.25</v>
      </c>
      <c r="M286" s="22">
        <v>4.49</v>
      </c>
      <c r="N286" s="22">
        <v>2</v>
      </c>
      <c r="O286" s="22">
        <v>0</v>
      </c>
      <c r="P286" s="22">
        <v>1</v>
      </c>
      <c r="Q286" s="22">
        <v>3</v>
      </c>
      <c r="R286" s="22"/>
      <c r="S286" s="22"/>
      <c r="T286" s="22"/>
      <c r="U286" t="s">
        <v>729</v>
      </c>
      <c r="V286" s="18">
        <f t="shared" si="28"/>
        <v>0.24000000000000021</v>
      </c>
      <c r="W286" s="18">
        <v>38.715056447800002</v>
      </c>
      <c r="X286" s="18">
        <v>-82.7958267076</v>
      </c>
      <c r="Y286" s="18">
        <v>38.713544736499998</v>
      </c>
      <c r="Z286" s="18">
        <v>-82.791979798200003</v>
      </c>
      <c r="AA286" s="71" t="str">
        <f t="shared" si="29"/>
        <v>SCI</v>
      </c>
    </row>
    <row r="287" spans="1:27" x14ac:dyDescent="0.25">
      <c r="A287" s="22" t="s">
        <v>5996</v>
      </c>
      <c r="B287" s="22">
        <v>0</v>
      </c>
      <c r="C287" s="22" t="s">
        <v>4608</v>
      </c>
      <c r="D287" s="22">
        <v>2</v>
      </c>
      <c r="E287" s="23" t="str">
        <f t="shared" si="24"/>
        <v>Green</v>
      </c>
      <c r="F287" s="72" t="s">
        <v>1687</v>
      </c>
      <c r="G287" s="23"/>
      <c r="H287" s="24" t="str">
        <f t="shared" si="25"/>
        <v>Start Loc</v>
      </c>
      <c r="I287" s="24" t="str">
        <f t="shared" si="26"/>
        <v>End Loc</v>
      </c>
      <c r="J287" s="24" t="str">
        <f t="shared" si="27"/>
        <v>Segment</v>
      </c>
      <c r="K287" s="71" t="s">
        <v>920</v>
      </c>
      <c r="L287" s="22">
        <v>1.25</v>
      </c>
      <c r="M287" s="22">
        <v>1.49</v>
      </c>
      <c r="N287" s="22">
        <v>2</v>
      </c>
      <c r="O287" s="22">
        <v>0</v>
      </c>
      <c r="P287" s="22">
        <v>0</v>
      </c>
      <c r="Q287" s="22">
        <v>0</v>
      </c>
      <c r="R287" s="22"/>
      <c r="S287" s="22"/>
      <c r="T287" s="22"/>
      <c r="U287" t="s">
        <v>693</v>
      </c>
      <c r="V287" s="18">
        <f t="shared" si="28"/>
        <v>0.24</v>
      </c>
      <c r="W287" s="18">
        <v>38.717238950400002</v>
      </c>
      <c r="X287" s="18">
        <v>-83.809878017900004</v>
      </c>
      <c r="Y287" s="18">
        <v>38.716388396799999</v>
      </c>
      <c r="Z287" s="18">
        <v>-83.805837844899997</v>
      </c>
      <c r="AA287" s="71" t="str">
        <f t="shared" si="29"/>
        <v>BRO</v>
      </c>
    </row>
    <row r="288" spans="1:27" x14ac:dyDescent="0.25">
      <c r="A288" s="22" t="s">
        <v>6147</v>
      </c>
      <c r="B288" s="22">
        <v>0</v>
      </c>
      <c r="C288" s="22" t="s">
        <v>4627</v>
      </c>
      <c r="D288" s="22">
        <v>2</v>
      </c>
      <c r="E288" s="23" t="str">
        <f t="shared" si="24"/>
        <v>Green</v>
      </c>
      <c r="F288" s="72" t="s">
        <v>1675</v>
      </c>
      <c r="G288" s="23"/>
      <c r="H288" s="24" t="str">
        <f t="shared" si="25"/>
        <v>Start Loc</v>
      </c>
      <c r="I288" s="24" t="str">
        <f t="shared" si="26"/>
        <v>End Loc</v>
      </c>
      <c r="J288" s="24" t="str">
        <f t="shared" si="27"/>
        <v>Segment</v>
      </c>
      <c r="K288" s="71" t="s">
        <v>930</v>
      </c>
      <c r="L288" s="22">
        <v>3.25</v>
      </c>
      <c r="M288" s="22">
        <v>3.49</v>
      </c>
      <c r="N288" s="22">
        <v>2</v>
      </c>
      <c r="O288" s="22">
        <v>0</v>
      </c>
      <c r="P288" s="22">
        <v>0</v>
      </c>
      <c r="Q288" s="22">
        <v>1</v>
      </c>
      <c r="R288" s="22"/>
      <c r="S288" s="22"/>
      <c r="T288" s="22"/>
      <c r="U288" t="s">
        <v>729</v>
      </c>
      <c r="V288" s="18">
        <f t="shared" si="28"/>
        <v>0.24000000000000021</v>
      </c>
      <c r="W288" s="18">
        <v>38.723988388800002</v>
      </c>
      <c r="X288" s="18">
        <v>-82.810222489400005</v>
      </c>
      <c r="Y288" s="18">
        <v>38.721763751399997</v>
      </c>
      <c r="Z288" s="18">
        <v>-82.806825502999999</v>
      </c>
      <c r="AA288" s="71" t="str">
        <f t="shared" si="29"/>
        <v>SCI</v>
      </c>
    </row>
    <row r="289" spans="1:27" x14ac:dyDescent="0.25">
      <c r="A289" s="22" t="s">
        <v>5109</v>
      </c>
      <c r="B289" s="22">
        <v>0</v>
      </c>
      <c r="C289" s="22" t="s">
        <v>4619</v>
      </c>
      <c r="D289" s="22">
        <v>2</v>
      </c>
      <c r="E289" s="23" t="str">
        <f t="shared" si="24"/>
        <v>Green</v>
      </c>
      <c r="F289" s="72" t="s">
        <v>1687</v>
      </c>
      <c r="G289" s="23"/>
      <c r="H289" s="24" t="str">
        <f t="shared" si="25"/>
        <v>Start Loc</v>
      </c>
      <c r="I289" s="24" t="str">
        <f t="shared" si="26"/>
        <v>End Loc</v>
      </c>
      <c r="J289" s="24" t="str">
        <f t="shared" si="27"/>
        <v>Segment</v>
      </c>
      <c r="K289" s="71" t="s">
        <v>920</v>
      </c>
      <c r="L289" s="22">
        <v>0.5</v>
      </c>
      <c r="M289" s="22">
        <v>0.74</v>
      </c>
      <c r="N289" s="22">
        <v>2</v>
      </c>
      <c r="O289" s="22">
        <v>0</v>
      </c>
      <c r="P289" s="22">
        <v>0</v>
      </c>
      <c r="Q289" s="22">
        <v>0</v>
      </c>
      <c r="R289" s="22"/>
      <c r="S289" s="22"/>
      <c r="T289" s="22"/>
      <c r="U289" t="s">
        <v>693</v>
      </c>
      <c r="V289" s="18">
        <f t="shared" si="28"/>
        <v>0.24</v>
      </c>
      <c r="W289" s="18">
        <v>38.722789320399997</v>
      </c>
      <c r="X289" s="18">
        <v>-83.820958134199998</v>
      </c>
      <c r="Y289" s="18">
        <v>38.722121936500002</v>
      </c>
      <c r="Z289" s="18">
        <v>-83.816630017899996</v>
      </c>
      <c r="AA289" s="71" t="str">
        <f t="shared" si="29"/>
        <v>BRO</v>
      </c>
    </row>
    <row r="290" spans="1:27" x14ac:dyDescent="0.25">
      <c r="A290" s="22" t="s">
        <v>6263</v>
      </c>
      <c r="B290" s="22">
        <v>0</v>
      </c>
      <c r="C290" s="22" t="s">
        <v>4629</v>
      </c>
      <c r="D290" s="22">
        <v>2</v>
      </c>
      <c r="E290" s="23" t="str">
        <f t="shared" si="24"/>
        <v>Green</v>
      </c>
      <c r="F290" s="72" t="s">
        <v>1743</v>
      </c>
      <c r="G290" s="23"/>
      <c r="H290" s="24" t="str">
        <f t="shared" si="25"/>
        <v>Start Loc</v>
      </c>
      <c r="I290" s="24" t="str">
        <f t="shared" si="26"/>
        <v>End Loc</v>
      </c>
      <c r="J290" s="24" t="str">
        <f t="shared" si="27"/>
        <v>Segment</v>
      </c>
      <c r="K290" s="71" t="s">
        <v>930</v>
      </c>
      <c r="L290" s="22">
        <v>7</v>
      </c>
      <c r="M290" s="22">
        <v>7.24</v>
      </c>
      <c r="N290" s="22">
        <v>2</v>
      </c>
      <c r="O290" s="22">
        <v>0</v>
      </c>
      <c r="P290" s="22">
        <v>0</v>
      </c>
      <c r="Q290" s="22">
        <v>0</v>
      </c>
      <c r="R290" s="22"/>
      <c r="S290" s="22"/>
      <c r="T290" s="22"/>
      <c r="U290" t="s">
        <v>509</v>
      </c>
      <c r="V290" s="18">
        <f t="shared" si="28"/>
        <v>0.24000000000000021</v>
      </c>
      <c r="W290" s="18">
        <v>38.722254694500002</v>
      </c>
      <c r="X290" s="18">
        <v>-83.589943950399999</v>
      </c>
      <c r="Y290" s="18">
        <v>38.725475721199999</v>
      </c>
      <c r="Z290" s="18">
        <v>-83.591219540200001</v>
      </c>
      <c r="AA290" s="71" t="str">
        <f t="shared" si="29"/>
        <v>ADA</v>
      </c>
    </row>
    <row r="291" spans="1:27" x14ac:dyDescent="0.25">
      <c r="A291" s="22" t="s">
        <v>5575</v>
      </c>
      <c r="B291" s="22">
        <v>0</v>
      </c>
      <c r="C291" s="22" t="s">
        <v>4626</v>
      </c>
      <c r="D291" s="22">
        <v>2</v>
      </c>
      <c r="E291" s="23" t="str">
        <f t="shared" si="24"/>
        <v>Green</v>
      </c>
      <c r="F291" s="72" t="s">
        <v>1675</v>
      </c>
      <c r="G291" s="23"/>
      <c r="H291" s="24" t="str">
        <f t="shared" si="25"/>
        <v>Start Loc</v>
      </c>
      <c r="I291" s="24" t="str">
        <f t="shared" si="26"/>
        <v>End Loc</v>
      </c>
      <c r="J291" s="24" t="str">
        <f t="shared" si="27"/>
        <v>Segment</v>
      </c>
      <c r="K291" s="71" t="s">
        <v>930</v>
      </c>
      <c r="L291" s="22">
        <v>1.75</v>
      </c>
      <c r="M291" s="22">
        <v>1.99</v>
      </c>
      <c r="N291" s="22">
        <v>2</v>
      </c>
      <c r="O291" s="22">
        <v>0</v>
      </c>
      <c r="P291" s="22">
        <v>0</v>
      </c>
      <c r="Q291" s="22">
        <v>0</v>
      </c>
      <c r="R291" s="22"/>
      <c r="S291" s="22"/>
      <c r="T291" s="22"/>
      <c r="U291" t="s">
        <v>729</v>
      </c>
      <c r="V291" s="18">
        <f t="shared" si="28"/>
        <v>0.24</v>
      </c>
      <c r="W291" s="18">
        <v>38.7235223984</v>
      </c>
      <c r="X291" s="18">
        <v>-82.834487100100006</v>
      </c>
      <c r="Y291" s="18">
        <v>38.726514692499997</v>
      </c>
      <c r="Z291" s="18">
        <v>-82.832557655399995</v>
      </c>
      <c r="AA291" s="71" t="str">
        <f t="shared" si="29"/>
        <v>SCI</v>
      </c>
    </row>
    <row r="292" spans="1:27" x14ac:dyDescent="0.25">
      <c r="A292" s="22" t="s">
        <v>2701</v>
      </c>
      <c r="B292" s="22">
        <v>0</v>
      </c>
      <c r="C292" s="22" t="s">
        <v>4624</v>
      </c>
      <c r="D292" s="22">
        <v>2</v>
      </c>
      <c r="E292" s="23" t="str">
        <f t="shared" si="24"/>
        <v>Green</v>
      </c>
      <c r="F292" s="72" t="s">
        <v>1675</v>
      </c>
      <c r="G292" s="23"/>
      <c r="H292" s="24" t="str">
        <f t="shared" si="25"/>
        <v>Start Loc</v>
      </c>
      <c r="I292" s="24" t="str">
        <f t="shared" si="26"/>
        <v>End Loc</v>
      </c>
      <c r="J292" s="24" t="str">
        <f t="shared" si="27"/>
        <v>Segment</v>
      </c>
      <c r="K292" s="71" t="s">
        <v>930</v>
      </c>
      <c r="L292" s="22">
        <v>2.25</v>
      </c>
      <c r="M292" s="22">
        <v>2.4900000000000002</v>
      </c>
      <c r="N292" s="22">
        <v>2</v>
      </c>
      <c r="O292" s="22">
        <v>0</v>
      </c>
      <c r="P292" s="22">
        <v>0</v>
      </c>
      <c r="Q292" s="22">
        <v>1</v>
      </c>
      <c r="R292" s="22"/>
      <c r="S292" s="22"/>
      <c r="T292" s="22"/>
      <c r="U292" t="s">
        <v>729</v>
      </c>
      <c r="V292" s="18">
        <f t="shared" si="28"/>
        <v>0.24000000000000021</v>
      </c>
      <c r="W292" s="18">
        <v>38.727191100299997</v>
      </c>
      <c r="X292" s="18">
        <v>-82.827975535999997</v>
      </c>
      <c r="Y292" s="18">
        <v>38.726991848200001</v>
      </c>
      <c r="Z292" s="18">
        <v>-82.823604205300001</v>
      </c>
      <c r="AA292" s="71" t="str">
        <f t="shared" si="29"/>
        <v>SCI</v>
      </c>
    </row>
    <row r="293" spans="1:27" x14ac:dyDescent="0.25">
      <c r="A293" s="22" t="s">
        <v>3661</v>
      </c>
      <c r="B293" s="22">
        <v>0</v>
      </c>
      <c r="C293" s="22" t="s">
        <v>4618</v>
      </c>
      <c r="D293" s="22">
        <v>3</v>
      </c>
      <c r="E293" s="23" t="str">
        <f t="shared" si="24"/>
        <v>Green</v>
      </c>
      <c r="F293" s="72" t="s">
        <v>1675</v>
      </c>
      <c r="G293" s="23"/>
      <c r="H293" s="24" t="str">
        <f t="shared" si="25"/>
        <v>Start Loc</v>
      </c>
      <c r="I293" s="24" t="str">
        <f t="shared" si="26"/>
        <v>End Loc</v>
      </c>
      <c r="J293" s="24" t="str">
        <f t="shared" si="27"/>
        <v>Segment</v>
      </c>
      <c r="K293" s="71" t="s">
        <v>930</v>
      </c>
      <c r="L293" s="22">
        <v>2</v>
      </c>
      <c r="M293" s="22">
        <v>2.2400000000000002</v>
      </c>
      <c r="N293" s="22">
        <v>3</v>
      </c>
      <c r="O293" s="22">
        <v>0</v>
      </c>
      <c r="P293" s="22">
        <v>0</v>
      </c>
      <c r="Q293" s="22">
        <v>3</v>
      </c>
      <c r="R293" s="22"/>
      <c r="S293" s="22"/>
      <c r="T293" s="22"/>
      <c r="U293" t="s">
        <v>729</v>
      </c>
      <c r="V293" s="18">
        <f t="shared" si="28"/>
        <v>0.24000000000000021</v>
      </c>
      <c r="W293" s="18">
        <v>38.726604269600003</v>
      </c>
      <c r="X293" s="18">
        <v>-82.832412363700001</v>
      </c>
      <c r="Y293" s="18">
        <v>38.727181723500003</v>
      </c>
      <c r="Z293" s="18">
        <v>-82.828159691500005</v>
      </c>
      <c r="AA293" s="71" t="str">
        <f t="shared" si="29"/>
        <v>SCI</v>
      </c>
    </row>
    <row r="294" spans="1:27" x14ac:dyDescent="0.25">
      <c r="A294" s="22" t="s">
        <v>5339</v>
      </c>
      <c r="B294" s="22">
        <v>0</v>
      </c>
      <c r="C294" s="22" t="s">
        <v>4606</v>
      </c>
      <c r="D294" s="22">
        <v>3</v>
      </c>
      <c r="E294" s="23" t="str">
        <f t="shared" si="24"/>
        <v>Green</v>
      </c>
      <c r="F294" s="72" t="s">
        <v>1675</v>
      </c>
      <c r="G294" s="23"/>
      <c r="H294" s="24" t="str">
        <f t="shared" si="25"/>
        <v>Start Loc</v>
      </c>
      <c r="I294" s="24" t="str">
        <f t="shared" si="26"/>
        <v>End Loc</v>
      </c>
      <c r="J294" s="24" t="str">
        <f t="shared" si="27"/>
        <v>Segment</v>
      </c>
      <c r="K294" s="71" t="s">
        <v>920</v>
      </c>
      <c r="L294" s="22">
        <v>0.25</v>
      </c>
      <c r="M294" s="22">
        <v>0.49</v>
      </c>
      <c r="N294" s="22">
        <v>3</v>
      </c>
      <c r="O294" s="22">
        <v>0</v>
      </c>
      <c r="P294" s="22">
        <v>0</v>
      </c>
      <c r="Q294" s="22">
        <v>2</v>
      </c>
      <c r="R294" s="22"/>
      <c r="S294" s="22"/>
      <c r="T294" s="22"/>
      <c r="U294" t="s">
        <v>581</v>
      </c>
      <c r="V294" s="18">
        <f t="shared" si="28"/>
        <v>0.24</v>
      </c>
      <c r="W294" s="18">
        <v>38.725222178499997</v>
      </c>
      <c r="X294" s="18">
        <v>-83.049549880399994</v>
      </c>
      <c r="Y294" s="18">
        <v>38.727837344100003</v>
      </c>
      <c r="Z294" s="18">
        <v>-83.052415442400005</v>
      </c>
      <c r="AA294" s="71" t="str">
        <f t="shared" si="29"/>
        <v>SCI</v>
      </c>
    </row>
    <row r="295" spans="1:27" x14ac:dyDescent="0.25">
      <c r="A295" s="22" t="s">
        <v>5985</v>
      </c>
      <c r="B295" s="22">
        <v>0</v>
      </c>
      <c r="C295" s="22" t="s">
        <v>4665</v>
      </c>
      <c r="D295" s="22">
        <v>2</v>
      </c>
      <c r="E295" s="23" t="str">
        <f t="shared" si="24"/>
        <v>Green</v>
      </c>
      <c r="F295" s="72" t="s">
        <v>1743</v>
      </c>
      <c r="G295" s="23"/>
      <c r="H295" s="24" t="str">
        <f t="shared" si="25"/>
        <v>Start Loc</v>
      </c>
      <c r="I295" s="24" t="str">
        <f t="shared" si="26"/>
        <v>End Loc</v>
      </c>
      <c r="J295" s="24" t="str">
        <f t="shared" si="27"/>
        <v>Segment</v>
      </c>
      <c r="K295" s="71" t="s">
        <v>841</v>
      </c>
      <c r="L295" s="22">
        <v>9.75</v>
      </c>
      <c r="M295" s="22">
        <v>9.99</v>
      </c>
      <c r="N295" s="22">
        <v>2</v>
      </c>
      <c r="O295" s="22">
        <v>0</v>
      </c>
      <c r="P295" s="22">
        <v>0</v>
      </c>
      <c r="Q295" s="22">
        <v>2</v>
      </c>
      <c r="R295" s="22"/>
      <c r="S295" s="22"/>
      <c r="T295" s="22"/>
      <c r="U295" t="s">
        <v>6740</v>
      </c>
      <c r="V295" s="18">
        <f t="shared" si="28"/>
        <v>0.24000000000000021</v>
      </c>
      <c r="W295" s="18">
        <v>38.726430856999997</v>
      </c>
      <c r="X295" s="18">
        <v>-83.570592768699996</v>
      </c>
      <c r="Y295" s="18">
        <v>38.729155292100003</v>
      </c>
      <c r="Z295" s="18">
        <v>-83.567988417899997</v>
      </c>
      <c r="AA295" s="71" t="str">
        <f t="shared" si="29"/>
        <v>ADA</v>
      </c>
    </row>
    <row r="296" spans="1:27" x14ac:dyDescent="0.25">
      <c r="A296" s="22" t="s">
        <v>5353</v>
      </c>
      <c r="B296" s="22">
        <v>0</v>
      </c>
      <c r="C296" s="22" t="s">
        <v>4619</v>
      </c>
      <c r="D296" s="22">
        <v>3</v>
      </c>
      <c r="E296" s="23" t="str">
        <f t="shared" si="24"/>
        <v>Green</v>
      </c>
      <c r="F296" s="72" t="s">
        <v>1675</v>
      </c>
      <c r="G296" s="23"/>
      <c r="H296" s="24" t="str">
        <f t="shared" si="25"/>
        <v>Start Loc</v>
      </c>
      <c r="I296" s="24" t="str">
        <f t="shared" si="26"/>
        <v>End Loc</v>
      </c>
      <c r="J296" s="24" t="str">
        <f t="shared" si="27"/>
        <v>Segment</v>
      </c>
      <c r="K296" s="71" t="s">
        <v>930</v>
      </c>
      <c r="L296" s="22">
        <v>0.5</v>
      </c>
      <c r="M296" s="22">
        <v>0.74</v>
      </c>
      <c r="N296" s="22">
        <v>3</v>
      </c>
      <c r="O296" s="22">
        <v>0</v>
      </c>
      <c r="P296" s="22">
        <v>0</v>
      </c>
      <c r="Q296" s="22">
        <v>1</v>
      </c>
      <c r="R296" s="22"/>
      <c r="S296" s="22"/>
      <c r="T296" s="22"/>
      <c r="U296" t="s">
        <v>729</v>
      </c>
      <c r="V296" s="18">
        <f t="shared" si="28"/>
        <v>0.24</v>
      </c>
      <c r="W296" s="18">
        <v>38.7305266141</v>
      </c>
      <c r="X296" s="18">
        <v>-82.854193625700006</v>
      </c>
      <c r="Y296" s="18">
        <v>38.729917157400003</v>
      </c>
      <c r="Z296" s="18">
        <v>-82.849923078900005</v>
      </c>
      <c r="AA296" s="71" t="str">
        <f t="shared" si="29"/>
        <v>SCI</v>
      </c>
    </row>
    <row r="297" spans="1:27" x14ac:dyDescent="0.25">
      <c r="A297" s="22" t="s">
        <v>6190</v>
      </c>
      <c r="B297" s="22">
        <v>0</v>
      </c>
      <c r="C297" s="22" t="s">
        <v>4606</v>
      </c>
      <c r="D297" s="22">
        <v>2</v>
      </c>
      <c r="E297" s="23" t="str">
        <f t="shared" si="24"/>
        <v>Green</v>
      </c>
      <c r="F297" s="72" t="s">
        <v>1675</v>
      </c>
      <c r="G297" s="23"/>
      <c r="H297" s="24" t="str">
        <f t="shared" si="25"/>
        <v>Start Loc</v>
      </c>
      <c r="I297" s="24" t="str">
        <f t="shared" si="26"/>
        <v>End Loc</v>
      </c>
      <c r="J297" s="24" t="str">
        <f t="shared" si="27"/>
        <v>Segment</v>
      </c>
      <c r="K297" s="71" t="s">
        <v>930</v>
      </c>
      <c r="L297" s="22">
        <v>0.25</v>
      </c>
      <c r="M297" s="22">
        <v>0.49</v>
      </c>
      <c r="N297" s="22">
        <v>2</v>
      </c>
      <c r="O297" s="22">
        <v>0</v>
      </c>
      <c r="P297" s="22">
        <v>0</v>
      </c>
      <c r="Q297" s="22">
        <v>0</v>
      </c>
      <c r="R297" s="22"/>
      <c r="S297" s="22"/>
      <c r="T297" s="22"/>
      <c r="U297" t="s">
        <v>729</v>
      </c>
      <c r="V297" s="18">
        <f t="shared" si="28"/>
        <v>0.24</v>
      </c>
      <c r="W297" s="18">
        <v>38.7293509613</v>
      </c>
      <c r="X297" s="18">
        <v>-82.858482997600007</v>
      </c>
      <c r="Y297" s="18">
        <v>38.730519346999998</v>
      </c>
      <c r="Z297" s="18">
        <v>-82.854361617799995</v>
      </c>
      <c r="AA297" s="71" t="str">
        <f t="shared" si="29"/>
        <v>SCI</v>
      </c>
    </row>
    <row r="298" spans="1:27" x14ac:dyDescent="0.25">
      <c r="A298" s="22" t="s">
        <v>5011</v>
      </c>
      <c r="B298" s="22">
        <v>0</v>
      </c>
      <c r="C298" s="22" t="s">
        <v>4606</v>
      </c>
      <c r="D298" s="22">
        <v>2</v>
      </c>
      <c r="E298" s="23" t="str">
        <f t="shared" si="24"/>
        <v>Green</v>
      </c>
      <c r="F298" s="72" t="s">
        <v>1675</v>
      </c>
      <c r="G298" s="23"/>
      <c r="H298" s="24" t="str">
        <f t="shared" si="25"/>
        <v>Start Loc</v>
      </c>
      <c r="I298" s="24" t="str">
        <f t="shared" si="26"/>
        <v>End Loc</v>
      </c>
      <c r="J298" s="24" t="str">
        <f t="shared" si="27"/>
        <v>Segment</v>
      </c>
      <c r="K298" s="71" t="s">
        <v>838</v>
      </c>
      <c r="L298" s="22">
        <v>0.25</v>
      </c>
      <c r="M298" s="22">
        <v>0.49</v>
      </c>
      <c r="N298" s="22">
        <v>2</v>
      </c>
      <c r="O298" s="22">
        <v>0</v>
      </c>
      <c r="P298" s="22">
        <v>0</v>
      </c>
      <c r="Q298" s="22">
        <v>0</v>
      </c>
      <c r="R298" s="22"/>
      <c r="S298" s="22"/>
      <c r="T298" s="22"/>
      <c r="U298" t="s">
        <v>1219</v>
      </c>
      <c r="V298" s="18">
        <f t="shared" si="28"/>
        <v>0.24</v>
      </c>
      <c r="W298" s="18">
        <v>38.730808500899997</v>
      </c>
      <c r="X298" s="18">
        <v>-82.841407911399997</v>
      </c>
      <c r="Y298" s="18">
        <v>38.733998500799999</v>
      </c>
      <c r="Z298" s="18">
        <v>-82.839629465499996</v>
      </c>
      <c r="AA298" s="71" t="str">
        <f t="shared" si="29"/>
        <v>SCI</v>
      </c>
    </row>
    <row r="299" spans="1:27" x14ac:dyDescent="0.25">
      <c r="A299" s="22" t="s">
        <v>5368</v>
      </c>
      <c r="B299" s="22">
        <v>0</v>
      </c>
      <c r="C299" s="22" t="s">
        <v>4620</v>
      </c>
      <c r="D299" s="22">
        <v>2</v>
      </c>
      <c r="E299" s="23" t="str">
        <f t="shared" si="24"/>
        <v>Green</v>
      </c>
      <c r="F299" s="72" t="s">
        <v>1675</v>
      </c>
      <c r="G299" s="23"/>
      <c r="H299" s="24" t="str">
        <f t="shared" si="25"/>
        <v>Start Loc</v>
      </c>
      <c r="I299" s="24" t="str">
        <f t="shared" si="26"/>
        <v>End Loc</v>
      </c>
      <c r="J299" s="24" t="str">
        <f t="shared" si="27"/>
        <v>Segment</v>
      </c>
      <c r="K299" s="71" t="s">
        <v>808</v>
      </c>
      <c r="L299" s="22">
        <v>0</v>
      </c>
      <c r="M299" s="22">
        <v>0.24</v>
      </c>
      <c r="N299" s="22">
        <v>2</v>
      </c>
      <c r="O299" s="22">
        <v>0</v>
      </c>
      <c r="P299" s="22">
        <v>0</v>
      </c>
      <c r="Q299" s="22">
        <v>1</v>
      </c>
      <c r="R299" s="22"/>
      <c r="S299" s="22"/>
      <c r="T299" s="22"/>
      <c r="U299" t="s">
        <v>398</v>
      </c>
      <c r="V299" s="18">
        <f t="shared" si="28"/>
        <v>0.24</v>
      </c>
      <c r="W299" s="18">
        <v>38.733949987199999</v>
      </c>
      <c r="X299" s="18">
        <v>-82.857034717600001</v>
      </c>
      <c r="Y299" s="18">
        <v>38.736111935899999</v>
      </c>
      <c r="Z299" s="18">
        <v>-82.854240344399997</v>
      </c>
      <c r="AA299" s="71" t="str">
        <f t="shared" si="29"/>
        <v>SCI</v>
      </c>
    </row>
    <row r="300" spans="1:27" x14ac:dyDescent="0.25">
      <c r="A300" s="22" t="s">
        <v>3862</v>
      </c>
      <c r="B300" s="22">
        <v>0</v>
      </c>
      <c r="C300" s="22" t="s">
        <v>4606</v>
      </c>
      <c r="D300" s="22">
        <v>3</v>
      </c>
      <c r="E300" s="23" t="str">
        <f t="shared" si="24"/>
        <v>Green</v>
      </c>
      <c r="F300" s="72" t="s">
        <v>1675</v>
      </c>
      <c r="G300" s="23"/>
      <c r="H300" s="24" t="str">
        <f t="shared" si="25"/>
        <v>Start Loc</v>
      </c>
      <c r="I300" s="24" t="str">
        <f t="shared" si="26"/>
        <v>End Loc</v>
      </c>
      <c r="J300" s="24" t="str">
        <f t="shared" si="27"/>
        <v>Segment</v>
      </c>
      <c r="K300" s="71" t="s">
        <v>808</v>
      </c>
      <c r="L300" s="22">
        <v>0.25</v>
      </c>
      <c r="M300" s="22">
        <v>0.49</v>
      </c>
      <c r="N300" s="22">
        <v>3</v>
      </c>
      <c r="O300" s="22">
        <v>0</v>
      </c>
      <c r="P300" s="22">
        <v>0</v>
      </c>
      <c r="Q300" s="22">
        <v>1</v>
      </c>
      <c r="R300" s="22"/>
      <c r="S300" s="22"/>
      <c r="T300" s="22"/>
      <c r="U300" t="s">
        <v>398</v>
      </c>
      <c r="V300" s="18">
        <f t="shared" si="28"/>
        <v>0.24</v>
      </c>
      <c r="W300" s="18">
        <v>38.736267081800001</v>
      </c>
      <c r="X300" s="18">
        <v>-82.854202533399999</v>
      </c>
      <c r="Y300" s="18">
        <v>38.739720440200003</v>
      </c>
      <c r="Z300" s="18">
        <v>-82.854449724600002</v>
      </c>
      <c r="AA300" s="71" t="str">
        <f t="shared" si="29"/>
        <v>SCI</v>
      </c>
    </row>
    <row r="301" spans="1:27" x14ac:dyDescent="0.25">
      <c r="A301" s="22" t="s">
        <v>4351</v>
      </c>
      <c r="B301" s="22">
        <v>0</v>
      </c>
      <c r="C301" s="22" t="s">
        <v>4619</v>
      </c>
      <c r="D301" s="22">
        <v>5</v>
      </c>
      <c r="E301" s="23" t="str">
        <f t="shared" si="24"/>
        <v>Green</v>
      </c>
      <c r="F301" s="72" t="s">
        <v>1675</v>
      </c>
      <c r="G301" s="23"/>
      <c r="H301" s="24" t="str">
        <f t="shared" si="25"/>
        <v>Start Loc</v>
      </c>
      <c r="I301" s="24" t="str">
        <f t="shared" si="26"/>
        <v>End Loc</v>
      </c>
      <c r="J301" s="24" t="str">
        <f t="shared" si="27"/>
        <v>Segment</v>
      </c>
      <c r="K301" s="71" t="s">
        <v>978</v>
      </c>
      <c r="L301" s="22">
        <v>0.5</v>
      </c>
      <c r="M301" s="22">
        <v>0.74</v>
      </c>
      <c r="N301" s="22">
        <v>5</v>
      </c>
      <c r="O301" s="22">
        <v>0</v>
      </c>
      <c r="P301" s="22">
        <v>0</v>
      </c>
      <c r="Q301" s="22">
        <v>2</v>
      </c>
      <c r="R301" s="22"/>
      <c r="S301" s="22"/>
      <c r="T301" s="22"/>
      <c r="U301" t="s">
        <v>346</v>
      </c>
      <c r="V301" s="18">
        <f t="shared" si="28"/>
        <v>0.24</v>
      </c>
      <c r="W301" s="18">
        <v>38.746132323399998</v>
      </c>
      <c r="X301" s="18">
        <v>-82.843226656699997</v>
      </c>
      <c r="Y301" s="18">
        <v>38.747771034700001</v>
      </c>
      <c r="Z301" s="18">
        <v>-82.839394752800004</v>
      </c>
      <c r="AA301" s="71" t="str">
        <f t="shared" si="29"/>
        <v>SCI</v>
      </c>
    </row>
    <row r="302" spans="1:27" x14ac:dyDescent="0.25">
      <c r="A302" s="22" t="s">
        <v>4303</v>
      </c>
      <c r="B302" s="22">
        <v>0</v>
      </c>
      <c r="C302" s="22" t="s">
        <v>4618</v>
      </c>
      <c r="D302" s="22">
        <v>5</v>
      </c>
      <c r="E302" s="23" t="str">
        <f t="shared" si="24"/>
        <v>Green</v>
      </c>
      <c r="F302" s="72" t="s">
        <v>1675</v>
      </c>
      <c r="G302" s="23"/>
      <c r="H302" s="24" t="str">
        <f t="shared" si="25"/>
        <v>Start Loc</v>
      </c>
      <c r="I302" s="24" t="str">
        <f t="shared" si="26"/>
        <v>End Loc</v>
      </c>
      <c r="J302" s="24" t="str">
        <f t="shared" si="27"/>
        <v>Segment</v>
      </c>
      <c r="K302" s="71" t="s">
        <v>838</v>
      </c>
      <c r="L302" s="22">
        <v>2</v>
      </c>
      <c r="M302" s="22">
        <v>2.2400000000000002</v>
      </c>
      <c r="N302" s="22">
        <v>5</v>
      </c>
      <c r="O302" s="22">
        <v>0</v>
      </c>
      <c r="P302" s="22">
        <v>0</v>
      </c>
      <c r="Q302" s="22">
        <v>1</v>
      </c>
      <c r="R302" s="22"/>
      <c r="S302" s="22"/>
      <c r="T302" s="22"/>
      <c r="U302" t="s">
        <v>1219</v>
      </c>
      <c r="V302" s="18">
        <f t="shared" si="28"/>
        <v>0.24000000000000021</v>
      </c>
      <c r="W302" s="18">
        <v>38.747035951599997</v>
      </c>
      <c r="X302" s="18">
        <v>-82.824644841600005</v>
      </c>
      <c r="Y302" s="18">
        <v>38.749389020700001</v>
      </c>
      <c r="Z302" s="18">
        <v>-82.822151638500003</v>
      </c>
      <c r="AA302" s="71" t="str">
        <f t="shared" si="29"/>
        <v>SCI</v>
      </c>
    </row>
    <row r="303" spans="1:27" x14ac:dyDescent="0.25">
      <c r="A303" s="22" t="s">
        <v>6215</v>
      </c>
      <c r="B303" s="22">
        <v>0</v>
      </c>
      <c r="C303" s="22" t="s">
        <v>4624</v>
      </c>
      <c r="D303" s="22">
        <v>2</v>
      </c>
      <c r="E303" s="23" t="str">
        <f t="shared" si="24"/>
        <v>Green</v>
      </c>
      <c r="F303" s="72" t="s">
        <v>1675</v>
      </c>
      <c r="G303" s="23"/>
      <c r="H303" s="24" t="str">
        <f t="shared" si="25"/>
        <v>Start Loc</v>
      </c>
      <c r="I303" s="24" t="str">
        <f t="shared" si="26"/>
        <v>End Loc</v>
      </c>
      <c r="J303" s="24" t="str">
        <f t="shared" si="27"/>
        <v>Segment</v>
      </c>
      <c r="K303" s="71" t="s">
        <v>838</v>
      </c>
      <c r="L303" s="22">
        <v>2.25</v>
      </c>
      <c r="M303" s="22">
        <v>2.4900000000000002</v>
      </c>
      <c r="N303" s="22">
        <v>2</v>
      </c>
      <c r="O303" s="22">
        <v>0</v>
      </c>
      <c r="P303" s="22">
        <v>0</v>
      </c>
      <c r="Q303" s="22">
        <v>2</v>
      </c>
      <c r="R303" s="22"/>
      <c r="S303" s="22"/>
      <c r="T303" s="22"/>
      <c r="U303" t="s">
        <v>1219</v>
      </c>
      <c r="V303" s="18">
        <f t="shared" si="28"/>
        <v>0.24000000000000021</v>
      </c>
      <c r="W303" s="18">
        <v>38.749437151099997</v>
      </c>
      <c r="X303" s="18">
        <v>-82.821978675099999</v>
      </c>
      <c r="Y303" s="18">
        <v>38.751067832300002</v>
      </c>
      <c r="Z303" s="18">
        <v>-82.818322680099996</v>
      </c>
      <c r="AA303" s="71" t="str">
        <f t="shared" si="29"/>
        <v>SCI</v>
      </c>
    </row>
    <row r="304" spans="1:27" x14ac:dyDescent="0.25">
      <c r="A304" s="22" t="s">
        <v>3855</v>
      </c>
      <c r="B304" s="22">
        <v>0</v>
      </c>
      <c r="C304" s="22" t="s">
        <v>4645</v>
      </c>
      <c r="D304" s="22">
        <v>2</v>
      </c>
      <c r="E304" s="23" t="str">
        <f t="shared" si="24"/>
        <v>Green</v>
      </c>
      <c r="F304" s="72" t="s">
        <v>1743</v>
      </c>
      <c r="G304" s="23"/>
      <c r="H304" s="24" t="str">
        <f t="shared" si="25"/>
        <v>Start Loc</v>
      </c>
      <c r="I304" s="24" t="str">
        <f t="shared" si="26"/>
        <v>End Loc</v>
      </c>
      <c r="J304" s="24" t="str">
        <f t="shared" si="27"/>
        <v>Segment</v>
      </c>
      <c r="K304" s="71" t="s">
        <v>814</v>
      </c>
      <c r="L304" s="22">
        <v>9</v>
      </c>
      <c r="M304" s="22">
        <v>9.24</v>
      </c>
      <c r="N304" s="22">
        <v>2</v>
      </c>
      <c r="O304" s="22">
        <v>0</v>
      </c>
      <c r="P304" s="22">
        <v>0</v>
      </c>
      <c r="Q304" s="22">
        <v>0</v>
      </c>
      <c r="R304" s="22"/>
      <c r="S304" s="22"/>
      <c r="T304" s="22"/>
      <c r="U304" t="s">
        <v>1808</v>
      </c>
      <c r="V304" s="18">
        <f t="shared" si="28"/>
        <v>0.24000000000000021</v>
      </c>
      <c r="W304" s="18">
        <v>38.7501023238</v>
      </c>
      <c r="X304" s="18">
        <v>-83.616537853099999</v>
      </c>
      <c r="Y304" s="18">
        <v>38.751715621300001</v>
      </c>
      <c r="Z304" s="18">
        <v>-83.620332864100007</v>
      </c>
      <c r="AA304" s="71" t="str">
        <f t="shared" si="29"/>
        <v>ADA</v>
      </c>
    </row>
    <row r="305" spans="1:27" x14ac:dyDescent="0.25">
      <c r="A305" s="22" t="s">
        <v>6377</v>
      </c>
      <c r="B305" s="22">
        <v>0</v>
      </c>
      <c r="C305" s="22" t="s">
        <v>4620</v>
      </c>
      <c r="D305" s="22">
        <v>3</v>
      </c>
      <c r="E305" s="23" t="str">
        <f t="shared" si="24"/>
        <v>Green</v>
      </c>
      <c r="F305" s="72" t="s">
        <v>1675</v>
      </c>
      <c r="G305" s="23"/>
      <c r="H305" s="24" t="str">
        <f t="shared" si="25"/>
        <v>Start Loc</v>
      </c>
      <c r="I305" s="24" t="str">
        <f t="shared" si="26"/>
        <v>End Loc</v>
      </c>
      <c r="J305" s="24" t="str">
        <f t="shared" si="27"/>
        <v>Segment</v>
      </c>
      <c r="K305" s="71" t="s">
        <v>2037</v>
      </c>
      <c r="L305" s="22">
        <v>0</v>
      </c>
      <c r="M305" s="22">
        <v>0.24</v>
      </c>
      <c r="N305" s="22">
        <v>3</v>
      </c>
      <c r="O305" s="22">
        <v>0</v>
      </c>
      <c r="P305" s="22">
        <v>0</v>
      </c>
      <c r="Q305" s="22">
        <v>2</v>
      </c>
      <c r="R305" s="22"/>
      <c r="S305" s="22"/>
      <c r="T305" s="22"/>
      <c r="U305" t="s">
        <v>1950</v>
      </c>
      <c r="V305" s="18">
        <f t="shared" si="28"/>
        <v>0.24</v>
      </c>
      <c r="W305" s="18">
        <v>38.749088495099997</v>
      </c>
      <c r="X305" s="18">
        <v>-83.028781538000004</v>
      </c>
      <c r="Y305" s="18">
        <v>38.7522664667</v>
      </c>
      <c r="Z305" s="18">
        <v>-83.027167704700005</v>
      </c>
      <c r="AA305" s="71" t="str">
        <f t="shared" si="29"/>
        <v>SCI</v>
      </c>
    </row>
    <row r="306" spans="1:27" x14ac:dyDescent="0.25">
      <c r="A306" s="22" t="s">
        <v>5213</v>
      </c>
      <c r="B306" s="22">
        <v>0</v>
      </c>
      <c r="C306" s="22" t="s">
        <v>4608</v>
      </c>
      <c r="D306" s="22">
        <v>3</v>
      </c>
      <c r="E306" s="23" t="str">
        <f t="shared" si="24"/>
        <v>Green</v>
      </c>
      <c r="F306" s="72" t="s">
        <v>1675</v>
      </c>
      <c r="G306" s="23"/>
      <c r="H306" s="24" t="str">
        <f t="shared" si="25"/>
        <v>Start Loc</v>
      </c>
      <c r="I306" s="24" t="str">
        <f t="shared" si="26"/>
        <v>End Loc</v>
      </c>
      <c r="J306" s="24" t="str">
        <f t="shared" si="27"/>
        <v>Segment</v>
      </c>
      <c r="K306" s="71" t="s">
        <v>808</v>
      </c>
      <c r="L306" s="22">
        <v>1.25</v>
      </c>
      <c r="M306" s="22">
        <v>1.49</v>
      </c>
      <c r="N306" s="22">
        <v>3</v>
      </c>
      <c r="O306" s="22">
        <v>0</v>
      </c>
      <c r="P306" s="22">
        <v>0</v>
      </c>
      <c r="Q306" s="22">
        <v>1</v>
      </c>
      <c r="R306" s="22"/>
      <c r="S306" s="22"/>
      <c r="T306" s="22"/>
      <c r="U306" t="s">
        <v>398</v>
      </c>
      <c r="V306" s="18">
        <f t="shared" si="28"/>
        <v>0.24</v>
      </c>
      <c r="W306" s="18">
        <v>38.750395552100002</v>
      </c>
      <c r="X306" s="18">
        <v>-82.852129095099997</v>
      </c>
      <c r="Y306" s="18">
        <v>38.752643001199999</v>
      </c>
      <c r="Z306" s="18">
        <v>-82.853960655700007</v>
      </c>
      <c r="AA306" s="71" t="str">
        <f t="shared" si="29"/>
        <v>SCI</v>
      </c>
    </row>
    <row r="307" spans="1:27" x14ac:dyDescent="0.25">
      <c r="A307" s="22" t="s">
        <v>2929</v>
      </c>
      <c r="B307" s="22">
        <v>0</v>
      </c>
      <c r="C307" s="22" t="s">
        <v>4622</v>
      </c>
      <c r="D307" s="22">
        <v>3</v>
      </c>
      <c r="E307" s="23" t="str">
        <f t="shared" si="24"/>
        <v>Green</v>
      </c>
      <c r="F307" s="72" t="s">
        <v>1675</v>
      </c>
      <c r="G307" s="23"/>
      <c r="H307" s="24" t="str">
        <f t="shared" si="25"/>
        <v>Start Loc</v>
      </c>
      <c r="I307" s="24" t="str">
        <f t="shared" si="26"/>
        <v>End Loc</v>
      </c>
      <c r="J307" s="24" t="str">
        <f t="shared" si="27"/>
        <v>Segment</v>
      </c>
      <c r="K307" s="71" t="s">
        <v>1105</v>
      </c>
      <c r="L307" s="22">
        <v>1.5</v>
      </c>
      <c r="M307" s="22">
        <v>1.74</v>
      </c>
      <c r="N307" s="22">
        <v>3</v>
      </c>
      <c r="O307" s="22">
        <v>0</v>
      </c>
      <c r="P307" s="22">
        <v>0</v>
      </c>
      <c r="Q307" s="22">
        <v>1</v>
      </c>
      <c r="R307" s="22"/>
      <c r="S307" s="22"/>
      <c r="T307" s="22"/>
      <c r="U307" t="s">
        <v>587</v>
      </c>
      <c r="V307" s="18">
        <f t="shared" si="28"/>
        <v>0.24</v>
      </c>
      <c r="W307" s="18">
        <v>38.754655986099998</v>
      </c>
      <c r="X307" s="18">
        <v>-82.786882675499996</v>
      </c>
      <c r="Y307" s="18">
        <v>38.752814155999999</v>
      </c>
      <c r="Z307" s="18">
        <v>-82.783241368899994</v>
      </c>
      <c r="AA307" s="71" t="str">
        <f t="shared" si="29"/>
        <v>SCI</v>
      </c>
    </row>
    <row r="308" spans="1:27" x14ac:dyDescent="0.25">
      <c r="A308" s="22" t="s">
        <v>2956</v>
      </c>
      <c r="B308" s="22">
        <v>0</v>
      </c>
      <c r="C308" s="22" t="s">
        <v>4626</v>
      </c>
      <c r="D308" s="22">
        <v>4</v>
      </c>
      <c r="E308" s="23" t="str">
        <f t="shared" si="24"/>
        <v>Green</v>
      </c>
      <c r="F308" s="72" t="s">
        <v>1675</v>
      </c>
      <c r="G308" s="23"/>
      <c r="H308" s="24" t="str">
        <f t="shared" si="25"/>
        <v>Start Loc</v>
      </c>
      <c r="I308" s="24" t="str">
        <f t="shared" si="26"/>
        <v>End Loc</v>
      </c>
      <c r="J308" s="24" t="str">
        <f t="shared" si="27"/>
        <v>Segment</v>
      </c>
      <c r="K308" s="71" t="s">
        <v>808</v>
      </c>
      <c r="L308" s="22">
        <v>1.75</v>
      </c>
      <c r="M308" s="22">
        <v>1.99</v>
      </c>
      <c r="N308" s="22">
        <v>4</v>
      </c>
      <c r="O308" s="22">
        <v>0</v>
      </c>
      <c r="P308" s="22">
        <v>0</v>
      </c>
      <c r="Q308" s="22">
        <v>2</v>
      </c>
      <c r="R308" s="22"/>
      <c r="S308" s="22"/>
      <c r="T308" s="22"/>
      <c r="U308" t="s">
        <v>398</v>
      </c>
      <c r="V308" s="18">
        <f t="shared" si="28"/>
        <v>0.24</v>
      </c>
      <c r="W308" s="18">
        <v>38.752907140600001</v>
      </c>
      <c r="X308" s="18">
        <v>-82.858735142200004</v>
      </c>
      <c r="Y308" s="18">
        <v>38.7548589361</v>
      </c>
      <c r="Z308" s="18">
        <v>-82.862342922799996</v>
      </c>
      <c r="AA308" s="71" t="str">
        <f t="shared" si="29"/>
        <v>SCI</v>
      </c>
    </row>
    <row r="309" spans="1:27" x14ac:dyDescent="0.25">
      <c r="A309" s="22" t="s">
        <v>2915</v>
      </c>
      <c r="B309" s="22">
        <v>0</v>
      </c>
      <c r="C309" s="22" t="s">
        <v>4620</v>
      </c>
      <c r="D309" s="22">
        <v>3</v>
      </c>
      <c r="E309" s="23" t="str">
        <f t="shared" si="24"/>
        <v>Green</v>
      </c>
      <c r="F309" s="72" t="s">
        <v>1675</v>
      </c>
      <c r="G309" s="23"/>
      <c r="H309" s="24" t="str">
        <f t="shared" si="25"/>
        <v>Start Loc</v>
      </c>
      <c r="I309" s="24" t="str">
        <f t="shared" si="26"/>
        <v>End Loc</v>
      </c>
      <c r="J309" s="24" t="str">
        <f t="shared" si="27"/>
        <v>Segment</v>
      </c>
      <c r="K309" s="71" t="s">
        <v>1105</v>
      </c>
      <c r="L309" s="22">
        <v>0</v>
      </c>
      <c r="M309" s="22">
        <v>0.24</v>
      </c>
      <c r="N309" s="22">
        <v>3</v>
      </c>
      <c r="O309" s="22">
        <v>0</v>
      </c>
      <c r="P309" s="22">
        <v>0</v>
      </c>
      <c r="Q309" s="22">
        <v>1</v>
      </c>
      <c r="R309" s="22"/>
      <c r="S309" s="22"/>
      <c r="T309" s="22"/>
      <c r="U309" t="s">
        <v>587</v>
      </c>
      <c r="V309" s="18">
        <f t="shared" si="28"/>
        <v>0.24</v>
      </c>
      <c r="W309" s="18">
        <v>38.756826042699998</v>
      </c>
      <c r="X309" s="18">
        <v>-82.813336040300001</v>
      </c>
      <c r="Y309" s="18">
        <v>38.755574742199997</v>
      </c>
      <c r="Z309" s="18">
        <v>-82.809807902499998</v>
      </c>
      <c r="AA309" s="71" t="str">
        <f t="shared" si="29"/>
        <v>SCI</v>
      </c>
    </row>
    <row r="310" spans="1:27" x14ac:dyDescent="0.25">
      <c r="A310" s="22" t="s">
        <v>3498</v>
      </c>
      <c r="B310" s="22">
        <v>0</v>
      </c>
      <c r="C310" s="22" t="s">
        <v>4618</v>
      </c>
      <c r="D310" s="22">
        <v>2</v>
      </c>
      <c r="E310" s="23" t="str">
        <f t="shared" si="24"/>
        <v>Green</v>
      </c>
      <c r="F310" s="72" t="s">
        <v>1675</v>
      </c>
      <c r="G310" s="23"/>
      <c r="H310" s="24" t="str">
        <f t="shared" si="25"/>
        <v>Start Loc</v>
      </c>
      <c r="I310" s="24" t="str">
        <f t="shared" si="26"/>
        <v>End Loc</v>
      </c>
      <c r="J310" s="24" t="str">
        <f t="shared" si="27"/>
        <v>Segment</v>
      </c>
      <c r="K310" s="71" t="s">
        <v>808</v>
      </c>
      <c r="L310" s="22">
        <v>2</v>
      </c>
      <c r="M310" s="22">
        <v>2.2400000000000002</v>
      </c>
      <c r="N310" s="22">
        <v>2</v>
      </c>
      <c r="O310" s="22">
        <v>0</v>
      </c>
      <c r="P310" s="22">
        <v>0</v>
      </c>
      <c r="Q310" s="22">
        <v>1</v>
      </c>
      <c r="R310" s="22"/>
      <c r="S310" s="22"/>
      <c r="T310" s="22"/>
      <c r="U310" t="s">
        <v>398</v>
      </c>
      <c r="V310" s="18">
        <f t="shared" si="28"/>
        <v>0.24000000000000021</v>
      </c>
      <c r="W310" s="18">
        <v>38.754896903000002</v>
      </c>
      <c r="X310" s="18">
        <v>-82.862524446199998</v>
      </c>
      <c r="Y310" s="18">
        <v>38.756432314999998</v>
      </c>
      <c r="Z310" s="18">
        <v>-82.865930281999994</v>
      </c>
      <c r="AA310" s="71" t="str">
        <f t="shared" si="29"/>
        <v>SCI</v>
      </c>
    </row>
    <row r="311" spans="1:27" x14ac:dyDescent="0.25">
      <c r="A311" s="22" t="s">
        <v>5538</v>
      </c>
      <c r="B311" s="22">
        <v>0</v>
      </c>
      <c r="C311" s="22" t="s">
        <v>4617</v>
      </c>
      <c r="D311" s="22">
        <v>2</v>
      </c>
      <c r="E311" s="23" t="str">
        <f t="shared" si="24"/>
        <v>Green</v>
      </c>
      <c r="F311" s="72" t="s">
        <v>1675</v>
      </c>
      <c r="G311" s="23"/>
      <c r="H311" s="24" t="str">
        <f t="shared" si="25"/>
        <v>Start Loc</v>
      </c>
      <c r="I311" s="24" t="str">
        <f t="shared" si="26"/>
        <v>End Loc</v>
      </c>
      <c r="J311" s="24" t="str">
        <f t="shared" si="27"/>
        <v>Segment</v>
      </c>
      <c r="K311" s="71" t="s">
        <v>838</v>
      </c>
      <c r="L311" s="22">
        <v>2.75</v>
      </c>
      <c r="M311" s="22">
        <v>2.99</v>
      </c>
      <c r="N311" s="22">
        <v>2</v>
      </c>
      <c r="O311" s="22">
        <v>0</v>
      </c>
      <c r="P311" s="22">
        <v>0</v>
      </c>
      <c r="Q311" s="22">
        <v>0</v>
      </c>
      <c r="R311" s="22"/>
      <c r="S311" s="22"/>
      <c r="T311" s="22"/>
      <c r="U311" t="s">
        <v>1219</v>
      </c>
      <c r="V311" s="18">
        <f t="shared" si="28"/>
        <v>0.24000000000000021</v>
      </c>
      <c r="W311" s="18">
        <v>38.754355079900002</v>
      </c>
      <c r="X311" s="18">
        <v>-82.8160359556</v>
      </c>
      <c r="Y311" s="18">
        <v>38.756981592000002</v>
      </c>
      <c r="Z311" s="18">
        <v>-82.813211788900006</v>
      </c>
      <c r="AA311" s="71" t="str">
        <f t="shared" si="29"/>
        <v>SCI</v>
      </c>
    </row>
    <row r="312" spans="1:27" x14ac:dyDescent="0.25">
      <c r="A312" s="22" t="s">
        <v>2916</v>
      </c>
      <c r="B312" s="22">
        <v>0</v>
      </c>
      <c r="C312" s="22" t="s">
        <v>4606</v>
      </c>
      <c r="D312" s="22">
        <v>3</v>
      </c>
      <c r="E312" s="23" t="str">
        <f t="shared" si="24"/>
        <v>Green</v>
      </c>
      <c r="F312" s="72" t="s">
        <v>1675</v>
      </c>
      <c r="G312" s="23"/>
      <c r="H312" s="24" t="str">
        <f t="shared" si="25"/>
        <v>Start Loc</v>
      </c>
      <c r="I312" s="24" t="str">
        <f t="shared" si="26"/>
        <v>End Loc</v>
      </c>
      <c r="J312" s="24" t="str">
        <f t="shared" si="27"/>
        <v>Segment</v>
      </c>
      <c r="K312" s="71" t="s">
        <v>4705</v>
      </c>
      <c r="L312" s="22">
        <v>0.25</v>
      </c>
      <c r="M312" s="22">
        <v>0.49</v>
      </c>
      <c r="N312" s="22">
        <v>3</v>
      </c>
      <c r="O312" s="22">
        <v>0</v>
      </c>
      <c r="P312" s="22">
        <v>0</v>
      </c>
      <c r="Q312" s="22">
        <v>1</v>
      </c>
      <c r="R312" s="22"/>
      <c r="S312" s="22"/>
      <c r="T312" s="22"/>
      <c r="U312" t="s">
        <v>2064</v>
      </c>
      <c r="V312" s="18">
        <f t="shared" si="28"/>
        <v>0.24</v>
      </c>
      <c r="W312" s="18">
        <v>38.761538976200001</v>
      </c>
      <c r="X312" s="18">
        <v>-83.033275602800003</v>
      </c>
      <c r="Y312" s="18">
        <v>38.759079976300001</v>
      </c>
      <c r="Z312" s="18">
        <v>-83.031711422100003</v>
      </c>
      <c r="AA312" s="71" t="str">
        <f t="shared" si="29"/>
        <v>SCI</v>
      </c>
    </row>
    <row r="313" spans="1:27" x14ac:dyDescent="0.25">
      <c r="A313" s="22" t="s">
        <v>4310</v>
      </c>
      <c r="B313" s="22">
        <v>0</v>
      </c>
      <c r="C313" s="22" t="s">
        <v>4631</v>
      </c>
      <c r="D313" s="22">
        <v>4</v>
      </c>
      <c r="E313" s="23" t="str">
        <f t="shared" si="24"/>
        <v>Green</v>
      </c>
      <c r="F313" s="72" t="s">
        <v>1675</v>
      </c>
      <c r="G313" s="23"/>
      <c r="H313" s="24" t="str">
        <f t="shared" si="25"/>
        <v>Start Loc</v>
      </c>
      <c r="I313" s="24" t="str">
        <f t="shared" si="26"/>
        <v>End Loc</v>
      </c>
      <c r="J313" s="24" t="str">
        <f t="shared" si="27"/>
        <v>Segment</v>
      </c>
      <c r="K313" s="71" t="s">
        <v>838</v>
      </c>
      <c r="L313" s="22">
        <v>3</v>
      </c>
      <c r="M313" s="22">
        <v>3.24</v>
      </c>
      <c r="N313" s="22">
        <v>4</v>
      </c>
      <c r="O313" s="22">
        <v>0</v>
      </c>
      <c r="P313" s="22">
        <v>0</v>
      </c>
      <c r="Q313" s="22">
        <v>2</v>
      </c>
      <c r="R313" s="22"/>
      <c r="S313" s="22"/>
      <c r="T313" s="22"/>
      <c r="U313" t="s">
        <v>1219</v>
      </c>
      <c r="V313" s="18">
        <f t="shared" si="28"/>
        <v>0.24000000000000021</v>
      </c>
      <c r="W313" s="18">
        <v>38.757122641599999</v>
      </c>
      <c r="X313" s="18">
        <v>-82.813151500299995</v>
      </c>
      <c r="Y313" s="18">
        <v>38.759481185399999</v>
      </c>
      <c r="Z313" s="18">
        <v>-82.813471250199996</v>
      </c>
      <c r="AA313" s="71" t="str">
        <f t="shared" si="29"/>
        <v>SCI</v>
      </c>
    </row>
    <row r="314" spans="1:27" x14ac:dyDescent="0.25">
      <c r="A314" s="22" t="s">
        <v>2300</v>
      </c>
      <c r="B314" s="22">
        <v>0</v>
      </c>
      <c r="C314" s="22" t="s">
        <v>4620</v>
      </c>
      <c r="D314" s="22">
        <v>3</v>
      </c>
      <c r="E314" s="23" t="str">
        <f t="shared" si="24"/>
        <v>Green</v>
      </c>
      <c r="F314" s="72" t="s">
        <v>1675</v>
      </c>
      <c r="G314" s="23"/>
      <c r="H314" s="24" t="str">
        <f t="shared" si="25"/>
        <v>Start Loc</v>
      </c>
      <c r="I314" s="24" t="str">
        <f t="shared" si="26"/>
        <v>End Loc</v>
      </c>
      <c r="J314" s="24" t="str">
        <f t="shared" si="27"/>
        <v>Segment</v>
      </c>
      <c r="K314" s="71" t="s">
        <v>4705</v>
      </c>
      <c r="L314" s="22">
        <v>0</v>
      </c>
      <c r="M314" s="22">
        <v>0.24</v>
      </c>
      <c r="N314" s="22">
        <v>3</v>
      </c>
      <c r="O314" s="22">
        <v>0</v>
      </c>
      <c r="P314" s="22">
        <v>0</v>
      </c>
      <c r="Q314" s="22">
        <v>1</v>
      </c>
      <c r="R314" s="22"/>
      <c r="S314" s="22"/>
      <c r="T314" s="22"/>
      <c r="U314" t="s">
        <v>2064</v>
      </c>
      <c r="V314" s="18">
        <f t="shared" si="28"/>
        <v>0.24</v>
      </c>
      <c r="W314" s="18">
        <v>38.763123455699997</v>
      </c>
      <c r="X314" s="18">
        <v>-83.037358828400002</v>
      </c>
      <c r="Y314" s="18">
        <v>38.761596222000001</v>
      </c>
      <c r="Z314" s="18">
        <v>-83.033445205600003</v>
      </c>
      <c r="AA314" s="71" t="str">
        <f t="shared" si="29"/>
        <v>SCI</v>
      </c>
    </row>
    <row r="315" spans="1:27" x14ac:dyDescent="0.25">
      <c r="A315" s="22" t="s">
        <v>5993</v>
      </c>
      <c r="B315" s="22">
        <v>0</v>
      </c>
      <c r="C315" s="22" t="s">
        <v>4612</v>
      </c>
      <c r="D315" s="22">
        <v>2</v>
      </c>
      <c r="E315" s="23" t="str">
        <f t="shared" si="24"/>
        <v>Green</v>
      </c>
      <c r="F315" s="72" t="s">
        <v>1675</v>
      </c>
      <c r="G315" s="23"/>
      <c r="H315" s="24" t="str">
        <f t="shared" si="25"/>
        <v>Start Loc</v>
      </c>
      <c r="I315" s="24" t="str">
        <f t="shared" si="26"/>
        <v>End Loc</v>
      </c>
      <c r="J315" s="24" t="str">
        <f t="shared" si="27"/>
        <v>Segment</v>
      </c>
      <c r="K315" s="71" t="s">
        <v>917</v>
      </c>
      <c r="L315" s="22">
        <v>1</v>
      </c>
      <c r="M315" s="22">
        <v>1.24</v>
      </c>
      <c r="N315" s="22">
        <v>2</v>
      </c>
      <c r="O315" s="22">
        <v>0</v>
      </c>
      <c r="P315" s="22">
        <v>0</v>
      </c>
      <c r="Q315" s="22">
        <v>0</v>
      </c>
      <c r="R315" s="22"/>
      <c r="S315" s="22"/>
      <c r="T315" s="22"/>
      <c r="U315" t="s">
        <v>6744</v>
      </c>
      <c r="V315" s="18">
        <f t="shared" si="28"/>
        <v>0.24</v>
      </c>
      <c r="W315" s="18">
        <v>38.761383464200001</v>
      </c>
      <c r="X315" s="18">
        <v>-83.037191774099995</v>
      </c>
      <c r="Y315" s="18">
        <v>38.764214229700002</v>
      </c>
      <c r="Z315" s="18">
        <v>-83.036919906199998</v>
      </c>
      <c r="AA315" s="71" t="str">
        <f t="shared" si="29"/>
        <v>SCI</v>
      </c>
    </row>
    <row r="316" spans="1:27" x14ac:dyDescent="0.25">
      <c r="A316" s="22" t="s">
        <v>2647</v>
      </c>
      <c r="B316" s="22">
        <v>0</v>
      </c>
      <c r="C316" s="22" t="s">
        <v>4635</v>
      </c>
      <c r="D316" s="22">
        <v>2</v>
      </c>
      <c r="E316" s="23" t="str">
        <f t="shared" si="24"/>
        <v>Green</v>
      </c>
      <c r="F316" s="72" t="s">
        <v>1675</v>
      </c>
      <c r="G316" s="23"/>
      <c r="H316" s="24" t="str">
        <f t="shared" si="25"/>
        <v>Start Loc</v>
      </c>
      <c r="I316" s="24" t="str">
        <f t="shared" si="26"/>
        <v>End Loc</v>
      </c>
      <c r="J316" s="24" t="str">
        <f t="shared" si="27"/>
        <v>Segment</v>
      </c>
      <c r="K316" s="71" t="s">
        <v>920</v>
      </c>
      <c r="L316" s="22">
        <v>4.5</v>
      </c>
      <c r="M316" s="22">
        <v>4.74</v>
      </c>
      <c r="N316" s="22">
        <v>2</v>
      </c>
      <c r="O316" s="22">
        <v>0</v>
      </c>
      <c r="P316" s="22">
        <v>0</v>
      </c>
      <c r="Q316" s="22">
        <v>1</v>
      </c>
      <c r="R316" s="22"/>
      <c r="S316" s="22"/>
      <c r="T316" s="22"/>
      <c r="U316" t="s">
        <v>581</v>
      </c>
      <c r="V316" s="18">
        <f t="shared" si="28"/>
        <v>0.24000000000000021</v>
      </c>
      <c r="W316" s="18">
        <v>38.762986449700001</v>
      </c>
      <c r="X316" s="18">
        <v>-83.108356399000002</v>
      </c>
      <c r="Y316" s="18">
        <v>38.764617689200001</v>
      </c>
      <c r="Z316" s="18">
        <v>-83.110761974100001</v>
      </c>
      <c r="AA316" s="71" t="str">
        <f t="shared" si="29"/>
        <v>SCI</v>
      </c>
    </row>
    <row r="317" spans="1:27" x14ac:dyDescent="0.25">
      <c r="A317" s="22" t="s">
        <v>2327</v>
      </c>
      <c r="B317" s="22">
        <v>0</v>
      </c>
      <c r="C317" s="22" t="s">
        <v>4622</v>
      </c>
      <c r="D317" s="22">
        <v>2</v>
      </c>
      <c r="E317" s="23" t="str">
        <f t="shared" si="24"/>
        <v>Green</v>
      </c>
      <c r="F317" s="72" t="s">
        <v>1675</v>
      </c>
      <c r="G317" s="23"/>
      <c r="H317" s="24" t="str">
        <f t="shared" si="25"/>
        <v>Start Loc</v>
      </c>
      <c r="I317" s="24" t="str">
        <f t="shared" si="26"/>
        <v>End Loc</v>
      </c>
      <c r="J317" s="24" t="str">
        <f t="shared" si="27"/>
        <v>Segment</v>
      </c>
      <c r="K317" s="71" t="s">
        <v>1148</v>
      </c>
      <c r="L317" s="22">
        <v>1.5</v>
      </c>
      <c r="M317" s="22">
        <v>1.74</v>
      </c>
      <c r="N317" s="22">
        <v>2</v>
      </c>
      <c r="O317" s="22">
        <v>0</v>
      </c>
      <c r="P317" s="22">
        <v>0</v>
      </c>
      <c r="Q317" s="22">
        <v>0</v>
      </c>
      <c r="R317" s="22"/>
      <c r="S317" s="22"/>
      <c r="T317" s="22"/>
      <c r="U317" t="s">
        <v>741</v>
      </c>
      <c r="V317" s="18">
        <f t="shared" si="28"/>
        <v>0.24</v>
      </c>
      <c r="W317" s="18">
        <v>38.762088272</v>
      </c>
      <c r="X317" s="18">
        <v>-82.839774858699997</v>
      </c>
      <c r="Y317" s="18">
        <v>38.765354499200001</v>
      </c>
      <c r="Z317" s="18">
        <v>-82.840950324000005</v>
      </c>
      <c r="AA317" s="71" t="str">
        <f t="shared" si="29"/>
        <v>SCI</v>
      </c>
    </row>
    <row r="318" spans="1:27" x14ac:dyDescent="0.25">
      <c r="A318" s="22" t="s">
        <v>3556</v>
      </c>
      <c r="B318" s="22">
        <v>0</v>
      </c>
      <c r="C318" s="22" t="s">
        <v>4615</v>
      </c>
      <c r="D318" s="22">
        <v>2</v>
      </c>
      <c r="E318" s="23" t="str">
        <f t="shared" si="24"/>
        <v>Green</v>
      </c>
      <c r="F318" s="72" t="s">
        <v>1735</v>
      </c>
      <c r="G318" s="23"/>
      <c r="H318" s="24" t="str">
        <f t="shared" si="25"/>
        <v>Start Loc</v>
      </c>
      <c r="I318" s="24" t="str">
        <f t="shared" si="26"/>
        <v>End Loc</v>
      </c>
      <c r="J318" s="24" t="str">
        <f t="shared" si="27"/>
        <v>Segment</v>
      </c>
      <c r="K318" s="71" t="s">
        <v>848</v>
      </c>
      <c r="L318" s="22">
        <v>2.5</v>
      </c>
      <c r="M318" s="22">
        <v>2.74</v>
      </c>
      <c r="N318" s="22">
        <v>2</v>
      </c>
      <c r="O318" s="22">
        <v>0</v>
      </c>
      <c r="P318" s="22">
        <v>0</v>
      </c>
      <c r="Q318" s="22">
        <v>1</v>
      </c>
      <c r="R318" s="22"/>
      <c r="S318" s="22"/>
      <c r="T318" s="22"/>
      <c r="U318" t="s">
        <v>2196</v>
      </c>
      <c r="V318" s="18">
        <f t="shared" si="28"/>
        <v>0.24000000000000021</v>
      </c>
      <c r="W318" s="18">
        <v>38.763119809800003</v>
      </c>
      <c r="X318" s="18">
        <v>-82.272523831499996</v>
      </c>
      <c r="Y318" s="18">
        <v>38.766505464799998</v>
      </c>
      <c r="Z318" s="18">
        <v>-82.272676831699997</v>
      </c>
      <c r="AA318" s="71" t="str">
        <f t="shared" si="29"/>
        <v>GAL</v>
      </c>
    </row>
    <row r="319" spans="1:27" x14ac:dyDescent="0.25">
      <c r="A319" s="22" t="s">
        <v>5594</v>
      </c>
      <c r="B319" s="22">
        <v>0</v>
      </c>
      <c r="C319" s="22" t="s">
        <v>4606</v>
      </c>
      <c r="D319" s="22">
        <v>2</v>
      </c>
      <c r="E319" s="23" t="str">
        <f t="shared" si="24"/>
        <v>Green</v>
      </c>
      <c r="F319" s="72" t="s">
        <v>1735</v>
      </c>
      <c r="G319" s="23"/>
      <c r="H319" s="24" t="str">
        <f t="shared" si="25"/>
        <v>Start Loc</v>
      </c>
      <c r="I319" s="24" t="str">
        <f t="shared" si="26"/>
        <v>End Loc</v>
      </c>
      <c r="J319" s="24" t="str">
        <f t="shared" si="27"/>
        <v>Segment</v>
      </c>
      <c r="K319" s="71" t="s">
        <v>930</v>
      </c>
      <c r="L319" s="22">
        <v>0.25</v>
      </c>
      <c r="M319" s="22">
        <v>0.49</v>
      </c>
      <c r="N319" s="22">
        <v>2</v>
      </c>
      <c r="O319" s="22">
        <v>0</v>
      </c>
      <c r="P319" s="22">
        <v>0</v>
      </c>
      <c r="Q319" s="22">
        <v>1</v>
      </c>
      <c r="R319" s="22"/>
      <c r="S319" s="22"/>
      <c r="T319" s="22"/>
      <c r="U319" t="s">
        <v>785</v>
      </c>
      <c r="V319" s="18">
        <f t="shared" si="28"/>
        <v>0.24</v>
      </c>
      <c r="W319" s="18">
        <v>38.773309722</v>
      </c>
      <c r="X319" s="18">
        <v>-82.226115400599994</v>
      </c>
      <c r="Y319" s="18">
        <v>38.771860826800001</v>
      </c>
      <c r="Z319" s="18">
        <v>-82.229814218200005</v>
      </c>
      <c r="AA319" s="71" t="str">
        <f t="shared" si="29"/>
        <v>GAL</v>
      </c>
    </row>
    <row r="320" spans="1:27" x14ac:dyDescent="0.25">
      <c r="A320" s="22" t="s">
        <v>3413</v>
      </c>
      <c r="B320" s="22">
        <v>0</v>
      </c>
      <c r="C320" s="22" t="s">
        <v>4687</v>
      </c>
      <c r="D320" s="22">
        <v>5</v>
      </c>
      <c r="E320" s="23" t="str">
        <f t="shared" si="24"/>
        <v>Green</v>
      </c>
      <c r="F320" s="72" t="s">
        <v>1743</v>
      </c>
      <c r="G320" s="23"/>
      <c r="H320" s="24" t="str">
        <f t="shared" si="25"/>
        <v>Start Loc</v>
      </c>
      <c r="I320" s="24" t="str">
        <f t="shared" si="26"/>
        <v>End Loc</v>
      </c>
      <c r="J320" s="24" t="str">
        <f t="shared" si="27"/>
        <v>Segment</v>
      </c>
      <c r="K320" s="71" t="s">
        <v>930</v>
      </c>
      <c r="L320" s="22">
        <v>11</v>
      </c>
      <c r="M320" s="22">
        <v>11.24</v>
      </c>
      <c r="N320" s="22">
        <v>5</v>
      </c>
      <c r="O320" s="22">
        <v>0</v>
      </c>
      <c r="P320" s="22">
        <v>0</v>
      </c>
      <c r="Q320" s="22">
        <v>2</v>
      </c>
      <c r="R320" s="22"/>
      <c r="S320" s="22"/>
      <c r="T320" s="22"/>
      <c r="U320" t="s">
        <v>509</v>
      </c>
      <c r="V320" s="18">
        <f t="shared" si="28"/>
        <v>0.24000000000000021</v>
      </c>
      <c r="W320" s="18">
        <v>38.769379414299998</v>
      </c>
      <c r="X320" s="18">
        <v>-83.6189528309</v>
      </c>
      <c r="Y320" s="18">
        <v>38.771968933300002</v>
      </c>
      <c r="Z320" s="18">
        <v>-83.621781223300005</v>
      </c>
      <c r="AA320" s="71" t="str">
        <f t="shared" si="29"/>
        <v>ADA</v>
      </c>
    </row>
    <row r="321" spans="1:27" x14ac:dyDescent="0.25">
      <c r="A321" s="22" t="s">
        <v>5081</v>
      </c>
      <c r="B321" s="22">
        <v>0</v>
      </c>
      <c r="C321" s="22" t="s">
        <v>4657</v>
      </c>
      <c r="D321" s="22">
        <v>2</v>
      </c>
      <c r="E321" s="23" t="str">
        <f t="shared" si="24"/>
        <v>Green</v>
      </c>
      <c r="F321" s="72" t="s">
        <v>1743</v>
      </c>
      <c r="G321" s="23"/>
      <c r="H321" s="24" t="str">
        <f t="shared" si="25"/>
        <v>Start Loc</v>
      </c>
      <c r="I321" s="24" t="str">
        <f t="shared" si="26"/>
        <v>End Loc</v>
      </c>
      <c r="J321" s="24" t="str">
        <f t="shared" si="27"/>
        <v>Segment</v>
      </c>
      <c r="K321" s="71" t="s">
        <v>814</v>
      </c>
      <c r="L321" s="22">
        <v>12.25</v>
      </c>
      <c r="M321" s="22">
        <v>12.49</v>
      </c>
      <c r="N321" s="22">
        <v>2</v>
      </c>
      <c r="O321" s="22">
        <v>0</v>
      </c>
      <c r="P321" s="22">
        <v>0</v>
      </c>
      <c r="Q321" s="22">
        <v>1</v>
      </c>
      <c r="R321" s="22"/>
      <c r="S321" s="22"/>
      <c r="T321" s="22"/>
      <c r="U321" t="s">
        <v>1808</v>
      </c>
      <c r="V321" s="18">
        <f t="shared" si="28"/>
        <v>0.24000000000000021</v>
      </c>
      <c r="W321" s="18">
        <v>38.773108267200001</v>
      </c>
      <c r="X321" s="18">
        <v>-83.652804799400002</v>
      </c>
      <c r="Y321" s="18">
        <v>38.775023202</v>
      </c>
      <c r="Z321" s="18">
        <v>-83.656261842700005</v>
      </c>
      <c r="AA321" s="71" t="str">
        <f t="shared" si="29"/>
        <v>ADA</v>
      </c>
    </row>
    <row r="322" spans="1:27" x14ac:dyDescent="0.25">
      <c r="A322" s="22" t="s">
        <v>5916</v>
      </c>
      <c r="B322" s="22">
        <v>0</v>
      </c>
      <c r="C322" s="22" t="s">
        <v>4614</v>
      </c>
      <c r="D322" s="22">
        <v>2</v>
      </c>
      <c r="E322" s="23" t="str">
        <f t="shared" si="24"/>
        <v>Green</v>
      </c>
      <c r="F322" s="72" t="s">
        <v>1743</v>
      </c>
      <c r="G322" s="23"/>
      <c r="H322" s="24" t="str">
        <f t="shared" si="25"/>
        <v>Start Loc</v>
      </c>
      <c r="I322" s="24" t="str">
        <f t="shared" si="26"/>
        <v>End Loc</v>
      </c>
      <c r="J322" s="24" t="str">
        <f t="shared" si="27"/>
        <v>Segment</v>
      </c>
      <c r="K322" s="71" t="s">
        <v>876</v>
      </c>
      <c r="L322" s="22">
        <v>3.75</v>
      </c>
      <c r="M322" s="22">
        <v>3.99</v>
      </c>
      <c r="N322" s="22">
        <v>2</v>
      </c>
      <c r="O322" s="22">
        <v>0</v>
      </c>
      <c r="P322" s="22">
        <v>0</v>
      </c>
      <c r="Q322" s="22">
        <v>0</v>
      </c>
      <c r="R322" s="22"/>
      <c r="S322" s="22"/>
      <c r="T322" s="22"/>
      <c r="U322" t="s">
        <v>479</v>
      </c>
      <c r="V322" s="18">
        <f t="shared" si="28"/>
        <v>0.24000000000000021</v>
      </c>
      <c r="W322" s="18">
        <v>38.772076298800002</v>
      </c>
      <c r="X322" s="18">
        <v>-83.555473814300001</v>
      </c>
      <c r="Y322" s="18">
        <v>38.7754907108</v>
      </c>
      <c r="Z322" s="18">
        <v>-83.554710277799998</v>
      </c>
      <c r="AA322" s="71" t="str">
        <f t="shared" si="29"/>
        <v>ADA</v>
      </c>
    </row>
    <row r="323" spans="1:27" x14ac:dyDescent="0.25">
      <c r="A323" s="22" t="s">
        <v>3331</v>
      </c>
      <c r="B323" s="22">
        <v>0</v>
      </c>
      <c r="C323" s="22" t="s">
        <v>4626</v>
      </c>
      <c r="D323" s="22">
        <v>4</v>
      </c>
      <c r="E323" s="23" t="str">
        <f t="shared" si="24"/>
        <v>Green</v>
      </c>
      <c r="F323" s="72" t="s">
        <v>1675</v>
      </c>
      <c r="G323" s="23"/>
      <c r="H323" s="24" t="str">
        <f t="shared" si="25"/>
        <v>Start Loc</v>
      </c>
      <c r="I323" s="24" t="str">
        <f t="shared" si="26"/>
        <v>End Loc</v>
      </c>
      <c r="J323" s="24" t="str">
        <f t="shared" si="27"/>
        <v>Segment</v>
      </c>
      <c r="K323" s="71" t="s">
        <v>800</v>
      </c>
      <c r="L323" s="22">
        <v>1.75</v>
      </c>
      <c r="M323" s="22">
        <v>1.99</v>
      </c>
      <c r="N323" s="22">
        <v>4</v>
      </c>
      <c r="O323" s="22">
        <v>0</v>
      </c>
      <c r="P323" s="22">
        <v>0</v>
      </c>
      <c r="Q323" s="22">
        <v>0</v>
      </c>
      <c r="R323" s="22"/>
      <c r="S323" s="22"/>
      <c r="T323" s="22"/>
      <c r="U323" t="s">
        <v>209</v>
      </c>
      <c r="V323" s="18">
        <f t="shared" si="28"/>
        <v>0.24</v>
      </c>
      <c r="W323" s="18">
        <v>38.779502583199999</v>
      </c>
      <c r="X323" s="18">
        <v>-82.957393175199996</v>
      </c>
      <c r="Y323" s="18">
        <v>38.777067059300002</v>
      </c>
      <c r="Z323" s="18">
        <v>-82.954426169200005</v>
      </c>
      <c r="AA323" s="71" t="str">
        <f t="shared" si="29"/>
        <v>SCI</v>
      </c>
    </row>
    <row r="324" spans="1:27" x14ac:dyDescent="0.25">
      <c r="A324" s="22" t="s">
        <v>6489</v>
      </c>
      <c r="B324" s="22">
        <v>0</v>
      </c>
      <c r="C324" s="22" t="s">
        <v>4617</v>
      </c>
      <c r="D324" s="22">
        <v>3</v>
      </c>
      <c r="E324" s="23" t="str">
        <f t="shared" si="24"/>
        <v>Green</v>
      </c>
      <c r="F324" s="72" t="s">
        <v>1675</v>
      </c>
      <c r="G324" s="23"/>
      <c r="H324" s="24" t="str">
        <f t="shared" si="25"/>
        <v>Start Loc</v>
      </c>
      <c r="I324" s="24" t="str">
        <f t="shared" si="26"/>
        <v>End Loc</v>
      </c>
      <c r="J324" s="24" t="str">
        <f t="shared" si="27"/>
        <v>Segment</v>
      </c>
      <c r="K324" s="71" t="s">
        <v>967</v>
      </c>
      <c r="L324" s="22">
        <v>2.75</v>
      </c>
      <c r="M324" s="22">
        <v>2.99</v>
      </c>
      <c r="N324" s="22">
        <v>3</v>
      </c>
      <c r="O324" s="22">
        <v>0</v>
      </c>
      <c r="P324" s="22">
        <v>2</v>
      </c>
      <c r="Q324" s="22">
        <v>2</v>
      </c>
      <c r="R324" s="22"/>
      <c r="S324" s="22"/>
      <c r="T324" s="22"/>
      <c r="U324" t="s">
        <v>1569</v>
      </c>
      <c r="V324" s="18">
        <f t="shared" si="28"/>
        <v>0.24000000000000021</v>
      </c>
      <c r="W324" s="18">
        <v>38.777409131600002</v>
      </c>
      <c r="X324" s="18">
        <v>-83.033088697500006</v>
      </c>
      <c r="Y324" s="18">
        <v>38.777093514500002</v>
      </c>
      <c r="Z324" s="18">
        <v>-83.028841125100001</v>
      </c>
      <c r="AA324" s="71" t="str">
        <f t="shared" si="29"/>
        <v>SCI</v>
      </c>
    </row>
    <row r="325" spans="1:27" x14ac:dyDescent="0.25">
      <c r="A325" s="22" t="s">
        <v>5702</v>
      </c>
      <c r="B325" s="22">
        <v>0</v>
      </c>
      <c r="C325" s="22" t="s">
        <v>4612</v>
      </c>
      <c r="D325" s="22">
        <v>2</v>
      </c>
      <c r="E325" s="23" t="str">
        <f t="shared" si="24"/>
        <v>Green</v>
      </c>
      <c r="F325" s="72" t="s">
        <v>1675</v>
      </c>
      <c r="G325" s="23"/>
      <c r="H325" s="24" t="str">
        <f t="shared" si="25"/>
        <v>Start Loc</v>
      </c>
      <c r="I325" s="24" t="str">
        <f t="shared" si="26"/>
        <v>End Loc</v>
      </c>
      <c r="J325" s="24" t="str">
        <f t="shared" si="27"/>
        <v>Segment</v>
      </c>
      <c r="K325" s="71" t="s">
        <v>1127</v>
      </c>
      <c r="L325" s="22">
        <v>1</v>
      </c>
      <c r="M325" s="22">
        <v>1.24</v>
      </c>
      <c r="N325" s="22">
        <v>2</v>
      </c>
      <c r="O325" s="22">
        <v>0</v>
      </c>
      <c r="P325" s="22">
        <v>0</v>
      </c>
      <c r="Q325" s="22">
        <v>0</v>
      </c>
      <c r="R325" s="22"/>
      <c r="S325" s="22"/>
      <c r="T325" s="22"/>
      <c r="U325" t="s">
        <v>4847</v>
      </c>
      <c r="V325" s="18">
        <f t="shared" si="28"/>
        <v>0.24</v>
      </c>
      <c r="W325" s="18">
        <v>38.776214524700002</v>
      </c>
      <c r="X325" s="18">
        <v>-82.914075667500001</v>
      </c>
      <c r="Y325" s="18">
        <v>38.777248386399997</v>
      </c>
      <c r="Z325" s="18">
        <v>-82.910191658499997</v>
      </c>
      <c r="AA325" s="71" t="str">
        <f t="shared" si="29"/>
        <v>SCI</v>
      </c>
    </row>
    <row r="326" spans="1:27" x14ac:dyDescent="0.25">
      <c r="A326" s="22" t="s">
        <v>2484</v>
      </c>
      <c r="B326" s="22">
        <v>0</v>
      </c>
      <c r="C326" s="22" t="s">
        <v>4626</v>
      </c>
      <c r="D326" s="22">
        <v>2</v>
      </c>
      <c r="E326" s="23" t="str">
        <f t="shared" si="24"/>
        <v>Green</v>
      </c>
      <c r="F326" s="72" t="s">
        <v>1675</v>
      </c>
      <c r="G326" s="23"/>
      <c r="H326" s="24" t="str">
        <f t="shared" si="25"/>
        <v>Start Loc</v>
      </c>
      <c r="I326" s="24" t="str">
        <f t="shared" si="26"/>
        <v>End Loc</v>
      </c>
      <c r="J326" s="24" t="str">
        <f t="shared" si="27"/>
        <v>Segment</v>
      </c>
      <c r="K326" s="71" t="s">
        <v>967</v>
      </c>
      <c r="L326" s="22">
        <v>1.75</v>
      </c>
      <c r="M326" s="22">
        <v>1.99</v>
      </c>
      <c r="N326" s="22">
        <v>2</v>
      </c>
      <c r="O326" s="22">
        <v>0</v>
      </c>
      <c r="P326" s="22">
        <v>0</v>
      </c>
      <c r="Q326" s="22">
        <v>0</v>
      </c>
      <c r="R326" s="22"/>
      <c r="S326" s="22"/>
      <c r="T326" s="22"/>
      <c r="U326" t="s">
        <v>1569</v>
      </c>
      <c r="V326" s="18">
        <f t="shared" si="28"/>
        <v>0.24</v>
      </c>
      <c r="W326" s="18">
        <v>38.780299715399998</v>
      </c>
      <c r="X326" s="18">
        <v>-83.050767183900007</v>
      </c>
      <c r="Y326" s="18">
        <v>38.7796511998</v>
      </c>
      <c r="Z326" s="18">
        <v>-83.046548137399995</v>
      </c>
      <c r="AA326" s="71" t="str">
        <f t="shared" si="29"/>
        <v>SCI</v>
      </c>
    </row>
    <row r="327" spans="1:27" x14ac:dyDescent="0.25">
      <c r="A327" s="22" t="s">
        <v>5573</v>
      </c>
      <c r="B327" s="22">
        <v>0</v>
      </c>
      <c r="C327" s="22" t="s">
        <v>4621</v>
      </c>
      <c r="D327" s="22">
        <v>2</v>
      </c>
      <c r="E327" s="23" t="str">
        <f t="shared" si="24"/>
        <v>Green</v>
      </c>
      <c r="F327" s="72" t="s">
        <v>1675</v>
      </c>
      <c r="G327" s="23"/>
      <c r="H327" s="24" t="str">
        <f t="shared" si="25"/>
        <v>Start Loc</v>
      </c>
      <c r="I327" s="24" t="str">
        <f t="shared" si="26"/>
        <v>End Loc</v>
      </c>
      <c r="J327" s="24" t="str">
        <f t="shared" si="27"/>
        <v>Segment</v>
      </c>
      <c r="K327" s="71" t="s">
        <v>802</v>
      </c>
      <c r="L327" s="22">
        <v>0.75</v>
      </c>
      <c r="M327" s="22">
        <v>0.99</v>
      </c>
      <c r="N327" s="22">
        <v>2</v>
      </c>
      <c r="O327" s="22">
        <v>0</v>
      </c>
      <c r="P327" s="22">
        <v>0</v>
      </c>
      <c r="Q327" s="22">
        <v>1</v>
      </c>
      <c r="R327" s="22"/>
      <c r="S327" s="22"/>
      <c r="T327" s="22"/>
      <c r="U327" t="s">
        <v>1312</v>
      </c>
      <c r="V327" s="18">
        <f t="shared" si="28"/>
        <v>0.24</v>
      </c>
      <c r="W327" s="18">
        <v>38.777163639199998</v>
      </c>
      <c r="X327" s="18">
        <v>-82.844706336499996</v>
      </c>
      <c r="Y327" s="18">
        <v>38.780565531800001</v>
      </c>
      <c r="Z327" s="18">
        <v>-82.845031309299998</v>
      </c>
      <c r="AA327" s="71" t="str">
        <f t="shared" si="29"/>
        <v>SCI</v>
      </c>
    </row>
    <row r="328" spans="1:27" x14ac:dyDescent="0.25">
      <c r="A328" s="22" t="s">
        <v>3869</v>
      </c>
      <c r="B328" s="22">
        <v>0</v>
      </c>
      <c r="C328" s="22" t="s">
        <v>4608</v>
      </c>
      <c r="D328" s="22">
        <v>4</v>
      </c>
      <c r="E328" s="23" t="str">
        <f t="shared" si="24"/>
        <v>Green</v>
      </c>
      <c r="F328" s="72" t="s">
        <v>1675</v>
      </c>
      <c r="G328" s="23"/>
      <c r="H328" s="24" t="str">
        <f t="shared" si="25"/>
        <v>Start Loc</v>
      </c>
      <c r="I328" s="24" t="str">
        <f t="shared" si="26"/>
        <v>End Loc</v>
      </c>
      <c r="J328" s="24" t="str">
        <f t="shared" si="27"/>
        <v>Segment</v>
      </c>
      <c r="K328" s="71" t="s">
        <v>800</v>
      </c>
      <c r="L328" s="22">
        <v>1.25</v>
      </c>
      <c r="M328" s="22">
        <v>1.49</v>
      </c>
      <c r="N328" s="22">
        <v>4</v>
      </c>
      <c r="O328" s="22">
        <v>0</v>
      </c>
      <c r="P328" s="22">
        <v>0</v>
      </c>
      <c r="Q328" s="22">
        <v>2</v>
      </c>
      <c r="R328" s="22"/>
      <c r="S328" s="22"/>
      <c r="T328" s="22"/>
      <c r="U328" t="s">
        <v>209</v>
      </c>
      <c r="V328" s="18">
        <f t="shared" si="28"/>
        <v>0.24</v>
      </c>
      <c r="W328" s="18">
        <v>38.783989095099997</v>
      </c>
      <c r="X328" s="18">
        <v>-82.963519518300004</v>
      </c>
      <c r="Y328" s="18">
        <v>38.781103386300003</v>
      </c>
      <c r="Z328" s="18">
        <v>-82.961717034399996</v>
      </c>
      <c r="AA328" s="71" t="str">
        <f t="shared" si="29"/>
        <v>SCI</v>
      </c>
    </row>
    <row r="329" spans="1:27" x14ac:dyDescent="0.25">
      <c r="A329" s="22" t="s">
        <v>2234</v>
      </c>
      <c r="B329" s="22">
        <v>0</v>
      </c>
      <c r="C329" s="22" t="s">
        <v>4620</v>
      </c>
      <c r="D329" s="22">
        <v>2</v>
      </c>
      <c r="E329" s="23" t="str">
        <f t="shared" ref="E329:E392" si="30">IF(D329&gt;15,"Red",IF(D329&gt;10,"Yellow",IF(D329&gt;5,"Purple",IF(D329&gt;1,"Green",""))))</f>
        <v>Green</v>
      </c>
      <c r="F329" s="72" t="s">
        <v>1675</v>
      </c>
      <c r="G329" s="23"/>
      <c r="H329" s="24" t="str">
        <f t="shared" ref="H329:H392" si="31">IF(W329=0,"Unavailable",HYPERLINK(CONCATENATE("http://maps.google.com/maps?q=",+W329,",+",+X329,"+(Begin)&amp;iwloc=A&amp;hl=en"),"Start Loc"))</f>
        <v>Start Loc</v>
      </c>
      <c r="I329" s="24" t="str">
        <f t="shared" ref="I329:I392" si="32">IF(Y329=0,"Unavailable",HYPERLINK(CONCATENATE("http://maps.google.com/maps?q=",+Y329,",+",+Z329,"+(End)&amp;iwloc=A&amp;hl=en"),"End Loc"))</f>
        <v>End Loc</v>
      </c>
      <c r="J329" s="24" t="str">
        <f t="shared" ref="J329:J392" si="33">HYPERLINK(CONCATENATE("https://www.google.us/maps/dir/",W329,",",X329,"/",Y329,",",Z329,"/@",AVERAGE(W329,Y329),",",AVERAGE(X329,Z329),",15z"),"Segment")</f>
        <v>Segment</v>
      </c>
      <c r="K329" s="71" t="s">
        <v>1023</v>
      </c>
      <c r="L329" s="22">
        <v>0</v>
      </c>
      <c r="M329" s="22">
        <v>0.24</v>
      </c>
      <c r="N329" s="22">
        <v>2</v>
      </c>
      <c r="O329" s="22">
        <v>0</v>
      </c>
      <c r="P329" s="22">
        <v>0</v>
      </c>
      <c r="Q329" s="22">
        <v>0</v>
      </c>
      <c r="R329" s="22"/>
      <c r="S329" s="22"/>
      <c r="T329" s="22"/>
      <c r="U329" t="s">
        <v>1179</v>
      </c>
      <c r="V329" s="18">
        <f t="shared" ref="V329:V392" si="34">M329-L329</f>
        <v>0.24</v>
      </c>
      <c r="W329" s="18">
        <v>38.7791230236</v>
      </c>
      <c r="X329" s="18">
        <v>-82.985128801499997</v>
      </c>
      <c r="Y329" s="18">
        <v>38.782225912800001</v>
      </c>
      <c r="Z329" s="18">
        <v>-82.983192037400002</v>
      </c>
      <c r="AA329" s="71" t="str">
        <f t="shared" ref="AA329:AA392" si="35">MID(U329,2,3)</f>
        <v>SCI</v>
      </c>
    </row>
    <row r="330" spans="1:27" x14ac:dyDescent="0.25">
      <c r="A330" s="22" t="s">
        <v>5980</v>
      </c>
      <c r="B330" s="22">
        <v>0</v>
      </c>
      <c r="C330" s="22" t="s">
        <v>4622</v>
      </c>
      <c r="D330" s="22">
        <v>2</v>
      </c>
      <c r="E330" s="23" t="str">
        <f t="shared" si="30"/>
        <v>Green</v>
      </c>
      <c r="F330" s="72" t="s">
        <v>1735</v>
      </c>
      <c r="G330" s="23"/>
      <c r="H330" s="24" t="str">
        <f t="shared" si="31"/>
        <v>Start Loc</v>
      </c>
      <c r="I330" s="24" t="str">
        <f t="shared" si="32"/>
        <v>End Loc</v>
      </c>
      <c r="J330" s="24" t="str">
        <f t="shared" si="33"/>
        <v>Segment</v>
      </c>
      <c r="K330" s="71" t="s">
        <v>930</v>
      </c>
      <c r="L330" s="22">
        <v>1.5</v>
      </c>
      <c r="M330" s="22">
        <v>1.74</v>
      </c>
      <c r="N330" s="22">
        <v>2</v>
      </c>
      <c r="O330" s="22">
        <v>0</v>
      </c>
      <c r="P330" s="22">
        <v>0</v>
      </c>
      <c r="Q330" s="22">
        <v>3</v>
      </c>
      <c r="R330" s="22"/>
      <c r="S330" s="22"/>
      <c r="T330" s="22"/>
      <c r="U330" t="s">
        <v>785</v>
      </c>
      <c r="V330" s="18">
        <f t="shared" si="34"/>
        <v>0.24</v>
      </c>
      <c r="W330" s="18">
        <v>38.779276191599998</v>
      </c>
      <c r="X330" s="18">
        <v>-82.241321911900002</v>
      </c>
      <c r="Y330" s="18">
        <v>38.782517383200002</v>
      </c>
      <c r="Z330" s="18">
        <v>-82.242466111400006</v>
      </c>
      <c r="AA330" s="71" t="str">
        <f t="shared" si="35"/>
        <v>GAL</v>
      </c>
    </row>
    <row r="331" spans="1:27" x14ac:dyDescent="0.25">
      <c r="A331" s="22" t="s">
        <v>3365</v>
      </c>
      <c r="B331" s="22">
        <v>0</v>
      </c>
      <c r="C331" s="22" t="s">
        <v>4619</v>
      </c>
      <c r="D331" s="22">
        <v>3</v>
      </c>
      <c r="E331" s="23" t="str">
        <f t="shared" si="30"/>
        <v>Green</v>
      </c>
      <c r="F331" s="72" t="s">
        <v>1675</v>
      </c>
      <c r="G331" s="23"/>
      <c r="H331" s="24" t="str">
        <f t="shared" si="31"/>
        <v>Start Loc</v>
      </c>
      <c r="I331" s="24" t="str">
        <f t="shared" si="32"/>
        <v>End Loc</v>
      </c>
      <c r="J331" s="24" t="str">
        <f t="shared" si="33"/>
        <v>Segment</v>
      </c>
      <c r="K331" s="71" t="s">
        <v>1087</v>
      </c>
      <c r="L331" s="22">
        <v>0.5</v>
      </c>
      <c r="M331" s="22">
        <v>0.74</v>
      </c>
      <c r="N331" s="22">
        <v>3</v>
      </c>
      <c r="O331" s="22">
        <v>0</v>
      </c>
      <c r="P331" s="22">
        <v>0</v>
      </c>
      <c r="Q331" s="22">
        <v>1</v>
      </c>
      <c r="R331" s="22"/>
      <c r="S331" s="22"/>
      <c r="T331" s="22"/>
      <c r="U331" t="s">
        <v>2185</v>
      </c>
      <c r="V331" s="18">
        <f t="shared" si="34"/>
        <v>0.24</v>
      </c>
      <c r="W331" s="18">
        <v>38.781441280999999</v>
      </c>
      <c r="X331" s="18">
        <v>-82.836464601900005</v>
      </c>
      <c r="Y331" s="18">
        <v>38.783922239600003</v>
      </c>
      <c r="Z331" s="18">
        <v>-82.833854777699997</v>
      </c>
      <c r="AA331" s="71" t="str">
        <f t="shared" si="35"/>
        <v>SCI</v>
      </c>
    </row>
    <row r="332" spans="1:27" x14ac:dyDescent="0.25">
      <c r="A332" s="22" t="s">
        <v>2968</v>
      </c>
      <c r="B332" s="22">
        <v>0</v>
      </c>
      <c r="C332" s="22" t="s">
        <v>4621</v>
      </c>
      <c r="D332" s="22">
        <v>2</v>
      </c>
      <c r="E332" s="23" t="str">
        <f t="shared" si="30"/>
        <v>Green</v>
      </c>
      <c r="F332" s="72" t="s">
        <v>1675</v>
      </c>
      <c r="G332" s="23"/>
      <c r="H332" s="24" t="str">
        <f t="shared" si="31"/>
        <v>Start Loc</v>
      </c>
      <c r="I332" s="24" t="str">
        <f t="shared" si="32"/>
        <v>End Loc</v>
      </c>
      <c r="J332" s="24" t="str">
        <f t="shared" si="33"/>
        <v>Segment</v>
      </c>
      <c r="K332" s="71" t="s">
        <v>921</v>
      </c>
      <c r="L332" s="22">
        <v>0.75</v>
      </c>
      <c r="M332" s="22">
        <v>0.99</v>
      </c>
      <c r="N332" s="22">
        <v>2</v>
      </c>
      <c r="O332" s="22">
        <v>0</v>
      </c>
      <c r="P332" s="22">
        <v>0</v>
      </c>
      <c r="Q332" s="22">
        <v>1</v>
      </c>
      <c r="R332" s="22"/>
      <c r="S332" s="22"/>
      <c r="T332" s="22"/>
      <c r="U332" t="s">
        <v>426</v>
      </c>
      <c r="V332" s="18">
        <f t="shared" si="34"/>
        <v>0.24</v>
      </c>
      <c r="W332" s="18">
        <v>38.781451306100003</v>
      </c>
      <c r="X332" s="18">
        <v>-82.884066694400005</v>
      </c>
      <c r="Y332" s="18">
        <v>38.784760310999999</v>
      </c>
      <c r="Z332" s="18">
        <v>-82.885190156299998</v>
      </c>
      <c r="AA332" s="71" t="str">
        <f t="shared" si="35"/>
        <v>SCI</v>
      </c>
    </row>
    <row r="333" spans="1:27" x14ac:dyDescent="0.25">
      <c r="A333" s="22" t="s">
        <v>2718</v>
      </c>
      <c r="B333" s="22">
        <v>0</v>
      </c>
      <c r="C333" s="22" t="s">
        <v>4626</v>
      </c>
      <c r="D333" s="22">
        <v>2</v>
      </c>
      <c r="E333" s="23" t="str">
        <f t="shared" si="30"/>
        <v>Green</v>
      </c>
      <c r="F333" s="72" t="s">
        <v>1735</v>
      </c>
      <c r="G333" s="23"/>
      <c r="H333" s="24" t="str">
        <f t="shared" si="31"/>
        <v>Start Loc</v>
      </c>
      <c r="I333" s="24" t="str">
        <f t="shared" si="32"/>
        <v>End Loc</v>
      </c>
      <c r="J333" s="24" t="str">
        <f t="shared" si="33"/>
        <v>Segment</v>
      </c>
      <c r="K333" s="71" t="s">
        <v>930</v>
      </c>
      <c r="L333" s="22">
        <v>1.75</v>
      </c>
      <c r="M333" s="22">
        <v>1.99</v>
      </c>
      <c r="N333" s="22">
        <v>2</v>
      </c>
      <c r="O333" s="22">
        <v>0</v>
      </c>
      <c r="P333" s="22">
        <v>0</v>
      </c>
      <c r="Q333" s="22">
        <v>1</v>
      </c>
      <c r="R333" s="22"/>
      <c r="S333" s="22"/>
      <c r="T333" s="22"/>
      <c r="U333" t="s">
        <v>785</v>
      </c>
      <c r="V333" s="18">
        <f t="shared" si="34"/>
        <v>0.24</v>
      </c>
      <c r="W333" s="18">
        <v>38.7826737384</v>
      </c>
      <c r="X333" s="18">
        <v>-82.242490008299995</v>
      </c>
      <c r="Y333" s="18">
        <v>38.7855352172</v>
      </c>
      <c r="Z333" s="18">
        <v>-82.242519384199994</v>
      </c>
      <c r="AA333" s="71" t="str">
        <f t="shared" si="35"/>
        <v>GAL</v>
      </c>
    </row>
    <row r="334" spans="1:27" x14ac:dyDescent="0.25">
      <c r="A334" s="22" t="s">
        <v>2813</v>
      </c>
      <c r="B334" s="22">
        <v>0</v>
      </c>
      <c r="C334" s="22" t="s">
        <v>4620</v>
      </c>
      <c r="D334" s="22">
        <v>2</v>
      </c>
      <c r="E334" s="23" t="str">
        <f t="shared" si="30"/>
        <v>Green</v>
      </c>
      <c r="F334" s="72" t="s">
        <v>1687</v>
      </c>
      <c r="G334" s="23"/>
      <c r="H334" s="24" t="str">
        <f t="shared" si="31"/>
        <v>Start Loc</v>
      </c>
      <c r="I334" s="24" t="str">
        <f t="shared" si="32"/>
        <v>End Loc</v>
      </c>
      <c r="J334" s="24" t="str">
        <f t="shared" si="33"/>
        <v>Segment</v>
      </c>
      <c r="K334" s="71" t="s">
        <v>841</v>
      </c>
      <c r="L334" s="22">
        <v>0</v>
      </c>
      <c r="M334" s="22">
        <v>0.24</v>
      </c>
      <c r="N334" s="22">
        <v>2</v>
      </c>
      <c r="O334" s="22">
        <v>0</v>
      </c>
      <c r="P334" s="22">
        <v>0</v>
      </c>
      <c r="Q334" s="22">
        <v>1</v>
      </c>
      <c r="R334" s="22"/>
      <c r="S334" s="22"/>
      <c r="T334" s="22"/>
      <c r="U334" t="s">
        <v>2132</v>
      </c>
      <c r="V334" s="18">
        <f t="shared" si="34"/>
        <v>0.24</v>
      </c>
      <c r="W334" s="18">
        <v>38.782624416899999</v>
      </c>
      <c r="X334" s="18">
        <v>-83.850396910599997</v>
      </c>
      <c r="Y334" s="18">
        <v>38.785611108499999</v>
      </c>
      <c r="Z334" s="18">
        <v>-83.851968773699994</v>
      </c>
      <c r="AA334" s="71" t="str">
        <f t="shared" si="35"/>
        <v>BRO</v>
      </c>
    </row>
    <row r="335" spans="1:27" x14ac:dyDescent="0.25">
      <c r="A335" s="22" t="s">
        <v>2412</v>
      </c>
      <c r="B335" s="22">
        <v>0</v>
      </c>
      <c r="C335" s="22" t="s">
        <v>4618</v>
      </c>
      <c r="D335" s="22">
        <v>4</v>
      </c>
      <c r="E335" s="23" t="str">
        <f t="shared" si="30"/>
        <v>Green</v>
      </c>
      <c r="F335" s="72" t="s">
        <v>1735</v>
      </c>
      <c r="G335" s="23"/>
      <c r="H335" s="24" t="str">
        <f t="shared" si="31"/>
        <v>Start Loc</v>
      </c>
      <c r="I335" s="24" t="str">
        <f t="shared" si="32"/>
        <v>End Loc</v>
      </c>
      <c r="J335" s="24" t="str">
        <f t="shared" si="33"/>
        <v>Segment</v>
      </c>
      <c r="K335" s="71" t="s">
        <v>930</v>
      </c>
      <c r="L335" s="22">
        <v>2</v>
      </c>
      <c r="M335" s="22">
        <v>2.2400000000000002</v>
      </c>
      <c r="N335" s="22">
        <v>4</v>
      </c>
      <c r="O335" s="22">
        <v>0</v>
      </c>
      <c r="P335" s="22">
        <v>0</v>
      </c>
      <c r="Q335" s="22">
        <v>0</v>
      </c>
      <c r="R335" s="22"/>
      <c r="S335" s="22"/>
      <c r="T335" s="22"/>
      <c r="U335" t="s">
        <v>785</v>
      </c>
      <c r="V335" s="18">
        <f t="shared" si="34"/>
        <v>0.24000000000000021</v>
      </c>
      <c r="W335" s="18">
        <v>38.785651401899997</v>
      </c>
      <c r="X335" s="18">
        <v>-82.242408330800004</v>
      </c>
      <c r="Y335" s="18">
        <v>38.788781010999998</v>
      </c>
      <c r="Z335" s="18">
        <v>-82.243764962100002</v>
      </c>
      <c r="AA335" s="71" t="str">
        <f t="shared" si="35"/>
        <v>GAL</v>
      </c>
    </row>
    <row r="336" spans="1:27" x14ac:dyDescent="0.25">
      <c r="A336" s="22" t="s">
        <v>6101</v>
      </c>
      <c r="B336" s="22">
        <v>0</v>
      </c>
      <c r="C336" s="22" t="s">
        <v>4606</v>
      </c>
      <c r="D336" s="22">
        <v>2</v>
      </c>
      <c r="E336" s="23" t="str">
        <f t="shared" si="30"/>
        <v>Green</v>
      </c>
      <c r="F336" s="72" t="s">
        <v>1743</v>
      </c>
      <c r="G336" s="23"/>
      <c r="H336" s="24" t="str">
        <f t="shared" si="31"/>
        <v>Start Loc</v>
      </c>
      <c r="I336" s="24" t="str">
        <f t="shared" si="32"/>
        <v>End Loc</v>
      </c>
      <c r="J336" s="24" t="str">
        <f t="shared" si="33"/>
        <v>Segment</v>
      </c>
      <c r="K336" s="71" t="s">
        <v>948</v>
      </c>
      <c r="L336" s="22">
        <v>0.25</v>
      </c>
      <c r="M336" s="22">
        <v>0.49</v>
      </c>
      <c r="N336" s="22">
        <v>2</v>
      </c>
      <c r="O336" s="22">
        <v>0</v>
      </c>
      <c r="P336" s="22">
        <v>0</v>
      </c>
      <c r="Q336" s="22">
        <v>1</v>
      </c>
      <c r="R336" s="22"/>
      <c r="S336" s="22"/>
      <c r="T336" s="22"/>
      <c r="U336" t="s">
        <v>6779</v>
      </c>
      <c r="V336" s="18">
        <f t="shared" si="34"/>
        <v>0.24</v>
      </c>
      <c r="W336" s="18">
        <v>38.791681792600002</v>
      </c>
      <c r="X336" s="18">
        <v>-83.521265763499997</v>
      </c>
      <c r="Y336" s="18">
        <v>38.789404854799997</v>
      </c>
      <c r="Z336" s="18">
        <v>-83.518098785299998</v>
      </c>
      <c r="AA336" s="71" t="str">
        <f t="shared" si="35"/>
        <v>ADA</v>
      </c>
    </row>
    <row r="337" spans="1:27" x14ac:dyDescent="0.25">
      <c r="A337" s="22" t="s">
        <v>5184</v>
      </c>
      <c r="B337" s="22">
        <v>0</v>
      </c>
      <c r="C337" s="22" t="s">
        <v>4622</v>
      </c>
      <c r="D337" s="22">
        <v>2</v>
      </c>
      <c r="E337" s="23" t="str">
        <f t="shared" si="30"/>
        <v>Green</v>
      </c>
      <c r="F337" s="72" t="s">
        <v>1675</v>
      </c>
      <c r="G337" s="23"/>
      <c r="H337" s="24" t="str">
        <f t="shared" si="31"/>
        <v>Start Loc</v>
      </c>
      <c r="I337" s="24" t="str">
        <f t="shared" si="32"/>
        <v>End Loc</v>
      </c>
      <c r="J337" s="24" t="str">
        <f t="shared" si="33"/>
        <v>Segment</v>
      </c>
      <c r="K337" s="71" t="s">
        <v>1131</v>
      </c>
      <c r="L337" s="22">
        <v>1.5</v>
      </c>
      <c r="M337" s="22">
        <v>1.74</v>
      </c>
      <c r="N337" s="22">
        <v>2</v>
      </c>
      <c r="O337" s="22">
        <v>0</v>
      </c>
      <c r="P337" s="22">
        <v>0</v>
      </c>
      <c r="Q337" s="22">
        <v>0</v>
      </c>
      <c r="R337" s="22"/>
      <c r="S337" s="22"/>
      <c r="T337" s="22"/>
      <c r="U337" t="s">
        <v>4824</v>
      </c>
      <c r="V337" s="18">
        <f t="shared" si="34"/>
        <v>0.24</v>
      </c>
      <c r="W337" s="18">
        <v>38.7915338508</v>
      </c>
      <c r="X337" s="18">
        <v>-82.872070075600007</v>
      </c>
      <c r="Y337" s="18">
        <v>38.7936730622</v>
      </c>
      <c r="Z337" s="18">
        <v>-82.874797341900006</v>
      </c>
      <c r="AA337" s="71" t="str">
        <f t="shared" si="35"/>
        <v>SCI</v>
      </c>
    </row>
    <row r="338" spans="1:27" x14ac:dyDescent="0.25">
      <c r="A338" s="22" t="s">
        <v>2314</v>
      </c>
      <c r="B338" s="22">
        <v>0</v>
      </c>
      <c r="C338" s="22" t="s">
        <v>4617</v>
      </c>
      <c r="D338" s="22">
        <v>2</v>
      </c>
      <c r="E338" s="23" t="str">
        <f t="shared" si="30"/>
        <v>Green</v>
      </c>
      <c r="F338" s="72" t="s">
        <v>1735</v>
      </c>
      <c r="G338" s="23"/>
      <c r="H338" s="24" t="str">
        <f t="shared" si="31"/>
        <v>Start Loc</v>
      </c>
      <c r="I338" s="24" t="str">
        <f t="shared" si="32"/>
        <v>End Loc</v>
      </c>
      <c r="J338" s="24" t="str">
        <f t="shared" si="33"/>
        <v>Segment</v>
      </c>
      <c r="K338" s="71" t="s">
        <v>930</v>
      </c>
      <c r="L338" s="22">
        <v>2.75</v>
      </c>
      <c r="M338" s="22">
        <v>2.99</v>
      </c>
      <c r="N338" s="22">
        <v>2</v>
      </c>
      <c r="O338" s="22">
        <v>0</v>
      </c>
      <c r="P338" s="22">
        <v>0</v>
      </c>
      <c r="Q338" s="22">
        <v>0</v>
      </c>
      <c r="R338" s="22"/>
      <c r="S338" s="22"/>
      <c r="T338" s="22"/>
      <c r="U338" t="s">
        <v>785</v>
      </c>
      <c r="V338" s="18">
        <f t="shared" si="34"/>
        <v>0.24000000000000021</v>
      </c>
      <c r="W338" s="18">
        <v>38.793782118700001</v>
      </c>
      <c r="X338" s="18">
        <v>-82.237545200400007</v>
      </c>
      <c r="Y338" s="18">
        <v>38.795211913999999</v>
      </c>
      <c r="Z338" s="18">
        <v>-82.233550872099997</v>
      </c>
      <c r="AA338" s="71" t="str">
        <f t="shared" si="35"/>
        <v>GAL</v>
      </c>
    </row>
    <row r="339" spans="1:27" x14ac:dyDescent="0.25">
      <c r="A339" s="22" t="s">
        <v>5843</v>
      </c>
      <c r="B339" s="22">
        <v>0</v>
      </c>
      <c r="C339" s="22" t="s">
        <v>4626</v>
      </c>
      <c r="D339" s="22">
        <v>2</v>
      </c>
      <c r="E339" s="23" t="str">
        <f t="shared" si="30"/>
        <v>Green</v>
      </c>
      <c r="F339" s="72" t="s">
        <v>1743</v>
      </c>
      <c r="G339" s="23"/>
      <c r="H339" s="24" t="str">
        <f t="shared" si="31"/>
        <v>Start Loc</v>
      </c>
      <c r="I339" s="24" t="str">
        <f t="shared" si="32"/>
        <v>End Loc</v>
      </c>
      <c r="J339" s="24" t="str">
        <f t="shared" si="33"/>
        <v>Segment</v>
      </c>
      <c r="K339" s="71" t="s">
        <v>817</v>
      </c>
      <c r="L339" s="22">
        <v>1.75</v>
      </c>
      <c r="M339" s="22">
        <v>1.99</v>
      </c>
      <c r="N339" s="22">
        <v>2</v>
      </c>
      <c r="O339" s="22">
        <v>0</v>
      </c>
      <c r="P339" s="22">
        <v>0</v>
      </c>
      <c r="Q339" s="22">
        <v>0</v>
      </c>
      <c r="R339" s="22"/>
      <c r="S339" s="22"/>
      <c r="T339" s="22"/>
      <c r="U339" t="s">
        <v>6699</v>
      </c>
      <c r="V339" s="18">
        <f t="shared" si="34"/>
        <v>0.24</v>
      </c>
      <c r="W339" s="18">
        <v>38.801022330999999</v>
      </c>
      <c r="X339" s="18">
        <v>-83.596875936000004</v>
      </c>
      <c r="Y339" s="18">
        <v>38.800448911099998</v>
      </c>
      <c r="Z339" s="18">
        <v>-83.592568973200002</v>
      </c>
      <c r="AA339" s="71" t="str">
        <f t="shared" si="35"/>
        <v>ADA</v>
      </c>
    </row>
    <row r="340" spans="1:27" x14ac:dyDescent="0.25">
      <c r="A340" s="22" t="s">
        <v>5571</v>
      </c>
      <c r="B340" s="22">
        <v>0</v>
      </c>
      <c r="C340" s="22" t="s">
        <v>4619</v>
      </c>
      <c r="D340" s="22">
        <v>2</v>
      </c>
      <c r="E340" s="23" t="str">
        <f t="shared" si="30"/>
        <v>Green</v>
      </c>
      <c r="F340" s="72" t="s">
        <v>1735</v>
      </c>
      <c r="G340" s="23"/>
      <c r="H340" s="24" t="str">
        <f t="shared" si="31"/>
        <v>Start Loc</v>
      </c>
      <c r="I340" s="24" t="str">
        <f t="shared" si="32"/>
        <v>End Loc</v>
      </c>
      <c r="J340" s="24" t="str">
        <f t="shared" si="33"/>
        <v>Segment</v>
      </c>
      <c r="K340" s="71" t="s">
        <v>850</v>
      </c>
      <c r="L340" s="22">
        <v>0.5</v>
      </c>
      <c r="M340" s="22">
        <v>0.74</v>
      </c>
      <c r="N340" s="22">
        <v>2</v>
      </c>
      <c r="O340" s="22">
        <v>0</v>
      </c>
      <c r="P340" s="22">
        <v>0</v>
      </c>
      <c r="Q340" s="22">
        <v>0</v>
      </c>
      <c r="R340" s="22"/>
      <c r="S340" s="22"/>
      <c r="T340" s="22"/>
      <c r="U340" t="s">
        <v>6642</v>
      </c>
      <c r="V340" s="18">
        <f t="shared" si="34"/>
        <v>0.24</v>
      </c>
      <c r="W340" s="18">
        <v>38.802466153899999</v>
      </c>
      <c r="X340" s="18">
        <v>-82.366040990299993</v>
      </c>
      <c r="Y340" s="18">
        <v>38.800798392899999</v>
      </c>
      <c r="Z340" s="18">
        <v>-82.362680987499999</v>
      </c>
      <c r="AA340" s="71" t="str">
        <f t="shared" si="35"/>
        <v>GAL</v>
      </c>
    </row>
    <row r="341" spans="1:27" x14ac:dyDescent="0.25">
      <c r="A341" s="22" t="s">
        <v>2621</v>
      </c>
      <c r="B341" s="22">
        <v>0</v>
      </c>
      <c r="C341" s="22" t="s">
        <v>4676</v>
      </c>
      <c r="D341" s="22">
        <v>2</v>
      </c>
      <c r="E341" s="23" t="str">
        <f t="shared" si="30"/>
        <v>Green</v>
      </c>
      <c r="F341" s="72" t="s">
        <v>1743</v>
      </c>
      <c r="G341" s="23"/>
      <c r="H341" s="24" t="str">
        <f t="shared" si="31"/>
        <v>Start Loc</v>
      </c>
      <c r="I341" s="24" t="str">
        <f t="shared" si="32"/>
        <v>End Loc</v>
      </c>
      <c r="J341" s="24" t="str">
        <f t="shared" si="33"/>
        <v>Segment</v>
      </c>
      <c r="K341" s="71" t="s">
        <v>814</v>
      </c>
      <c r="L341" s="22">
        <v>14.25</v>
      </c>
      <c r="M341" s="22">
        <v>14.49</v>
      </c>
      <c r="N341" s="22">
        <v>2</v>
      </c>
      <c r="O341" s="22">
        <v>0</v>
      </c>
      <c r="P341" s="22">
        <v>0</v>
      </c>
      <c r="Q341" s="22">
        <v>0</v>
      </c>
      <c r="R341" s="22"/>
      <c r="S341" s="22"/>
      <c r="T341" s="22"/>
      <c r="U341" t="s">
        <v>1808</v>
      </c>
      <c r="V341" s="18">
        <f t="shared" si="34"/>
        <v>0.24000000000000021</v>
      </c>
      <c r="W341" s="18">
        <v>38.798287942100004</v>
      </c>
      <c r="X341" s="18">
        <v>-83.651262632799998</v>
      </c>
      <c r="Y341" s="18">
        <v>38.801056689600003</v>
      </c>
      <c r="Z341" s="18">
        <v>-83.648809987800007</v>
      </c>
      <c r="AA341" s="71" t="str">
        <f t="shared" si="35"/>
        <v>ADA</v>
      </c>
    </row>
    <row r="342" spans="1:27" x14ac:dyDescent="0.25">
      <c r="A342" s="22" t="s">
        <v>5452</v>
      </c>
      <c r="B342" s="22">
        <v>0</v>
      </c>
      <c r="C342" s="22" t="s">
        <v>4618</v>
      </c>
      <c r="D342" s="22">
        <v>4</v>
      </c>
      <c r="E342" s="23" t="str">
        <f t="shared" si="30"/>
        <v>Green</v>
      </c>
      <c r="F342" s="72" t="s">
        <v>1675</v>
      </c>
      <c r="G342" s="23"/>
      <c r="H342" s="24" t="str">
        <f t="shared" si="31"/>
        <v>Start Loc</v>
      </c>
      <c r="I342" s="24" t="str">
        <f t="shared" si="32"/>
        <v>End Loc</v>
      </c>
      <c r="J342" s="24" t="str">
        <f t="shared" si="33"/>
        <v>Segment</v>
      </c>
      <c r="K342" s="71" t="s">
        <v>921</v>
      </c>
      <c r="L342" s="22">
        <v>2</v>
      </c>
      <c r="M342" s="22">
        <v>2.2400000000000002</v>
      </c>
      <c r="N342" s="22">
        <v>4</v>
      </c>
      <c r="O342" s="22">
        <v>0</v>
      </c>
      <c r="P342" s="22">
        <v>1</v>
      </c>
      <c r="Q342" s="22">
        <v>2</v>
      </c>
      <c r="R342" s="22"/>
      <c r="S342" s="22"/>
      <c r="T342" s="22"/>
      <c r="U342" t="s">
        <v>426</v>
      </c>
      <c r="V342" s="18">
        <f t="shared" si="34"/>
        <v>0.24000000000000021</v>
      </c>
      <c r="W342" s="18">
        <v>38.798652123399997</v>
      </c>
      <c r="X342" s="18">
        <v>-82.888768206199998</v>
      </c>
      <c r="Y342" s="18">
        <v>38.801973576000002</v>
      </c>
      <c r="Z342" s="18">
        <v>-82.889838875899997</v>
      </c>
      <c r="AA342" s="71" t="str">
        <f t="shared" si="35"/>
        <v>SCI</v>
      </c>
    </row>
    <row r="343" spans="1:27" x14ac:dyDescent="0.25">
      <c r="A343" s="22" t="s">
        <v>3512</v>
      </c>
      <c r="B343" s="22">
        <v>0</v>
      </c>
      <c r="C343" s="22" t="s">
        <v>4673</v>
      </c>
      <c r="D343" s="22">
        <v>5</v>
      </c>
      <c r="E343" s="23" t="str">
        <f t="shared" si="30"/>
        <v>Green</v>
      </c>
      <c r="F343" s="72" t="s">
        <v>1743</v>
      </c>
      <c r="G343" s="23"/>
      <c r="H343" s="24" t="str">
        <f t="shared" si="31"/>
        <v>Start Loc</v>
      </c>
      <c r="I343" s="24" t="str">
        <f t="shared" si="32"/>
        <v>End Loc</v>
      </c>
      <c r="J343" s="24" t="str">
        <f t="shared" si="33"/>
        <v>Segment</v>
      </c>
      <c r="K343" s="71" t="s">
        <v>848</v>
      </c>
      <c r="L343" s="22">
        <v>10.75</v>
      </c>
      <c r="M343" s="22">
        <v>10.99</v>
      </c>
      <c r="N343" s="22">
        <v>5</v>
      </c>
      <c r="O343" s="22">
        <v>0</v>
      </c>
      <c r="P343" s="22">
        <v>0</v>
      </c>
      <c r="Q343" s="22">
        <v>2</v>
      </c>
      <c r="R343" s="22"/>
      <c r="S343" s="22"/>
      <c r="T343" s="22"/>
      <c r="U343" t="s">
        <v>631</v>
      </c>
      <c r="V343" s="18">
        <f t="shared" si="34"/>
        <v>0.24000000000000021</v>
      </c>
      <c r="W343" s="18">
        <v>38.799976884400003</v>
      </c>
      <c r="X343" s="18">
        <v>-83.314517241399997</v>
      </c>
      <c r="Y343" s="18">
        <v>38.8026014796</v>
      </c>
      <c r="Z343" s="18">
        <v>-83.312537108399994</v>
      </c>
      <c r="AA343" s="71" t="str">
        <f t="shared" si="35"/>
        <v>ADA</v>
      </c>
    </row>
    <row r="344" spans="1:27" x14ac:dyDescent="0.25">
      <c r="A344" s="22" t="s">
        <v>3189</v>
      </c>
      <c r="B344" s="22">
        <v>0</v>
      </c>
      <c r="C344" s="22" t="s">
        <v>4615</v>
      </c>
      <c r="D344" s="22">
        <v>2</v>
      </c>
      <c r="E344" s="23" t="str">
        <f t="shared" si="30"/>
        <v>Green</v>
      </c>
      <c r="F344" s="72" t="s">
        <v>1675</v>
      </c>
      <c r="G344" s="23"/>
      <c r="H344" s="24" t="str">
        <f t="shared" si="31"/>
        <v>Start Loc</v>
      </c>
      <c r="I344" s="24" t="str">
        <f t="shared" si="32"/>
        <v>End Loc</v>
      </c>
      <c r="J344" s="24" t="str">
        <f t="shared" si="33"/>
        <v>Segment</v>
      </c>
      <c r="K344" s="71" t="s">
        <v>1087</v>
      </c>
      <c r="L344" s="22">
        <v>2.5</v>
      </c>
      <c r="M344" s="22">
        <v>2.74</v>
      </c>
      <c r="N344" s="22">
        <v>2</v>
      </c>
      <c r="O344" s="22">
        <v>0</v>
      </c>
      <c r="P344" s="22">
        <v>2</v>
      </c>
      <c r="Q344" s="22">
        <v>6</v>
      </c>
      <c r="R344" s="22"/>
      <c r="S344" s="22"/>
      <c r="T344" s="22"/>
      <c r="U344" t="s">
        <v>2185</v>
      </c>
      <c r="V344" s="18">
        <f t="shared" si="34"/>
        <v>0.24000000000000021</v>
      </c>
      <c r="W344" s="18">
        <v>38.802246119099998</v>
      </c>
      <c r="X344" s="18">
        <v>-82.818220220900002</v>
      </c>
      <c r="Y344" s="18">
        <v>38.803828312299999</v>
      </c>
      <c r="Z344" s="18">
        <v>-82.814353728200004</v>
      </c>
      <c r="AA344" s="71" t="str">
        <f t="shared" si="35"/>
        <v>SCI</v>
      </c>
    </row>
    <row r="345" spans="1:27" x14ac:dyDescent="0.25">
      <c r="A345" s="22" t="s">
        <v>5819</v>
      </c>
      <c r="B345" s="22">
        <v>0</v>
      </c>
      <c r="C345" s="22" t="s">
        <v>4607</v>
      </c>
      <c r="D345" s="22">
        <v>2</v>
      </c>
      <c r="E345" s="23" t="str">
        <f t="shared" si="30"/>
        <v>Green</v>
      </c>
      <c r="F345" s="72" t="s">
        <v>1743</v>
      </c>
      <c r="G345" s="23"/>
      <c r="H345" s="24" t="str">
        <f t="shared" si="31"/>
        <v>Start Loc</v>
      </c>
      <c r="I345" s="24" t="str">
        <f t="shared" si="32"/>
        <v>End Loc</v>
      </c>
      <c r="J345" s="24" t="str">
        <f t="shared" si="33"/>
        <v>Segment</v>
      </c>
      <c r="K345" s="71" t="s">
        <v>952</v>
      </c>
      <c r="L345" s="22">
        <v>5</v>
      </c>
      <c r="M345" s="22">
        <v>5.24</v>
      </c>
      <c r="N345" s="22">
        <v>2</v>
      </c>
      <c r="O345" s="22">
        <v>0</v>
      </c>
      <c r="P345" s="22">
        <v>0</v>
      </c>
      <c r="Q345" s="22">
        <v>0</v>
      </c>
      <c r="R345" s="22"/>
      <c r="S345" s="22"/>
      <c r="T345" s="22"/>
      <c r="U345" t="s">
        <v>6696</v>
      </c>
      <c r="V345" s="18">
        <f t="shared" si="34"/>
        <v>0.24000000000000021</v>
      </c>
      <c r="W345" s="18">
        <v>38.804719635300003</v>
      </c>
      <c r="X345" s="18">
        <v>-83.4418741418</v>
      </c>
      <c r="Y345" s="18">
        <v>38.804132823800003</v>
      </c>
      <c r="Z345" s="18">
        <v>-83.445727476000002</v>
      </c>
      <c r="AA345" s="71" t="str">
        <f t="shared" si="35"/>
        <v>ADA</v>
      </c>
    </row>
    <row r="346" spans="1:27" x14ac:dyDescent="0.25">
      <c r="A346" s="22" t="s">
        <v>5816</v>
      </c>
      <c r="B346" s="22">
        <v>0</v>
      </c>
      <c r="C346" s="22" t="s">
        <v>4628</v>
      </c>
      <c r="D346" s="22">
        <v>2</v>
      </c>
      <c r="E346" s="23" t="str">
        <f t="shared" si="30"/>
        <v>Green</v>
      </c>
      <c r="F346" s="72" t="s">
        <v>1675</v>
      </c>
      <c r="G346" s="23"/>
      <c r="H346" s="24" t="str">
        <f t="shared" si="31"/>
        <v>Start Loc</v>
      </c>
      <c r="I346" s="24" t="str">
        <f t="shared" si="32"/>
        <v>End Loc</v>
      </c>
      <c r="J346" s="24" t="str">
        <f t="shared" si="33"/>
        <v>Segment</v>
      </c>
      <c r="K346" s="71" t="s">
        <v>1090</v>
      </c>
      <c r="L346" s="22">
        <v>4.75</v>
      </c>
      <c r="M346" s="22">
        <v>4.99</v>
      </c>
      <c r="N346" s="22">
        <v>2</v>
      </c>
      <c r="O346" s="22">
        <v>0</v>
      </c>
      <c r="P346" s="22">
        <v>0</v>
      </c>
      <c r="Q346" s="22">
        <v>0</v>
      </c>
      <c r="R346" s="22"/>
      <c r="S346" s="22"/>
      <c r="T346" s="22"/>
      <c r="U346" t="s">
        <v>6695</v>
      </c>
      <c r="V346" s="18">
        <f t="shared" si="34"/>
        <v>0.24000000000000021</v>
      </c>
      <c r="W346" s="18">
        <v>38.802122723399997</v>
      </c>
      <c r="X346" s="18">
        <v>-82.937690285900004</v>
      </c>
      <c r="Y346" s="18">
        <v>38.804237518400001</v>
      </c>
      <c r="Z346" s="18">
        <v>-82.940611766200007</v>
      </c>
      <c r="AA346" s="71" t="str">
        <f t="shared" si="35"/>
        <v>SCI</v>
      </c>
    </row>
    <row r="347" spans="1:27" x14ac:dyDescent="0.25">
      <c r="A347" s="22" t="s">
        <v>6108</v>
      </c>
      <c r="B347" s="22">
        <v>0</v>
      </c>
      <c r="C347" s="22" t="s">
        <v>4646</v>
      </c>
      <c r="D347" s="22">
        <v>2</v>
      </c>
      <c r="E347" s="23" t="str">
        <f t="shared" si="30"/>
        <v>Green</v>
      </c>
      <c r="F347" s="72" t="s">
        <v>1687</v>
      </c>
      <c r="G347" s="23"/>
      <c r="H347" s="24" t="str">
        <f t="shared" si="31"/>
        <v>Start Loc</v>
      </c>
      <c r="I347" s="24" t="str">
        <f t="shared" si="32"/>
        <v>End Loc</v>
      </c>
      <c r="J347" s="24" t="str">
        <f t="shared" si="33"/>
        <v>Segment</v>
      </c>
      <c r="K347" s="71" t="s">
        <v>1016</v>
      </c>
      <c r="L347" s="22">
        <v>5.5</v>
      </c>
      <c r="M347" s="22">
        <v>5.74</v>
      </c>
      <c r="N347" s="22">
        <v>2</v>
      </c>
      <c r="O347" s="22">
        <v>0</v>
      </c>
      <c r="P347" s="22">
        <v>0</v>
      </c>
      <c r="Q347" s="22">
        <v>2</v>
      </c>
      <c r="R347" s="22"/>
      <c r="S347" s="22"/>
      <c r="T347" s="22"/>
      <c r="U347" t="s">
        <v>6780</v>
      </c>
      <c r="V347" s="18">
        <f t="shared" si="34"/>
        <v>0.24000000000000021</v>
      </c>
      <c r="W347" s="18">
        <v>38.804626744899998</v>
      </c>
      <c r="X347" s="18">
        <v>-83.890788243399996</v>
      </c>
      <c r="Y347" s="18">
        <v>38.805529899699998</v>
      </c>
      <c r="Z347" s="18">
        <v>-83.889007563299998</v>
      </c>
      <c r="AA347" s="71" t="str">
        <f t="shared" si="35"/>
        <v>BRO</v>
      </c>
    </row>
    <row r="348" spans="1:27" x14ac:dyDescent="0.25">
      <c r="A348" s="22" t="s">
        <v>2320</v>
      </c>
      <c r="B348" s="22">
        <v>0</v>
      </c>
      <c r="C348" s="22" t="s">
        <v>4639</v>
      </c>
      <c r="D348" s="22">
        <v>2</v>
      </c>
      <c r="E348" s="23" t="str">
        <f t="shared" si="30"/>
        <v>Green</v>
      </c>
      <c r="F348" s="72" t="s">
        <v>1743</v>
      </c>
      <c r="G348" s="23"/>
      <c r="H348" s="24" t="str">
        <f t="shared" si="31"/>
        <v>Start Loc</v>
      </c>
      <c r="I348" s="24" t="str">
        <f t="shared" si="32"/>
        <v>End Loc</v>
      </c>
      <c r="J348" s="24" t="str">
        <f t="shared" si="33"/>
        <v>Segment</v>
      </c>
      <c r="K348" s="71" t="s">
        <v>930</v>
      </c>
      <c r="L348" s="22">
        <v>13.75</v>
      </c>
      <c r="M348" s="22">
        <v>13.99</v>
      </c>
      <c r="N348" s="22">
        <v>2</v>
      </c>
      <c r="O348" s="22">
        <v>0</v>
      </c>
      <c r="P348" s="22">
        <v>0</v>
      </c>
      <c r="Q348" s="22">
        <v>0</v>
      </c>
      <c r="R348" s="22"/>
      <c r="S348" s="22"/>
      <c r="T348" s="22"/>
      <c r="U348" t="s">
        <v>509</v>
      </c>
      <c r="V348" s="18">
        <f t="shared" si="34"/>
        <v>0.24000000000000021</v>
      </c>
      <c r="W348" s="18">
        <v>38.803171209600002</v>
      </c>
      <c r="X348" s="18">
        <v>-83.620476428399996</v>
      </c>
      <c r="Y348" s="18">
        <v>38.805925290600001</v>
      </c>
      <c r="Z348" s="18">
        <v>-83.618347275600001</v>
      </c>
      <c r="AA348" s="71" t="str">
        <f t="shared" si="35"/>
        <v>ADA</v>
      </c>
    </row>
    <row r="349" spans="1:27" x14ac:dyDescent="0.25">
      <c r="A349" s="22" t="s">
        <v>4933</v>
      </c>
      <c r="B349" s="22">
        <v>0</v>
      </c>
      <c r="C349" s="22" t="s">
        <v>4606</v>
      </c>
      <c r="D349" s="22">
        <v>2</v>
      </c>
      <c r="E349" s="23" t="str">
        <f t="shared" si="30"/>
        <v>Green</v>
      </c>
      <c r="F349" s="72" t="s">
        <v>1675</v>
      </c>
      <c r="G349" s="23"/>
      <c r="H349" s="24" t="str">
        <f t="shared" si="31"/>
        <v>Start Loc</v>
      </c>
      <c r="I349" s="24" t="str">
        <f t="shared" si="32"/>
        <v>End Loc</v>
      </c>
      <c r="J349" s="24" t="str">
        <f t="shared" si="33"/>
        <v>Segment</v>
      </c>
      <c r="K349" s="71" t="s">
        <v>1011</v>
      </c>
      <c r="L349" s="22">
        <v>0.25</v>
      </c>
      <c r="M349" s="22">
        <v>0.49</v>
      </c>
      <c r="N349" s="22">
        <v>2</v>
      </c>
      <c r="O349" s="22">
        <v>0</v>
      </c>
      <c r="P349" s="22">
        <v>0</v>
      </c>
      <c r="Q349" s="22">
        <v>0</v>
      </c>
      <c r="R349" s="22"/>
      <c r="S349" s="22"/>
      <c r="T349" s="22"/>
      <c r="U349" t="s">
        <v>1574</v>
      </c>
      <c r="V349" s="18">
        <f t="shared" si="34"/>
        <v>0.24</v>
      </c>
      <c r="W349" s="18">
        <v>38.804949051500003</v>
      </c>
      <c r="X349" s="18">
        <v>-82.984676197900001</v>
      </c>
      <c r="Y349" s="18">
        <v>38.806607221699998</v>
      </c>
      <c r="Z349" s="18">
        <v>-82.981893243200005</v>
      </c>
      <c r="AA349" s="71" t="str">
        <f t="shared" si="35"/>
        <v>SCI</v>
      </c>
    </row>
    <row r="350" spans="1:27" x14ac:dyDescent="0.25">
      <c r="A350" s="22" t="s">
        <v>3083</v>
      </c>
      <c r="B350" s="22">
        <v>0</v>
      </c>
      <c r="C350" s="22" t="s">
        <v>4619</v>
      </c>
      <c r="D350" s="22">
        <v>3</v>
      </c>
      <c r="E350" s="23" t="str">
        <f t="shared" si="30"/>
        <v>Green</v>
      </c>
      <c r="F350" s="72" t="s">
        <v>1735</v>
      </c>
      <c r="G350" s="23"/>
      <c r="H350" s="24" t="str">
        <f t="shared" si="31"/>
        <v>Start Loc</v>
      </c>
      <c r="I350" s="24" t="str">
        <f t="shared" si="32"/>
        <v>End Loc</v>
      </c>
      <c r="J350" s="24" t="str">
        <f t="shared" si="33"/>
        <v>Segment</v>
      </c>
      <c r="K350" s="71" t="s">
        <v>876</v>
      </c>
      <c r="L350" s="22">
        <v>0.5</v>
      </c>
      <c r="M350" s="22">
        <v>0.74</v>
      </c>
      <c r="N350" s="22">
        <v>3</v>
      </c>
      <c r="O350" s="22">
        <v>0</v>
      </c>
      <c r="P350" s="22">
        <v>0</v>
      </c>
      <c r="Q350" s="22">
        <v>2</v>
      </c>
      <c r="R350" s="22"/>
      <c r="S350" s="22"/>
      <c r="T350" s="22"/>
      <c r="U350" t="s">
        <v>352</v>
      </c>
      <c r="V350" s="18">
        <f t="shared" si="34"/>
        <v>0.24</v>
      </c>
      <c r="W350" s="18">
        <v>38.806707717400002</v>
      </c>
      <c r="X350" s="18">
        <v>-82.265503021399994</v>
      </c>
      <c r="Y350" s="18">
        <v>38.8095404325</v>
      </c>
      <c r="Z350" s="18">
        <v>-82.266544953099995</v>
      </c>
      <c r="AA350" s="71" t="str">
        <f t="shared" si="35"/>
        <v>GAL</v>
      </c>
    </row>
    <row r="351" spans="1:27" x14ac:dyDescent="0.25">
      <c r="A351" s="22" t="s">
        <v>3513</v>
      </c>
      <c r="B351" s="22">
        <v>0</v>
      </c>
      <c r="C351" s="22" t="s">
        <v>4663</v>
      </c>
      <c r="D351" s="22">
        <v>3</v>
      </c>
      <c r="E351" s="23" t="str">
        <f t="shared" si="30"/>
        <v>Green</v>
      </c>
      <c r="F351" s="72" t="s">
        <v>1743</v>
      </c>
      <c r="G351" s="23"/>
      <c r="H351" s="24" t="str">
        <f t="shared" si="31"/>
        <v>Start Loc</v>
      </c>
      <c r="I351" s="24" t="str">
        <f t="shared" si="32"/>
        <v>End Loc</v>
      </c>
      <c r="J351" s="24" t="str">
        <f t="shared" si="33"/>
        <v>Segment</v>
      </c>
      <c r="K351" s="71" t="s">
        <v>848</v>
      </c>
      <c r="L351" s="22">
        <v>11.25</v>
      </c>
      <c r="M351" s="22">
        <v>11.49</v>
      </c>
      <c r="N351" s="22">
        <v>3</v>
      </c>
      <c r="O351" s="22">
        <v>0</v>
      </c>
      <c r="P351" s="22">
        <v>0</v>
      </c>
      <c r="Q351" s="22">
        <v>1</v>
      </c>
      <c r="R351" s="22"/>
      <c r="S351" s="22"/>
      <c r="T351" s="22"/>
      <c r="U351" t="s">
        <v>631</v>
      </c>
      <c r="V351" s="18">
        <f t="shared" si="34"/>
        <v>0.24000000000000021</v>
      </c>
      <c r="W351" s="18">
        <v>38.806166121899999</v>
      </c>
      <c r="X351" s="18">
        <v>-83.312396838200002</v>
      </c>
      <c r="Y351" s="18">
        <v>38.8096094088</v>
      </c>
      <c r="Z351" s="18">
        <v>-83.312120158900001</v>
      </c>
      <c r="AA351" s="71" t="str">
        <f t="shared" si="35"/>
        <v>ADA</v>
      </c>
    </row>
    <row r="352" spans="1:27" x14ac:dyDescent="0.25">
      <c r="A352" s="22" t="s">
        <v>3040</v>
      </c>
      <c r="B352" s="22">
        <v>0</v>
      </c>
      <c r="C352" s="22" t="s">
        <v>4612</v>
      </c>
      <c r="D352" s="22">
        <v>2</v>
      </c>
      <c r="E352" s="23" t="str">
        <f t="shared" si="30"/>
        <v>Green</v>
      </c>
      <c r="F352" s="72" t="s">
        <v>1675</v>
      </c>
      <c r="G352" s="23"/>
      <c r="H352" s="24" t="str">
        <f t="shared" si="31"/>
        <v>Start Loc</v>
      </c>
      <c r="I352" s="24" t="str">
        <f t="shared" si="32"/>
        <v>End Loc</v>
      </c>
      <c r="J352" s="24" t="str">
        <f t="shared" si="33"/>
        <v>Segment</v>
      </c>
      <c r="K352" s="71" t="s">
        <v>1070</v>
      </c>
      <c r="L352" s="22">
        <v>1</v>
      </c>
      <c r="M352" s="22">
        <v>1.24</v>
      </c>
      <c r="N352" s="22">
        <v>2</v>
      </c>
      <c r="O352" s="22">
        <v>0</v>
      </c>
      <c r="P352" s="22">
        <v>1</v>
      </c>
      <c r="Q352" s="22">
        <v>2</v>
      </c>
      <c r="R352" s="22"/>
      <c r="S352" s="22"/>
      <c r="T352" s="22"/>
      <c r="U352" t="s">
        <v>1434</v>
      </c>
      <c r="V352" s="18">
        <f t="shared" si="34"/>
        <v>0.24</v>
      </c>
      <c r="W352" s="18">
        <v>38.811011944999997</v>
      </c>
      <c r="X352" s="18">
        <v>-82.934752443700006</v>
      </c>
      <c r="Y352" s="18">
        <v>38.812192341699998</v>
      </c>
      <c r="Z352" s="18">
        <v>-82.931555627999998</v>
      </c>
      <c r="AA352" s="71" t="str">
        <f t="shared" si="35"/>
        <v>SCI</v>
      </c>
    </row>
    <row r="353" spans="1:27" x14ac:dyDescent="0.25">
      <c r="A353" s="22" t="s">
        <v>6082</v>
      </c>
      <c r="B353" s="22">
        <v>0</v>
      </c>
      <c r="C353" s="22" t="s">
        <v>4681</v>
      </c>
      <c r="D353" s="22">
        <v>2</v>
      </c>
      <c r="E353" s="23" t="str">
        <f t="shared" si="30"/>
        <v>Green</v>
      </c>
      <c r="F353" s="72" t="s">
        <v>1743</v>
      </c>
      <c r="G353" s="23"/>
      <c r="H353" s="24" t="str">
        <f t="shared" si="31"/>
        <v>Start Loc</v>
      </c>
      <c r="I353" s="24" t="str">
        <f t="shared" si="32"/>
        <v>End Loc</v>
      </c>
      <c r="J353" s="24" t="str">
        <f t="shared" si="33"/>
        <v>Segment</v>
      </c>
      <c r="K353" s="71" t="s">
        <v>930</v>
      </c>
      <c r="L353" s="22">
        <v>14.5</v>
      </c>
      <c r="M353" s="22">
        <v>14.74</v>
      </c>
      <c r="N353" s="22">
        <v>2</v>
      </c>
      <c r="O353" s="22">
        <v>0</v>
      </c>
      <c r="P353" s="22">
        <v>1</v>
      </c>
      <c r="Q353" s="22">
        <v>1</v>
      </c>
      <c r="R353" s="22"/>
      <c r="S353" s="22"/>
      <c r="T353" s="22"/>
      <c r="U353" t="s">
        <v>509</v>
      </c>
      <c r="V353" s="18">
        <f t="shared" si="34"/>
        <v>0.24000000000000021</v>
      </c>
      <c r="W353" s="18">
        <v>38.812338024500001</v>
      </c>
      <c r="X353" s="18">
        <v>-83.617312834200007</v>
      </c>
      <c r="Y353" s="18">
        <v>38.813073987400003</v>
      </c>
      <c r="Z353" s="18">
        <v>-83.621493807299998</v>
      </c>
      <c r="AA353" s="71" t="str">
        <f t="shared" si="35"/>
        <v>ADA</v>
      </c>
    </row>
    <row r="354" spans="1:27" x14ac:dyDescent="0.25">
      <c r="A354" s="22" t="s">
        <v>2232</v>
      </c>
      <c r="B354" s="22">
        <v>0</v>
      </c>
      <c r="C354" s="22" t="s">
        <v>4630</v>
      </c>
      <c r="D354" s="22">
        <v>2</v>
      </c>
      <c r="E354" s="23" t="str">
        <f t="shared" si="30"/>
        <v>Green</v>
      </c>
      <c r="F354" s="72" t="s">
        <v>1743</v>
      </c>
      <c r="G354" s="23"/>
      <c r="H354" s="24" t="str">
        <f t="shared" si="31"/>
        <v>Start Loc</v>
      </c>
      <c r="I354" s="24" t="str">
        <f t="shared" si="32"/>
        <v>End Loc</v>
      </c>
      <c r="J354" s="24" t="str">
        <f t="shared" si="33"/>
        <v>Segment</v>
      </c>
      <c r="K354" s="71" t="s">
        <v>940</v>
      </c>
      <c r="L354" s="22">
        <v>5.75</v>
      </c>
      <c r="M354" s="22">
        <v>5.99</v>
      </c>
      <c r="N354" s="22">
        <v>2</v>
      </c>
      <c r="O354" s="22">
        <v>0</v>
      </c>
      <c r="P354" s="22">
        <v>0</v>
      </c>
      <c r="Q354" s="22">
        <v>0</v>
      </c>
      <c r="R354" s="22"/>
      <c r="S354" s="22"/>
      <c r="T354" s="22"/>
      <c r="U354" t="s">
        <v>2049</v>
      </c>
      <c r="V354" s="18">
        <f t="shared" si="34"/>
        <v>0.24000000000000021</v>
      </c>
      <c r="W354" s="18">
        <v>38.810102737500003</v>
      </c>
      <c r="X354" s="18">
        <v>-83.396677826499996</v>
      </c>
      <c r="Y354" s="18">
        <v>38.813240769399997</v>
      </c>
      <c r="Z354" s="18">
        <v>-83.395547459300005</v>
      </c>
      <c r="AA354" s="71" t="str">
        <f t="shared" si="35"/>
        <v>ADA</v>
      </c>
    </row>
    <row r="355" spans="1:27" x14ac:dyDescent="0.25">
      <c r="A355" s="22" t="s">
        <v>5643</v>
      </c>
      <c r="B355" s="22">
        <v>0</v>
      </c>
      <c r="C355" s="22" t="s">
        <v>4620</v>
      </c>
      <c r="D355" s="22">
        <v>2</v>
      </c>
      <c r="E355" s="23" t="str">
        <f t="shared" si="30"/>
        <v>Green</v>
      </c>
      <c r="F355" s="72" t="s">
        <v>1675</v>
      </c>
      <c r="G355" s="23"/>
      <c r="H355" s="24" t="str">
        <f t="shared" si="31"/>
        <v>Start Loc</v>
      </c>
      <c r="I355" s="24" t="str">
        <f t="shared" si="32"/>
        <v>End Loc</v>
      </c>
      <c r="J355" s="24" t="str">
        <f t="shared" si="33"/>
        <v>Segment</v>
      </c>
      <c r="K355" s="71" t="s">
        <v>869</v>
      </c>
      <c r="L355" s="22">
        <v>0</v>
      </c>
      <c r="M355" s="22">
        <v>0.24</v>
      </c>
      <c r="N355" s="22">
        <v>2</v>
      </c>
      <c r="O355" s="22">
        <v>0</v>
      </c>
      <c r="P355" s="22">
        <v>0</v>
      </c>
      <c r="Q355" s="22">
        <v>0</v>
      </c>
      <c r="R355" s="22"/>
      <c r="S355" s="22"/>
      <c r="T355" s="22"/>
      <c r="U355" t="s">
        <v>550</v>
      </c>
      <c r="V355" s="18">
        <f t="shared" si="34"/>
        <v>0.24</v>
      </c>
      <c r="W355" s="18">
        <v>38.813723603</v>
      </c>
      <c r="X355" s="18">
        <v>-83.066980615000006</v>
      </c>
      <c r="Y355" s="18">
        <v>38.816949435600002</v>
      </c>
      <c r="Z355" s="18">
        <v>-83.0685280844</v>
      </c>
      <c r="AA355" s="71" t="str">
        <f t="shared" si="35"/>
        <v>SCI</v>
      </c>
    </row>
    <row r="356" spans="1:27" x14ac:dyDescent="0.25">
      <c r="A356" s="22" t="s">
        <v>2673</v>
      </c>
      <c r="B356" s="22">
        <v>0</v>
      </c>
      <c r="C356" s="22" t="s">
        <v>4626</v>
      </c>
      <c r="D356" s="22">
        <v>2</v>
      </c>
      <c r="E356" s="23" t="str">
        <f t="shared" si="30"/>
        <v>Green</v>
      </c>
      <c r="F356" s="72" t="s">
        <v>1675</v>
      </c>
      <c r="G356" s="23"/>
      <c r="H356" s="24" t="str">
        <f t="shared" si="31"/>
        <v>Start Loc</v>
      </c>
      <c r="I356" s="24" t="str">
        <f t="shared" si="32"/>
        <v>End Loc</v>
      </c>
      <c r="J356" s="24" t="str">
        <f t="shared" si="33"/>
        <v>Segment</v>
      </c>
      <c r="K356" s="71" t="s">
        <v>936</v>
      </c>
      <c r="L356" s="22">
        <v>1.75</v>
      </c>
      <c r="M356" s="22">
        <v>1.99</v>
      </c>
      <c r="N356" s="22">
        <v>2</v>
      </c>
      <c r="O356" s="22">
        <v>0</v>
      </c>
      <c r="P356" s="22">
        <v>0</v>
      </c>
      <c r="Q356" s="22">
        <v>1</v>
      </c>
      <c r="R356" s="22"/>
      <c r="S356" s="22"/>
      <c r="T356" s="22"/>
      <c r="U356" t="s">
        <v>1524</v>
      </c>
      <c r="V356" s="18">
        <f t="shared" si="34"/>
        <v>0.24</v>
      </c>
      <c r="W356" s="18">
        <v>38.8151412665</v>
      </c>
      <c r="X356" s="18">
        <v>-82.960885691200005</v>
      </c>
      <c r="Y356" s="18">
        <v>38.817337404900002</v>
      </c>
      <c r="Z356" s="18">
        <v>-82.957655059299995</v>
      </c>
      <c r="AA356" s="71" t="str">
        <f t="shared" si="35"/>
        <v>SCI</v>
      </c>
    </row>
    <row r="357" spans="1:27" x14ac:dyDescent="0.25">
      <c r="A357" s="22" t="s">
        <v>2316</v>
      </c>
      <c r="B357" s="22">
        <v>0</v>
      </c>
      <c r="C357" s="22" t="s">
        <v>4622</v>
      </c>
      <c r="D357" s="22">
        <v>2</v>
      </c>
      <c r="E357" s="23" t="str">
        <f t="shared" si="30"/>
        <v>Green</v>
      </c>
      <c r="F357" s="72" t="s">
        <v>1735</v>
      </c>
      <c r="G357" s="23"/>
      <c r="H357" s="24" t="str">
        <f t="shared" si="31"/>
        <v>Start Loc</v>
      </c>
      <c r="I357" s="24" t="str">
        <f t="shared" si="32"/>
        <v>End Loc</v>
      </c>
      <c r="J357" s="24" t="str">
        <f t="shared" si="33"/>
        <v>Segment</v>
      </c>
      <c r="K357" s="71" t="s">
        <v>995</v>
      </c>
      <c r="L357" s="22">
        <v>1.5</v>
      </c>
      <c r="M357" s="22">
        <v>1.74</v>
      </c>
      <c r="N357" s="22">
        <v>2</v>
      </c>
      <c r="O357" s="22">
        <v>0</v>
      </c>
      <c r="P357" s="22">
        <v>0</v>
      </c>
      <c r="Q357" s="22">
        <v>0</v>
      </c>
      <c r="R357" s="22"/>
      <c r="S357" s="22"/>
      <c r="T357" s="22"/>
      <c r="U357" t="s">
        <v>2068</v>
      </c>
      <c r="V357" s="18">
        <f t="shared" si="34"/>
        <v>0.24</v>
      </c>
      <c r="W357" s="18">
        <v>38.822848032499998</v>
      </c>
      <c r="X357" s="18">
        <v>-82.471397472099994</v>
      </c>
      <c r="Y357" s="18">
        <v>38.820226962500001</v>
      </c>
      <c r="Z357" s="18">
        <v>-82.473416450000002</v>
      </c>
      <c r="AA357" s="71" t="str">
        <f t="shared" si="35"/>
        <v>GAL</v>
      </c>
    </row>
    <row r="358" spans="1:27" x14ac:dyDescent="0.25">
      <c r="A358" s="22" t="s">
        <v>6212</v>
      </c>
      <c r="B358" s="22">
        <v>0</v>
      </c>
      <c r="C358" s="22" t="s">
        <v>4621</v>
      </c>
      <c r="D358" s="22">
        <v>2</v>
      </c>
      <c r="E358" s="23" t="str">
        <f t="shared" si="30"/>
        <v>Green</v>
      </c>
      <c r="F358" s="72" t="s">
        <v>1675</v>
      </c>
      <c r="G358" s="23"/>
      <c r="H358" s="24" t="str">
        <f t="shared" si="31"/>
        <v>Start Loc</v>
      </c>
      <c r="I358" s="24" t="str">
        <f t="shared" si="32"/>
        <v>End Loc</v>
      </c>
      <c r="J358" s="24" t="str">
        <f t="shared" si="33"/>
        <v>Segment</v>
      </c>
      <c r="K358" s="71" t="s">
        <v>869</v>
      </c>
      <c r="L358" s="22">
        <v>0.75</v>
      </c>
      <c r="M358" s="22">
        <v>0.99</v>
      </c>
      <c r="N358" s="22">
        <v>2</v>
      </c>
      <c r="O358" s="22">
        <v>0</v>
      </c>
      <c r="P358" s="22">
        <v>0</v>
      </c>
      <c r="Q358" s="22">
        <v>2</v>
      </c>
      <c r="R358" s="22"/>
      <c r="S358" s="22"/>
      <c r="T358" s="22"/>
      <c r="U358" t="s">
        <v>550</v>
      </c>
      <c r="V358" s="18">
        <f t="shared" si="34"/>
        <v>0.24</v>
      </c>
      <c r="W358" s="18">
        <v>38.821003234199999</v>
      </c>
      <c r="X358" s="18">
        <v>-83.076003942300005</v>
      </c>
      <c r="Y358" s="18">
        <v>38.8232882179</v>
      </c>
      <c r="Z358" s="18">
        <v>-83.079270911099997</v>
      </c>
      <c r="AA358" s="71" t="str">
        <f t="shared" si="35"/>
        <v>SCI</v>
      </c>
    </row>
    <row r="359" spans="1:27" x14ac:dyDescent="0.25">
      <c r="A359" s="22" t="s">
        <v>6057</v>
      </c>
      <c r="B359" s="22">
        <v>0</v>
      </c>
      <c r="C359" s="22" t="s">
        <v>4611</v>
      </c>
      <c r="D359" s="22">
        <v>2</v>
      </c>
      <c r="E359" s="23" t="str">
        <f t="shared" si="30"/>
        <v>Green</v>
      </c>
      <c r="F359" s="72" t="s">
        <v>1675</v>
      </c>
      <c r="G359" s="23"/>
      <c r="H359" s="24" t="str">
        <f t="shared" si="31"/>
        <v>Start Loc</v>
      </c>
      <c r="I359" s="24" t="str">
        <f t="shared" si="32"/>
        <v>End Loc</v>
      </c>
      <c r="J359" s="24" t="str">
        <f t="shared" si="33"/>
        <v>Segment</v>
      </c>
      <c r="K359" s="71" t="s">
        <v>803</v>
      </c>
      <c r="L359" s="22">
        <v>8.75</v>
      </c>
      <c r="M359" s="22">
        <v>8.99</v>
      </c>
      <c r="N359" s="22">
        <v>2</v>
      </c>
      <c r="O359" s="22">
        <v>0</v>
      </c>
      <c r="P359" s="22">
        <v>0</v>
      </c>
      <c r="Q359" s="22">
        <v>0</v>
      </c>
      <c r="R359" s="22"/>
      <c r="S359" s="22"/>
      <c r="T359" s="22"/>
      <c r="U359" t="s">
        <v>1957</v>
      </c>
      <c r="V359" s="18">
        <f t="shared" si="34"/>
        <v>0.24000000000000021</v>
      </c>
      <c r="W359" s="18">
        <v>38.825110272899998</v>
      </c>
      <c r="X359" s="18">
        <v>-82.749477925700006</v>
      </c>
      <c r="Y359" s="18">
        <v>38.823571343799998</v>
      </c>
      <c r="Z359" s="18">
        <v>-82.7457299756</v>
      </c>
      <c r="AA359" s="71" t="str">
        <f t="shared" si="35"/>
        <v>SCI</v>
      </c>
    </row>
    <row r="360" spans="1:27" x14ac:dyDescent="0.25">
      <c r="A360" s="22" t="s">
        <v>2817</v>
      </c>
      <c r="B360" s="22">
        <v>0</v>
      </c>
      <c r="C360" s="22" t="s">
        <v>4606</v>
      </c>
      <c r="D360" s="22">
        <v>3</v>
      </c>
      <c r="E360" s="23" t="str">
        <f t="shared" si="30"/>
        <v>Green</v>
      </c>
      <c r="F360" s="72" t="s">
        <v>1735</v>
      </c>
      <c r="G360" s="23"/>
      <c r="H360" s="24" t="str">
        <f t="shared" si="31"/>
        <v>Start Loc</v>
      </c>
      <c r="I360" s="24" t="str">
        <f t="shared" si="32"/>
        <v>End Loc</v>
      </c>
      <c r="J360" s="24" t="str">
        <f t="shared" si="33"/>
        <v>Segment</v>
      </c>
      <c r="K360" s="71" t="s">
        <v>792</v>
      </c>
      <c r="L360" s="22">
        <v>0.25</v>
      </c>
      <c r="M360" s="22">
        <v>0.49</v>
      </c>
      <c r="N360" s="22">
        <v>3</v>
      </c>
      <c r="O360" s="22">
        <v>0</v>
      </c>
      <c r="P360" s="22">
        <v>0</v>
      </c>
      <c r="Q360" s="22">
        <v>4</v>
      </c>
      <c r="R360" s="22"/>
      <c r="S360" s="22"/>
      <c r="T360" s="22"/>
      <c r="U360" t="s">
        <v>1540</v>
      </c>
      <c r="V360" s="18">
        <f t="shared" si="34"/>
        <v>0.24</v>
      </c>
      <c r="W360" s="18">
        <v>38.821728884400002</v>
      </c>
      <c r="X360" s="18">
        <v>-82.229447488199995</v>
      </c>
      <c r="Y360" s="18">
        <v>38.825126547799997</v>
      </c>
      <c r="Z360" s="18">
        <v>-82.228932467000007</v>
      </c>
      <c r="AA360" s="71" t="str">
        <f t="shared" si="35"/>
        <v>GAL</v>
      </c>
    </row>
    <row r="361" spans="1:27" x14ac:dyDescent="0.25">
      <c r="A361" s="22" t="s">
        <v>5156</v>
      </c>
      <c r="B361" s="22">
        <v>0</v>
      </c>
      <c r="C361" s="22" t="s">
        <v>4619</v>
      </c>
      <c r="D361" s="22">
        <v>2</v>
      </c>
      <c r="E361" s="23" t="str">
        <f t="shared" si="30"/>
        <v>Green</v>
      </c>
      <c r="F361" s="72" t="s">
        <v>1675</v>
      </c>
      <c r="G361" s="23"/>
      <c r="H361" s="24" t="str">
        <f t="shared" si="31"/>
        <v>Start Loc</v>
      </c>
      <c r="I361" s="24" t="str">
        <f t="shared" si="32"/>
        <v>End Loc</v>
      </c>
      <c r="J361" s="24" t="str">
        <f t="shared" si="33"/>
        <v>Segment</v>
      </c>
      <c r="K361" s="71" t="s">
        <v>819</v>
      </c>
      <c r="L361" s="22">
        <v>0.5</v>
      </c>
      <c r="M361" s="22">
        <v>0.74</v>
      </c>
      <c r="N361" s="22">
        <v>2</v>
      </c>
      <c r="O361" s="22">
        <v>0</v>
      </c>
      <c r="P361" s="22">
        <v>0</v>
      </c>
      <c r="Q361" s="22">
        <v>0</v>
      </c>
      <c r="R361" s="22"/>
      <c r="S361" s="22"/>
      <c r="T361" s="22"/>
      <c r="U361" t="s">
        <v>4807</v>
      </c>
      <c r="V361" s="18">
        <f t="shared" si="34"/>
        <v>0.24</v>
      </c>
      <c r="W361" s="18">
        <v>38.831671424500001</v>
      </c>
      <c r="X361" s="18">
        <v>-82.911545824800001</v>
      </c>
      <c r="Y361" s="18">
        <v>38.829994790800001</v>
      </c>
      <c r="Z361" s="18">
        <v>-82.907747826800005</v>
      </c>
      <c r="AA361" s="71" t="str">
        <f t="shared" si="35"/>
        <v>SCI</v>
      </c>
    </row>
    <row r="362" spans="1:27" x14ac:dyDescent="0.25">
      <c r="A362" s="22" t="s">
        <v>2659</v>
      </c>
      <c r="B362" s="22">
        <v>0</v>
      </c>
      <c r="C362" s="22" t="s">
        <v>4612</v>
      </c>
      <c r="D362" s="22">
        <v>2</v>
      </c>
      <c r="E362" s="23" t="str">
        <f t="shared" si="30"/>
        <v>Green</v>
      </c>
      <c r="F362" s="72" t="s">
        <v>1675</v>
      </c>
      <c r="G362" s="23"/>
      <c r="H362" s="24" t="str">
        <f t="shared" si="31"/>
        <v>Start Loc</v>
      </c>
      <c r="I362" s="24" t="str">
        <f t="shared" si="32"/>
        <v>End Loc</v>
      </c>
      <c r="J362" s="24" t="str">
        <f t="shared" si="33"/>
        <v>Segment</v>
      </c>
      <c r="K362" s="71" t="s">
        <v>814</v>
      </c>
      <c r="L362" s="22">
        <v>1</v>
      </c>
      <c r="M362" s="22">
        <v>1.24</v>
      </c>
      <c r="N362" s="22">
        <v>2</v>
      </c>
      <c r="O362" s="22">
        <v>0</v>
      </c>
      <c r="P362" s="22">
        <v>0</v>
      </c>
      <c r="Q362" s="22">
        <v>1</v>
      </c>
      <c r="R362" s="22"/>
      <c r="S362" s="22"/>
      <c r="T362" s="22"/>
      <c r="U362" t="s">
        <v>1566</v>
      </c>
      <c r="V362" s="18">
        <f t="shared" si="34"/>
        <v>0.24</v>
      </c>
      <c r="W362" s="18">
        <v>38.827847371399997</v>
      </c>
      <c r="X362" s="18">
        <v>-82.725663256999994</v>
      </c>
      <c r="Y362" s="18">
        <v>38.830812249799997</v>
      </c>
      <c r="Z362" s="18">
        <v>-82.723716314000001</v>
      </c>
      <c r="AA362" s="71" t="str">
        <f t="shared" si="35"/>
        <v>SCI</v>
      </c>
    </row>
    <row r="363" spans="1:27" x14ac:dyDescent="0.25">
      <c r="A363" s="22" t="s">
        <v>3868</v>
      </c>
      <c r="B363" s="22">
        <v>0</v>
      </c>
      <c r="C363" s="22" t="s">
        <v>4626</v>
      </c>
      <c r="D363" s="22">
        <v>3</v>
      </c>
      <c r="E363" s="23" t="str">
        <f t="shared" si="30"/>
        <v>Green</v>
      </c>
      <c r="F363" s="72" t="s">
        <v>1675</v>
      </c>
      <c r="G363" s="23"/>
      <c r="H363" s="24" t="str">
        <f t="shared" si="31"/>
        <v>Start Loc</v>
      </c>
      <c r="I363" s="24" t="str">
        <f t="shared" si="32"/>
        <v>End Loc</v>
      </c>
      <c r="J363" s="24" t="str">
        <f t="shared" si="33"/>
        <v>Segment</v>
      </c>
      <c r="K363" s="71" t="s">
        <v>897</v>
      </c>
      <c r="L363" s="22">
        <v>1.75</v>
      </c>
      <c r="M363" s="22">
        <v>1.99</v>
      </c>
      <c r="N363" s="22">
        <v>3</v>
      </c>
      <c r="O363" s="22">
        <v>0</v>
      </c>
      <c r="P363" s="22">
        <v>0</v>
      </c>
      <c r="Q363" s="22">
        <v>2</v>
      </c>
      <c r="R363" s="22"/>
      <c r="S363" s="22"/>
      <c r="T363" s="22"/>
      <c r="U363" t="s">
        <v>524</v>
      </c>
      <c r="V363" s="18">
        <f t="shared" si="34"/>
        <v>0.24</v>
      </c>
      <c r="W363" s="18">
        <v>38.831358088899997</v>
      </c>
      <c r="X363" s="18">
        <v>-82.959305301300006</v>
      </c>
      <c r="Y363" s="18">
        <v>38.832801309600001</v>
      </c>
      <c r="Z363" s="18">
        <v>-82.955684106099994</v>
      </c>
      <c r="AA363" s="71" t="str">
        <f t="shared" si="35"/>
        <v>SCI</v>
      </c>
    </row>
    <row r="364" spans="1:27" x14ac:dyDescent="0.25">
      <c r="A364" s="22" t="s">
        <v>3008</v>
      </c>
      <c r="B364" s="22">
        <v>0</v>
      </c>
      <c r="C364" s="22" t="s">
        <v>4643</v>
      </c>
      <c r="D364" s="22">
        <v>2</v>
      </c>
      <c r="E364" s="23" t="str">
        <f t="shared" si="30"/>
        <v>Green</v>
      </c>
      <c r="F364" s="72" t="s">
        <v>1687</v>
      </c>
      <c r="G364" s="23"/>
      <c r="H364" s="24" t="str">
        <f t="shared" si="31"/>
        <v>Start Loc</v>
      </c>
      <c r="I364" s="24" t="str">
        <f t="shared" si="32"/>
        <v>End Loc</v>
      </c>
      <c r="J364" s="24" t="str">
        <f t="shared" si="33"/>
        <v>Segment</v>
      </c>
      <c r="K364" s="71" t="s">
        <v>861</v>
      </c>
      <c r="L364" s="22">
        <v>3.5</v>
      </c>
      <c r="M364" s="22">
        <v>3.74</v>
      </c>
      <c r="N364" s="22">
        <v>2</v>
      </c>
      <c r="O364" s="22">
        <v>0</v>
      </c>
      <c r="P364" s="22">
        <v>0</v>
      </c>
      <c r="Q364" s="22">
        <v>1</v>
      </c>
      <c r="R364" s="22"/>
      <c r="S364" s="22"/>
      <c r="T364" s="22"/>
      <c r="U364" t="s">
        <v>681</v>
      </c>
      <c r="V364" s="18">
        <f t="shared" si="34"/>
        <v>0.24000000000000021</v>
      </c>
      <c r="W364" s="18">
        <v>38.831706326000003</v>
      </c>
      <c r="X364" s="18">
        <v>-83.919608353699999</v>
      </c>
      <c r="Y364" s="18">
        <v>38.834857369399998</v>
      </c>
      <c r="Z364" s="18">
        <v>-83.917964517499996</v>
      </c>
      <c r="AA364" s="71" t="str">
        <f t="shared" si="35"/>
        <v>BRO</v>
      </c>
    </row>
    <row r="365" spans="1:27" x14ac:dyDescent="0.25">
      <c r="A365" s="22" t="s">
        <v>3824</v>
      </c>
      <c r="B365" s="22">
        <v>0</v>
      </c>
      <c r="C365" s="22" t="s">
        <v>4609</v>
      </c>
      <c r="D365" s="22">
        <v>4</v>
      </c>
      <c r="E365" s="23" t="str">
        <f t="shared" si="30"/>
        <v>Green</v>
      </c>
      <c r="F365" s="72" t="s">
        <v>1743</v>
      </c>
      <c r="G365" s="23"/>
      <c r="H365" s="24" t="str">
        <f t="shared" si="31"/>
        <v>Start Loc</v>
      </c>
      <c r="I365" s="24" t="str">
        <f t="shared" si="32"/>
        <v>End Loc</v>
      </c>
      <c r="J365" s="24" t="str">
        <f t="shared" si="33"/>
        <v>Segment</v>
      </c>
      <c r="K365" s="71" t="s">
        <v>877</v>
      </c>
      <c r="L365" s="22">
        <v>4.25</v>
      </c>
      <c r="M365" s="22">
        <v>4.49</v>
      </c>
      <c r="N365" s="22">
        <v>4</v>
      </c>
      <c r="O365" s="22">
        <v>1</v>
      </c>
      <c r="P365" s="22">
        <v>0</v>
      </c>
      <c r="Q365" s="22">
        <v>1</v>
      </c>
      <c r="R365" s="22"/>
      <c r="S365" s="22"/>
      <c r="T365" s="22"/>
      <c r="U365" t="s">
        <v>1986</v>
      </c>
      <c r="V365" s="18">
        <f t="shared" si="34"/>
        <v>0.24000000000000021</v>
      </c>
      <c r="W365" s="18">
        <v>38.837167284000003</v>
      </c>
      <c r="X365" s="18">
        <v>-83.572211023500003</v>
      </c>
      <c r="Y365" s="18">
        <v>38.835682564899997</v>
      </c>
      <c r="Z365" s="18">
        <v>-83.569496999199998</v>
      </c>
      <c r="AA365" s="71" t="str">
        <f t="shared" si="35"/>
        <v>ADA</v>
      </c>
    </row>
    <row r="366" spans="1:27" x14ac:dyDescent="0.25">
      <c r="A366" s="22" t="s">
        <v>3265</v>
      </c>
      <c r="B366" s="22">
        <v>0</v>
      </c>
      <c r="C366" s="22" t="s">
        <v>4608</v>
      </c>
      <c r="D366" s="22">
        <v>4</v>
      </c>
      <c r="E366" s="23" t="str">
        <f t="shared" si="30"/>
        <v>Green</v>
      </c>
      <c r="F366" s="72" t="s">
        <v>1735</v>
      </c>
      <c r="G366" s="23"/>
      <c r="H366" s="24" t="str">
        <f t="shared" si="31"/>
        <v>Start Loc</v>
      </c>
      <c r="I366" s="24" t="str">
        <f t="shared" si="32"/>
        <v>End Loc</v>
      </c>
      <c r="J366" s="24" t="str">
        <f t="shared" si="33"/>
        <v>Segment</v>
      </c>
      <c r="K366" s="71" t="s">
        <v>792</v>
      </c>
      <c r="L366" s="22">
        <v>1.25</v>
      </c>
      <c r="M366" s="22">
        <v>1.49</v>
      </c>
      <c r="N366" s="22">
        <v>4</v>
      </c>
      <c r="O366" s="22">
        <v>0</v>
      </c>
      <c r="P366" s="22">
        <v>0</v>
      </c>
      <c r="Q366" s="22">
        <v>0</v>
      </c>
      <c r="R366" s="22"/>
      <c r="S366" s="22"/>
      <c r="T366" s="22"/>
      <c r="U366" t="s">
        <v>1540</v>
      </c>
      <c r="V366" s="18">
        <f t="shared" si="34"/>
        <v>0.24</v>
      </c>
      <c r="W366" s="18">
        <v>38.8348243931</v>
      </c>
      <c r="X366" s="18">
        <v>-82.230687942100005</v>
      </c>
      <c r="Y366" s="18">
        <v>38.837366445299999</v>
      </c>
      <c r="Z366" s="18">
        <v>-82.227975134199994</v>
      </c>
      <c r="AA366" s="71" t="str">
        <f t="shared" si="35"/>
        <v>GAL</v>
      </c>
    </row>
    <row r="367" spans="1:27" x14ac:dyDescent="0.25">
      <c r="A367" s="22" t="s">
        <v>6211</v>
      </c>
      <c r="B367" s="22">
        <v>0</v>
      </c>
      <c r="C367" s="22" t="s">
        <v>4614</v>
      </c>
      <c r="D367" s="22">
        <v>2</v>
      </c>
      <c r="E367" s="23" t="str">
        <f t="shared" si="30"/>
        <v>Green</v>
      </c>
      <c r="F367" s="72" t="s">
        <v>1687</v>
      </c>
      <c r="G367" s="23"/>
      <c r="H367" s="24" t="str">
        <f t="shared" si="31"/>
        <v>Start Loc</v>
      </c>
      <c r="I367" s="24" t="str">
        <f t="shared" si="32"/>
        <v>End Loc</v>
      </c>
      <c r="J367" s="24" t="str">
        <f t="shared" si="33"/>
        <v>Segment</v>
      </c>
      <c r="K367" s="71" t="s">
        <v>861</v>
      </c>
      <c r="L367" s="22">
        <v>3.75</v>
      </c>
      <c r="M367" s="22">
        <v>3.99</v>
      </c>
      <c r="N367" s="22">
        <v>2</v>
      </c>
      <c r="O367" s="22">
        <v>1</v>
      </c>
      <c r="P367" s="22">
        <v>0</v>
      </c>
      <c r="Q367" s="22">
        <v>0</v>
      </c>
      <c r="R367" s="22"/>
      <c r="S367" s="22"/>
      <c r="T367" s="22"/>
      <c r="U367" t="s">
        <v>681</v>
      </c>
      <c r="V367" s="18">
        <f t="shared" si="34"/>
        <v>0.24000000000000021</v>
      </c>
      <c r="W367" s="18">
        <v>38.8350021193</v>
      </c>
      <c r="X367" s="18">
        <v>-83.917957994899993</v>
      </c>
      <c r="Y367" s="18">
        <v>38.838456260599997</v>
      </c>
      <c r="Z367" s="18">
        <v>-83.917680355300007</v>
      </c>
      <c r="AA367" s="71" t="str">
        <f t="shared" si="35"/>
        <v>BRO</v>
      </c>
    </row>
    <row r="368" spans="1:27" x14ac:dyDescent="0.25">
      <c r="A368" s="22" t="s">
        <v>2513</v>
      </c>
      <c r="B368" s="22">
        <v>0</v>
      </c>
      <c r="C368" s="22" t="s">
        <v>4615</v>
      </c>
      <c r="D368" s="22">
        <v>2</v>
      </c>
      <c r="E368" s="23" t="str">
        <f t="shared" si="30"/>
        <v>Green</v>
      </c>
      <c r="F368" s="72" t="s">
        <v>1675</v>
      </c>
      <c r="G368" s="23"/>
      <c r="H368" s="24" t="str">
        <f t="shared" si="31"/>
        <v>Start Loc</v>
      </c>
      <c r="I368" s="24" t="str">
        <f t="shared" si="32"/>
        <v>End Loc</v>
      </c>
      <c r="J368" s="24" t="str">
        <f t="shared" si="33"/>
        <v>Segment</v>
      </c>
      <c r="K368" s="71" t="s">
        <v>869</v>
      </c>
      <c r="L368" s="22">
        <v>2.5</v>
      </c>
      <c r="M368" s="22">
        <v>2.74</v>
      </c>
      <c r="N368" s="22">
        <v>2</v>
      </c>
      <c r="O368" s="22">
        <v>0</v>
      </c>
      <c r="P368" s="22">
        <v>0</v>
      </c>
      <c r="Q368" s="22">
        <v>0</v>
      </c>
      <c r="R368" s="22"/>
      <c r="S368" s="22"/>
      <c r="T368" s="22"/>
      <c r="U368" t="s">
        <v>550</v>
      </c>
      <c r="V368" s="18">
        <f t="shared" si="34"/>
        <v>0.24000000000000021</v>
      </c>
      <c r="W368" s="18">
        <v>38.838485734599999</v>
      </c>
      <c r="X368" s="18">
        <v>-83.063935753799996</v>
      </c>
      <c r="Y368" s="18">
        <v>38.839441240799999</v>
      </c>
      <c r="Z368" s="18">
        <v>-83.059986892799998</v>
      </c>
      <c r="AA368" s="71" t="str">
        <f t="shared" si="35"/>
        <v>SCI</v>
      </c>
    </row>
    <row r="369" spans="1:27" x14ac:dyDescent="0.25">
      <c r="A369" s="22" t="s">
        <v>5723</v>
      </c>
      <c r="B369" s="22">
        <v>0</v>
      </c>
      <c r="C369" s="22" t="s">
        <v>4609</v>
      </c>
      <c r="D369" s="22">
        <v>2</v>
      </c>
      <c r="E369" s="23" t="str">
        <f t="shared" si="30"/>
        <v>Green</v>
      </c>
      <c r="F369" s="72" t="s">
        <v>1675</v>
      </c>
      <c r="G369" s="23"/>
      <c r="H369" s="24" t="str">
        <f t="shared" si="31"/>
        <v>Start Loc</v>
      </c>
      <c r="I369" s="24" t="str">
        <f t="shared" si="32"/>
        <v>End Loc</v>
      </c>
      <c r="J369" s="24" t="str">
        <f t="shared" si="33"/>
        <v>Segment</v>
      </c>
      <c r="K369" s="71" t="s">
        <v>869</v>
      </c>
      <c r="L369" s="22">
        <v>4.25</v>
      </c>
      <c r="M369" s="22">
        <v>4.49</v>
      </c>
      <c r="N369" s="22">
        <v>2</v>
      </c>
      <c r="O369" s="22">
        <v>0</v>
      </c>
      <c r="P369" s="22">
        <v>0</v>
      </c>
      <c r="Q369" s="22">
        <v>0</v>
      </c>
      <c r="R369" s="22"/>
      <c r="S369" s="22"/>
      <c r="T369" s="22"/>
      <c r="U369" t="s">
        <v>550</v>
      </c>
      <c r="V369" s="18">
        <f t="shared" si="34"/>
        <v>0.24000000000000021</v>
      </c>
      <c r="W369" s="18">
        <v>38.8408507181</v>
      </c>
      <c r="X369" s="18">
        <v>-83.033911442900006</v>
      </c>
      <c r="Y369" s="18">
        <v>38.841894746100003</v>
      </c>
      <c r="Z369" s="18">
        <v>-83.029734556199998</v>
      </c>
      <c r="AA369" s="71" t="str">
        <f t="shared" si="35"/>
        <v>SCI</v>
      </c>
    </row>
    <row r="370" spans="1:27" x14ac:dyDescent="0.25">
      <c r="A370" s="22" t="s">
        <v>6202</v>
      </c>
      <c r="B370" s="22">
        <v>0</v>
      </c>
      <c r="C370" s="22" t="s">
        <v>4618</v>
      </c>
      <c r="D370" s="22">
        <v>2</v>
      </c>
      <c r="E370" s="23" t="str">
        <f t="shared" si="30"/>
        <v>Green</v>
      </c>
      <c r="F370" s="72" t="s">
        <v>1675</v>
      </c>
      <c r="G370" s="23"/>
      <c r="H370" s="24" t="str">
        <f t="shared" si="31"/>
        <v>Start Loc</v>
      </c>
      <c r="I370" s="24" t="str">
        <f t="shared" si="32"/>
        <v>End Loc</v>
      </c>
      <c r="J370" s="24" t="str">
        <f t="shared" si="33"/>
        <v>Segment</v>
      </c>
      <c r="K370" s="71" t="s">
        <v>814</v>
      </c>
      <c r="L370" s="22">
        <v>2</v>
      </c>
      <c r="M370" s="22">
        <v>2.2400000000000002</v>
      </c>
      <c r="N370" s="22">
        <v>2</v>
      </c>
      <c r="O370" s="22">
        <v>0</v>
      </c>
      <c r="P370" s="22">
        <v>0</v>
      </c>
      <c r="Q370" s="22">
        <v>0</v>
      </c>
      <c r="R370" s="22"/>
      <c r="S370" s="22"/>
      <c r="T370" s="22"/>
      <c r="U370" t="s">
        <v>1566</v>
      </c>
      <c r="V370" s="18">
        <f t="shared" si="34"/>
        <v>0.24000000000000021</v>
      </c>
      <c r="W370" s="18">
        <v>38.839711593799997</v>
      </c>
      <c r="X370" s="18">
        <v>-82.720676859700006</v>
      </c>
      <c r="Y370" s="18">
        <v>38.842902272400003</v>
      </c>
      <c r="Z370" s="18">
        <v>-82.721176930300004</v>
      </c>
      <c r="AA370" s="71" t="str">
        <f t="shared" si="35"/>
        <v>SCI</v>
      </c>
    </row>
    <row r="371" spans="1:27" x14ac:dyDescent="0.25">
      <c r="A371" s="22" t="s">
        <v>4036</v>
      </c>
      <c r="B371" s="22">
        <v>0</v>
      </c>
      <c r="C371" s="22" t="s">
        <v>4635</v>
      </c>
      <c r="D371" s="22">
        <v>2</v>
      </c>
      <c r="E371" s="23" t="str">
        <f t="shared" si="30"/>
        <v>Green</v>
      </c>
      <c r="F371" s="72" t="s">
        <v>1675</v>
      </c>
      <c r="G371" s="23"/>
      <c r="H371" s="24" t="str">
        <f t="shared" si="31"/>
        <v>Start Loc</v>
      </c>
      <c r="I371" s="24" t="str">
        <f t="shared" si="32"/>
        <v>End Loc</v>
      </c>
      <c r="J371" s="24" t="str">
        <f t="shared" si="33"/>
        <v>Segment</v>
      </c>
      <c r="K371" s="71" t="s">
        <v>869</v>
      </c>
      <c r="L371" s="22">
        <v>4.5</v>
      </c>
      <c r="M371" s="22">
        <v>4.74</v>
      </c>
      <c r="N371" s="22">
        <v>2</v>
      </c>
      <c r="O371" s="22">
        <v>0</v>
      </c>
      <c r="P371" s="22">
        <v>0</v>
      </c>
      <c r="Q371" s="22">
        <v>1</v>
      </c>
      <c r="R371" s="22"/>
      <c r="S371" s="22"/>
      <c r="T371" s="22"/>
      <c r="U371" t="s">
        <v>550</v>
      </c>
      <c r="V371" s="18">
        <f t="shared" si="34"/>
        <v>0.24000000000000021</v>
      </c>
      <c r="W371" s="18">
        <v>38.841892942999998</v>
      </c>
      <c r="X371" s="18">
        <v>-83.029541991599999</v>
      </c>
      <c r="Y371" s="18">
        <v>38.843299272899998</v>
      </c>
      <c r="Z371" s="18">
        <v>-83.025574413200005</v>
      </c>
      <c r="AA371" s="71" t="str">
        <f t="shared" si="35"/>
        <v>SCI</v>
      </c>
    </row>
    <row r="372" spans="1:27" x14ac:dyDescent="0.25">
      <c r="A372" s="22" t="s">
        <v>3391</v>
      </c>
      <c r="B372" s="22">
        <v>0</v>
      </c>
      <c r="C372" s="22" t="s">
        <v>4606</v>
      </c>
      <c r="D372" s="22">
        <v>2</v>
      </c>
      <c r="E372" s="23" t="str">
        <f t="shared" si="30"/>
        <v>Green</v>
      </c>
      <c r="F372" s="72" t="s">
        <v>1675</v>
      </c>
      <c r="G372" s="23"/>
      <c r="H372" s="24" t="str">
        <f t="shared" si="31"/>
        <v>Start Loc</v>
      </c>
      <c r="I372" s="24" t="str">
        <f t="shared" si="32"/>
        <v>End Loc</v>
      </c>
      <c r="J372" s="24" t="str">
        <f t="shared" si="33"/>
        <v>Segment</v>
      </c>
      <c r="K372" s="71" t="s">
        <v>995</v>
      </c>
      <c r="L372" s="22">
        <v>0.25</v>
      </c>
      <c r="M372" s="22">
        <v>0.49</v>
      </c>
      <c r="N372" s="22">
        <v>2</v>
      </c>
      <c r="O372" s="22">
        <v>0</v>
      </c>
      <c r="P372" s="22">
        <v>0</v>
      </c>
      <c r="Q372" s="22">
        <v>1</v>
      </c>
      <c r="R372" s="22"/>
      <c r="S372" s="22"/>
      <c r="T372" s="22"/>
      <c r="U372" t="s">
        <v>1509</v>
      </c>
      <c r="V372" s="18">
        <f t="shared" si="34"/>
        <v>0.24</v>
      </c>
      <c r="W372" s="18">
        <v>38.841738583100003</v>
      </c>
      <c r="X372" s="18">
        <v>-83.065306308100006</v>
      </c>
      <c r="Y372" s="18">
        <v>38.8450076393</v>
      </c>
      <c r="Z372" s="18">
        <v>-83.065266133600005</v>
      </c>
      <c r="AA372" s="71" t="str">
        <f t="shared" si="35"/>
        <v>SCI</v>
      </c>
    </row>
    <row r="373" spans="1:27" x14ac:dyDescent="0.25">
      <c r="A373" s="22" t="s">
        <v>2419</v>
      </c>
      <c r="B373" s="22">
        <v>0</v>
      </c>
      <c r="C373" s="22" t="s">
        <v>4606</v>
      </c>
      <c r="D373" s="22">
        <v>3</v>
      </c>
      <c r="E373" s="23" t="str">
        <f t="shared" si="30"/>
        <v>Green</v>
      </c>
      <c r="F373" s="72" t="s">
        <v>1675</v>
      </c>
      <c r="G373" s="23"/>
      <c r="H373" s="24" t="str">
        <f t="shared" si="31"/>
        <v>Start Loc</v>
      </c>
      <c r="I373" s="24" t="str">
        <f t="shared" si="32"/>
        <v>End Loc</v>
      </c>
      <c r="J373" s="24" t="str">
        <f t="shared" si="33"/>
        <v>Segment</v>
      </c>
      <c r="K373" s="71" t="s">
        <v>803</v>
      </c>
      <c r="L373" s="22">
        <v>0.25</v>
      </c>
      <c r="M373" s="22">
        <v>0.49</v>
      </c>
      <c r="N373" s="22">
        <v>3</v>
      </c>
      <c r="O373" s="22">
        <v>0</v>
      </c>
      <c r="P373" s="22">
        <v>2</v>
      </c>
      <c r="Q373" s="22">
        <v>3</v>
      </c>
      <c r="R373" s="22"/>
      <c r="S373" s="22"/>
      <c r="T373" s="22"/>
      <c r="U373" t="s">
        <v>1957</v>
      </c>
      <c r="V373" s="18">
        <f t="shared" si="34"/>
        <v>0.24</v>
      </c>
      <c r="W373" s="18">
        <v>38.851558802299998</v>
      </c>
      <c r="X373" s="18">
        <v>-82.851417631100006</v>
      </c>
      <c r="Y373" s="18">
        <v>38.850276868800002</v>
      </c>
      <c r="Z373" s="18">
        <v>-82.847562315299996</v>
      </c>
      <c r="AA373" s="71" t="str">
        <f t="shared" si="35"/>
        <v>SCI</v>
      </c>
    </row>
    <row r="374" spans="1:27" x14ac:dyDescent="0.25">
      <c r="A374" s="22" t="s">
        <v>5614</v>
      </c>
      <c r="B374" s="22">
        <v>0</v>
      </c>
      <c r="C374" s="22" t="s">
        <v>4626</v>
      </c>
      <c r="D374" s="22">
        <v>2</v>
      </c>
      <c r="E374" s="23" t="str">
        <f t="shared" si="30"/>
        <v>Green</v>
      </c>
      <c r="F374" s="72" t="s">
        <v>1703</v>
      </c>
      <c r="G374" s="23"/>
      <c r="H374" s="24" t="str">
        <f t="shared" si="31"/>
        <v>Start Loc</v>
      </c>
      <c r="I374" s="24" t="str">
        <f t="shared" si="32"/>
        <v>End Loc</v>
      </c>
      <c r="J374" s="24" t="str">
        <f t="shared" si="33"/>
        <v>Segment</v>
      </c>
      <c r="K374" s="71" t="s">
        <v>920</v>
      </c>
      <c r="L374" s="22">
        <v>1.75</v>
      </c>
      <c r="M374" s="22">
        <v>1.99</v>
      </c>
      <c r="N374" s="22">
        <v>2</v>
      </c>
      <c r="O374" s="22">
        <v>0</v>
      </c>
      <c r="P374" s="22">
        <v>0</v>
      </c>
      <c r="Q374" s="22">
        <v>0</v>
      </c>
      <c r="R374" s="22"/>
      <c r="S374" s="22"/>
      <c r="T374" s="22"/>
      <c r="U374" t="s">
        <v>2082</v>
      </c>
      <c r="V374" s="18">
        <f t="shared" si="34"/>
        <v>0.24</v>
      </c>
      <c r="W374" s="18">
        <v>38.855448908500001</v>
      </c>
      <c r="X374" s="18">
        <v>-82.482876430399998</v>
      </c>
      <c r="Y374" s="18">
        <v>38.852758309400002</v>
      </c>
      <c r="Z374" s="18">
        <v>-82.481713583800001</v>
      </c>
      <c r="AA374" s="71" t="str">
        <f t="shared" si="35"/>
        <v>JAC</v>
      </c>
    </row>
    <row r="375" spans="1:27" x14ac:dyDescent="0.25">
      <c r="A375" s="22" t="s">
        <v>3347</v>
      </c>
      <c r="B375" s="22">
        <v>0</v>
      </c>
      <c r="C375" s="22" t="s">
        <v>4615</v>
      </c>
      <c r="D375" s="22">
        <v>3</v>
      </c>
      <c r="E375" s="23" t="str">
        <f t="shared" si="30"/>
        <v>Green</v>
      </c>
      <c r="F375" s="72" t="s">
        <v>1735</v>
      </c>
      <c r="G375" s="23"/>
      <c r="H375" s="24" t="str">
        <f t="shared" si="31"/>
        <v>Start Loc</v>
      </c>
      <c r="I375" s="24" t="str">
        <f t="shared" si="32"/>
        <v>End Loc</v>
      </c>
      <c r="J375" s="24" t="str">
        <f t="shared" si="33"/>
        <v>Segment</v>
      </c>
      <c r="K375" s="71" t="s">
        <v>952</v>
      </c>
      <c r="L375" s="22">
        <v>2.5</v>
      </c>
      <c r="M375" s="22">
        <v>2.74</v>
      </c>
      <c r="N375" s="22">
        <v>3</v>
      </c>
      <c r="O375" s="22">
        <v>0</v>
      </c>
      <c r="P375" s="22">
        <v>1</v>
      </c>
      <c r="Q375" s="22">
        <v>1</v>
      </c>
      <c r="R375" s="22"/>
      <c r="S375" s="22"/>
      <c r="T375" s="22"/>
      <c r="U375" t="s">
        <v>1883</v>
      </c>
      <c r="V375" s="18">
        <f t="shared" si="34"/>
        <v>0.24000000000000021</v>
      </c>
      <c r="W375" s="18">
        <v>38.849666347499998</v>
      </c>
      <c r="X375" s="18">
        <v>-82.186281828999995</v>
      </c>
      <c r="Y375" s="18">
        <v>38.852829155800002</v>
      </c>
      <c r="Z375" s="18">
        <v>-82.1851195725</v>
      </c>
      <c r="AA375" s="71" t="str">
        <f t="shared" si="35"/>
        <v>GAL</v>
      </c>
    </row>
    <row r="376" spans="1:27" x14ac:dyDescent="0.25">
      <c r="A376" s="22" t="s">
        <v>2695</v>
      </c>
      <c r="B376" s="22">
        <v>0</v>
      </c>
      <c r="C376" s="22" t="s">
        <v>4676</v>
      </c>
      <c r="D376" s="22">
        <v>2</v>
      </c>
      <c r="E376" s="23" t="str">
        <f t="shared" si="30"/>
        <v>Green</v>
      </c>
      <c r="F376" s="72" t="s">
        <v>1743</v>
      </c>
      <c r="G376" s="23"/>
      <c r="H376" s="24" t="str">
        <f t="shared" si="31"/>
        <v>Start Loc</v>
      </c>
      <c r="I376" s="24" t="str">
        <f t="shared" si="32"/>
        <v>End Loc</v>
      </c>
      <c r="J376" s="24" t="str">
        <f t="shared" si="33"/>
        <v>Segment</v>
      </c>
      <c r="K376" s="71" t="s">
        <v>864</v>
      </c>
      <c r="L376" s="22">
        <v>14.25</v>
      </c>
      <c r="M376" s="22">
        <v>14.49</v>
      </c>
      <c r="N376" s="22">
        <v>2</v>
      </c>
      <c r="O376" s="22">
        <v>0</v>
      </c>
      <c r="P376" s="22">
        <v>0</v>
      </c>
      <c r="Q376" s="22">
        <v>1</v>
      </c>
      <c r="R376" s="22"/>
      <c r="S376" s="22"/>
      <c r="T376" s="22"/>
      <c r="U376" t="s">
        <v>1780</v>
      </c>
      <c r="V376" s="18">
        <f t="shared" si="34"/>
        <v>0.24000000000000021</v>
      </c>
      <c r="W376" s="18">
        <v>38.849435155599998</v>
      </c>
      <c r="X376" s="18">
        <v>-83.459284542999995</v>
      </c>
      <c r="Y376" s="18">
        <v>38.852872775500003</v>
      </c>
      <c r="Z376" s="18">
        <v>-83.458719312300005</v>
      </c>
      <c r="AA376" s="71" t="str">
        <f t="shared" si="35"/>
        <v>ADA</v>
      </c>
    </row>
    <row r="377" spans="1:27" x14ac:dyDescent="0.25">
      <c r="A377" s="22" t="s">
        <v>6381</v>
      </c>
      <c r="B377" s="22">
        <v>0</v>
      </c>
      <c r="C377" s="22" t="s">
        <v>4620</v>
      </c>
      <c r="D377" s="22">
        <v>3</v>
      </c>
      <c r="E377" s="23" t="str">
        <f t="shared" si="30"/>
        <v>Green</v>
      </c>
      <c r="F377" s="72" t="s">
        <v>1675</v>
      </c>
      <c r="G377" s="23"/>
      <c r="H377" s="24" t="str">
        <f t="shared" si="31"/>
        <v>Start Loc</v>
      </c>
      <c r="I377" s="24" t="str">
        <f t="shared" si="32"/>
        <v>End Loc</v>
      </c>
      <c r="J377" s="24" t="str">
        <f t="shared" si="33"/>
        <v>Segment</v>
      </c>
      <c r="K377" s="71" t="s">
        <v>6607</v>
      </c>
      <c r="L377" s="22">
        <v>0</v>
      </c>
      <c r="M377" s="22">
        <v>0.24</v>
      </c>
      <c r="N377" s="22">
        <v>3</v>
      </c>
      <c r="O377" s="22">
        <v>0</v>
      </c>
      <c r="P377" s="22">
        <v>0</v>
      </c>
      <c r="Q377" s="22">
        <v>3</v>
      </c>
      <c r="R377" s="22"/>
      <c r="S377" s="22"/>
      <c r="T377" s="22"/>
      <c r="U377" t="s">
        <v>6682</v>
      </c>
      <c r="V377" s="18">
        <f t="shared" si="34"/>
        <v>0.24</v>
      </c>
      <c r="W377" s="18">
        <v>38.851104080799999</v>
      </c>
      <c r="X377" s="18">
        <v>-82.911245760499995</v>
      </c>
      <c r="Y377" s="18">
        <v>38.854174353399998</v>
      </c>
      <c r="Z377" s="18">
        <v>-82.909500879199996</v>
      </c>
      <c r="AA377" s="71" t="str">
        <f t="shared" si="35"/>
        <v>SCI</v>
      </c>
    </row>
    <row r="378" spans="1:27" x14ac:dyDescent="0.25">
      <c r="A378" s="22" t="s">
        <v>3330</v>
      </c>
      <c r="B378" s="22">
        <v>0</v>
      </c>
      <c r="C378" s="22" t="s">
        <v>4618</v>
      </c>
      <c r="D378" s="22">
        <v>3</v>
      </c>
      <c r="E378" s="23" t="str">
        <f t="shared" si="30"/>
        <v>Green</v>
      </c>
      <c r="F378" s="72" t="s">
        <v>1675</v>
      </c>
      <c r="G378" s="23"/>
      <c r="H378" s="24" t="str">
        <f t="shared" si="31"/>
        <v>Start Loc</v>
      </c>
      <c r="I378" s="24" t="str">
        <f t="shared" si="32"/>
        <v>End Loc</v>
      </c>
      <c r="J378" s="24" t="str">
        <f t="shared" si="33"/>
        <v>Segment</v>
      </c>
      <c r="K378" s="71" t="s">
        <v>960</v>
      </c>
      <c r="L378" s="22">
        <v>2</v>
      </c>
      <c r="M378" s="22">
        <v>2.2400000000000002</v>
      </c>
      <c r="N378" s="22">
        <v>3</v>
      </c>
      <c r="O378" s="22">
        <v>0</v>
      </c>
      <c r="P378" s="22">
        <v>0</v>
      </c>
      <c r="Q378" s="22">
        <v>0</v>
      </c>
      <c r="R378" s="22"/>
      <c r="S378" s="22"/>
      <c r="T378" s="22"/>
      <c r="U378" t="s">
        <v>1570</v>
      </c>
      <c r="V378" s="18">
        <f t="shared" si="34"/>
        <v>0.24000000000000021</v>
      </c>
      <c r="W378" s="18">
        <v>38.853698725299999</v>
      </c>
      <c r="X378" s="18">
        <v>-82.939197141500003</v>
      </c>
      <c r="Y378" s="18">
        <v>38.856478066999998</v>
      </c>
      <c r="Z378" s="18">
        <v>-82.936973074600004</v>
      </c>
      <c r="AA378" s="71" t="str">
        <f t="shared" si="35"/>
        <v>SCI</v>
      </c>
    </row>
    <row r="379" spans="1:27" x14ac:dyDescent="0.25">
      <c r="A379" s="22" t="s">
        <v>6276</v>
      </c>
      <c r="B379" s="22">
        <v>0</v>
      </c>
      <c r="C379" s="22" t="s">
        <v>4608</v>
      </c>
      <c r="D379" s="22">
        <v>2</v>
      </c>
      <c r="E379" s="23" t="str">
        <f t="shared" si="30"/>
        <v>Green</v>
      </c>
      <c r="F379" s="72" t="s">
        <v>1675</v>
      </c>
      <c r="G379" s="23"/>
      <c r="H379" s="24" t="str">
        <f t="shared" si="31"/>
        <v>Start Loc</v>
      </c>
      <c r="I379" s="24" t="str">
        <f t="shared" si="32"/>
        <v>End Loc</v>
      </c>
      <c r="J379" s="24" t="str">
        <f t="shared" si="33"/>
        <v>Segment</v>
      </c>
      <c r="K379" s="71" t="s">
        <v>995</v>
      </c>
      <c r="L379" s="22">
        <v>1.25</v>
      </c>
      <c r="M379" s="22">
        <v>1.49</v>
      </c>
      <c r="N379" s="22">
        <v>2</v>
      </c>
      <c r="O379" s="22">
        <v>0</v>
      </c>
      <c r="P379" s="22">
        <v>0</v>
      </c>
      <c r="Q379" s="22">
        <v>0</v>
      </c>
      <c r="R379" s="22"/>
      <c r="S379" s="22"/>
      <c r="T379" s="22"/>
      <c r="U379" t="s">
        <v>1509</v>
      </c>
      <c r="V379" s="18">
        <f t="shared" si="34"/>
        <v>0.24</v>
      </c>
      <c r="W379" s="18">
        <v>38.853941574799997</v>
      </c>
      <c r="X379" s="18">
        <v>-83.061781495800005</v>
      </c>
      <c r="Y379" s="18">
        <v>38.8572598306</v>
      </c>
      <c r="Z379" s="18">
        <v>-83.0610515913</v>
      </c>
      <c r="AA379" s="71" t="str">
        <f t="shared" si="35"/>
        <v>SCI</v>
      </c>
    </row>
    <row r="380" spans="1:27" x14ac:dyDescent="0.25">
      <c r="A380" s="22" t="s">
        <v>4139</v>
      </c>
      <c r="B380" s="22">
        <v>0</v>
      </c>
      <c r="C380" s="22" t="s">
        <v>4636</v>
      </c>
      <c r="D380" s="22">
        <v>5</v>
      </c>
      <c r="E380" s="23" t="str">
        <f t="shared" si="30"/>
        <v>Green</v>
      </c>
      <c r="F380" s="72" t="s">
        <v>1743</v>
      </c>
      <c r="G380" s="23"/>
      <c r="H380" s="24" t="str">
        <f t="shared" si="31"/>
        <v>Start Loc</v>
      </c>
      <c r="I380" s="24" t="str">
        <f t="shared" si="32"/>
        <v>End Loc</v>
      </c>
      <c r="J380" s="24" t="str">
        <f t="shared" si="33"/>
        <v>Segment</v>
      </c>
      <c r="K380" s="71" t="s">
        <v>864</v>
      </c>
      <c r="L380" s="22">
        <v>14.75</v>
      </c>
      <c r="M380" s="22">
        <v>14.99</v>
      </c>
      <c r="N380" s="22">
        <v>5</v>
      </c>
      <c r="O380" s="22">
        <v>0</v>
      </c>
      <c r="P380" s="22">
        <v>0</v>
      </c>
      <c r="Q380" s="22">
        <v>1</v>
      </c>
      <c r="R380" s="22"/>
      <c r="S380" s="22"/>
      <c r="T380" s="22"/>
      <c r="U380" t="s">
        <v>1780</v>
      </c>
      <c r="V380" s="18">
        <f t="shared" si="34"/>
        <v>0.24000000000000021</v>
      </c>
      <c r="W380" s="18">
        <v>38.855862252999998</v>
      </c>
      <c r="X380" s="18">
        <v>-83.461115720099997</v>
      </c>
      <c r="Y380" s="18">
        <v>38.8574639128</v>
      </c>
      <c r="Z380" s="18">
        <v>-83.464334444800002</v>
      </c>
      <c r="AA380" s="71" t="str">
        <f t="shared" si="35"/>
        <v>ADA</v>
      </c>
    </row>
    <row r="381" spans="1:27" x14ac:dyDescent="0.25">
      <c r="A381" s="22" t="s">
        <v>5766</v>
      </c>
      <c r="B381" s="22">
        <v>0</v>
      </c>
      <c r="C381" s="22" t="s">
        <v>4606</v>
      </c>
      <c r="D381" s="22">
        <v>2</v>
      </c>
      <c r="E381" s="23" t="str">
        <f t="shared" si="30"/>
        <v>Green</v>
      </c>
      <c r="F381" s="72" t="s">
        <v>1675</v>
      </c>
      <c r="G381" s="23"/>
      <c r="H381" s="24" t="str">
        <f t="shared" si="31"/>
        <v>Start Loc</v>
      </c>
      <c r="I381" s="24" t="str">
        <f t="shared" si="32"/>
        <v>End Loc</v>
      </c>
      <c r="J381" s="24" t="str">
        <f t="shared" si="33"/>
        <v>Segment</v>
      </c>
      <c r="K381" s="71" t="s">
        <v>6607</v>
      </c>
      <c r="L381" s="22">
        <v>0.25</v>
      </c>
      <c r="M381" s="22">
        <v>0.49</v>
      </c>
      <c r="N381" s="22">
        <v>2</v>
      </c>
      <c r="O381" s="22">
        <v>0</v>
      </c>
      <c r="P381" s="22">
        <v>0</v>
      </c>
      <c r="Q381" s="22">
        <v>0</v>
      </c>
      <c r="R381" s="22"/>
      <c r="S381" s="22"/>
      <c r="T381" s="22"/>
      <c r="U381" t="s">
        <v>6682</v>
      </c>
      <c r="V381" s="18">
        <f t="shared" si="34"/>
        <v>0.24</v>
      </c>
      <c r="W381" s="18">
        <v>38.854310841999997</v>
      </c>
      <c r="X381" s="18">
        <v>-82.909454724699998</v>
      </c>
      <c r="Y381" s="18">
        <v>38.857767184099998</v>
      </c>
      <c r="Z381" s="18">
        <v>-82.909050789999995</v>
      </c>
      <c r="AA381" s="71" t="str">
        <f t="shared" si="35"/>
        <v>SCI</v>
      </c>
    </row>
    <row r="382" spans="1:27" x14ac:dyDescent="0.25">
      <c r="A382" s="22" t="s">
        <v>5608</v>
      </c>
      <c r="B382" s="22">
        <v>0</v>
      </c>
      <c r="C382" s="22" t="s">
        <v>4618</v>
      </c>
      <c r="D382" s="22">
        <v>2</v>
      </c>
      <c r="E382" s="23" t="str">
        <f t="shared" si="30"/>
        <v>Green</v>
      </c>
      <c r="F382" s="72" t="s">
        <v>1675</v>
      </c>
      <c r="G382" s="23"/>
      <c r="H382" s="24" t="str">
        <f t="shared" si="31"/>
        <v>Start Loc</v>
      </c>
      <c r="I382" s="24" t="str">
        <f t="shared" si="32"/>
        <v>End Loc</v>
      </c>
      <c r="J382" s="24" t="str">
        <f t="shared" si="33"/>
        <v>Segment</v>
      </c>
      <c r="K382" s="71" t="s">
        <v>799</v>
      </c>
      <c r="L382" s="22">
        <v>2</v>
      </c>
      <c r="M382" s="22">
        <v>2.2400000000000002</v>
      </c>
      <c r="N382" s="22">
        <v>2</v>
      </c>
      <c r="O382" s="22">
        <v>0</v>
      </c>
      <c r="P382" s="22">
        <v>0</v>
      </c>
      <c r="Q382" s="22">
        <v>0</v>
      </c>
      <c r="R382" s="22"/>
      <c r="S382" s="22"/>
      <c r="T382" s="22"/>
      <c r="U382" t="s">
        <v>2054</v>
      </c>
      <c r="V382" s="18">
        <f t="shared" si="34"/>
        <v>0.24000000000000021</v>
      </c>
      <c r="W382" s="18">
        <v>38.859317036</v>
      </c>
      <c r="X382" s="18">
        <v>-83.054145886000001</v>
      </c>
      <c r="Y382" s="18">
        <v>38.858560970699997</v>
      </c>
      <c r="Z382" s="18">
        <v>-83.049837594600007</v>
      </c>
      <c r="AA382" s="71" t="str">
        <f t="shared" si="35"/>
        <v>SCI</v>
      </c>
    </row>
    <row r="383" spans="1:27" x14ac:dyDescent="0.25">
      <c r="A383" s="22" t="s">
        <v>2305</v>
      </c>
      <c r="B383" s="22">
        <v>0</v>
      </c>
      <c r="C383" s="22" t="s">
        <v>4617</v>
      </c>
      <c r="D383" s="22">
        <v>3</v>
      </c>
      <c r="E383" s="23" t="str">
        <f t="shared" si="30"/>
        <v>Green</v>
      </c>
      <c r="F383" s="72" t="s">
        <v>1743</v>
      </c>
      <c r="G383" s="23"/>
      <c r="H383" s="24" t="str">
        <f t="shared" si="31"/>
        <v>Start Loc</v>
      </c>
      <c r="I383" s="24" t="str">
        <f t="shared" si="32"/>
        <v>End Loc</v>
      </c>
      <c r="J383" s="24" t="str">
        <f t="shared" si="33"/>
        <v>Segment</v>
      </c>
      <c r="K383" s="71" t="s">
        <v>937</v>
      </c>
      <c r="L383" s="22">
        <v>2.75</v>
      </c>
      <c r="M383" s="22">
        <v>2.99</v>
      </c>
      <c r="N383" s="22">
        <v>3</v>
      </c>
      <c r="O383" s="22">
        <v>0</v>
      </c>
      <c r="P383" s="22">
        <v>0</v>
      </c>
      <c r="Q383" s="22">
        <v>1</v>
      </c>
      <c r="R383" s="22"/>
      <c r="S383" s="22"/>
      <c r="T383" s="22"/>
      <c r="U383" t="s">
        <v>754</v>
      </c>
      <c r="V383" s="18">
        <f t="shared" si="34"/>
        <v>0.24000000000000021</v>
      </c>
      <c r="W383" s="18">
        <v>38.856524323800002</v>
      </c>
      <c r="X383" s="18">
        <v>-83.379855071700007</v>
      </c>
      <c r="Y383" s="18">
        <v>38.859287696499997</v>
      </c>
      <c r="Z383" s="18">
        <v>-83.382533007999996</v>
      </c>
      <c r="AA383" s="71" t="str">
        <f t="shared" si="35"/>
        <v>ADA</v>
      </c>
    </row>
    <row r="384" spans="1:27" x14ac:dyDescent="0.25">
      <c r="A384" s="22" t="s">
        <v>5926</v>
      </c>
      <c r="B384" s="22">
        <v>0</v>
      </c>
      <c r="C384" s="22" t="s">
        <v>4620</v>
      </c>
      <c r="D384" s="22">
        <v>2</v>
      </c>
      <c r="E384" s="23" t="str">
        <f t="shared" si="30"/>
        <v>Green</v>
      </c>
      <c r="F384" s="72" t="s">
        <v>1675</v>
      </c>
      <c r="G384" s="23"/>
      <c r="H384" s="24" t="str">
        <f t="shared" si="31"/>
        <v>Start Loc</v>
      </c>
      <c r="I384" s="24" t="str">
        <f t="shared" si="32"/>
        <v>End Loc</v>
      </c>
      <c r="J384" s="24" t="str">
        <f t="shared" si="33"/>
        <v>Segment</v>
      </c>
      <c r="K384" s="71" t="s">
        <v>835</v>
      </c>
      <c r="L384" s="22">
        <v>0</v>
      </c>
      <c r="M384" s="22">
        <v>0.24</v>
      </c>
      <c r="N384" s="22">
        <v>2</v>
      </c>
      <c r="O384" s="22">
        <v>0</v>
      </c>
      <c r="P384" s="22">
        <v>1</v>
      </c>
      <c r="Q384" s="22">
        <v>5</v>
      </c>
      <c r="R384" s="22"/>
      <c r="S384" s="22"/>
      <c r="T384" s="22"/>
      <c r="U384" t="s">
        <v>4801</v>
      </c>
      <c r="V384" s="18">
        <f t="shared" si="34"/>
        <v>0.24</v>
      </c>
      <c r="W384" s="18">
        <v>38.857490348600003</v>
      </c>
      <c r="X384" s="18">
        <v>-83.208328059999999</v>
      </c>
      <c r="Y384" s="18">
        <v>38.860806442399998</v>
      </c>
      <c r="Z384" s="18">
        <v>-83.209253817000004</v>
      </c>
      <c r="AA384" s="71" t="str">
        <f t="shared" si="35"/>
        <v>SCI</v>
      </c>
    </row>
    <row r="385" spans="1:27" x14ac:dyDescent="0.25">
      <c r="A385" s="22" t="s">
        <v>2394</v>
      </c>
      <c r="B385" s="22">
        <v>0</v>
      </c>
      <c r="C385" s="22" t="s">
        <v>4620</v>
      </c>
      <c r="D385" s="22">
        <v>2</v>
      </c>
      <c r="E385" s="23" t="str">
        <f t="shared" si="30"/>
        <v>Green</v>
      </c>
      <c r="F385" s="72" t="s">
        <v>1735</v>
      </c>
      <c r="G385" s="23"/>
      <c r="H385" s="24" t="str">
        <f t="shared" si="31"/>
        <v>Start Loc</v>
      </c>
      <c r="I385" s="24" t="str">
        <f t="shared" si="32"/>
        <v>End Loc</v>
      </c>
      <c r="J385" s="24" t="str">
        <f t="shared" si="33"/>
        <v>Segment</v>
      </c>
      <c r="K385" s="71" t="s">
        <v>892</v>
      </c>
      <c r="L385" s="22">
        <v>0</v>
      </c>
      <c r="M385" s="22">
        <v>0.24</v>
      </c>
      <c r="N385" s="22">
        <v>2</v>
      </c>
      <c r="O385" s="22">
        <v>0</v>
      </c>
      <c r="P385" s="22">
        <v>0</v>
      </c>
      <c r="Q385" s="22">
        <v>0</v>
      </c>
      <c r="R385" s="22"/>
      <c r="S385" s="22"/>
      <c r="T385" s="22"/>
      <c r="U385" t="s">
        <v>1929</v>
      </c>
      <c r="V385" s="18">
        <f t="shared" si="34"/>
        <v>0.24</v>
      </c>
      <c r="W385" s="18">
        <v>38.8610425273</v>
      </c>
      <c r="X385" s="18">
        <v>-82.208557453699996</v>
      </c>
      <c r="Y385" s="18">
        <v>38.860861160900001</v>
      </c>
      <c r="Z385" s="18">
        <v>-82.204142639300002</v>
      </c>
      <c r="AA385" s="71" t="str">
        <f t="shared" si="35"/>
        <v>GAL</v>
      </c>
    </row>
    <row r="386" spans="1:27" x14ac:dyDescent="0.25">
      <c r="A386" s="22" t="s">
        <v>2470</v>
      </c>
      <c r="B386" s="22">
        <v>0</v>
      </c>
      <c r="C386" s="22" t="s">
        <v>4617</v>
      </c>
      <c r="D386" s="22">
        <v>2</v>
      </c>
      <c r="E386" s="23" t="str">
        <f t="shared" si="30"/>
        <v>Green</v>
      </c>
      <c r="F386" s="72" t="s">
        <v>1675</v>
      </c>
      <c r="G386" s="23"/>
      <c r="H386" s="24" t="str">
        <f t="shared" si="31"/>
        <v>Start Loc</v>
      </c>
      <c r="I386" s="24" t="str">
        <f t="shared" si="32"/>
        <v>End Loc</v>
      </c>
      <c r="J386" s="24" t="str">
        <f t="shared" si="33"/>
        <v>Segment</v>
      </c>
      <c r="K386" s="71" t="s">
        <v>850</v>
      </c>
      <c r="L386" s="22">
        <v>2.75</v>
      </c>
      <c r="M386" s="22">
        <v>2.99</v>
      </c>
      <c r="N386" s="22">
        <v>2</v>
      </c>
      <c r="O386" s="22">
        <v>0</v>
      </c>
      <c r="P386" s="22">
        <v>0</v>
      </c>
      <c r="Q386" s="22">
        <v>0</v>
      </c>
      <c r="R386" s="22"/>
      <c r="S386" s="22"/>
      <c r="T386" s="22"/>
      <c r="U386" t="s">
        <v>238</v>
      </c>
      <c r="V386" s="18">
        <f t="shared" si="34"/>
        <v>0.24000000000000021</v>
      </c>
      <c r="W386" s="18">
        <v>38.861627237900002</v>
      </c>
      <c r="X386" s="18">
        <v>-82.921260778499999</v>
      </c>
      <c r="Y386" s="18">
        <v>38.861240349399999</v>
      </c>
      <c r="Z386" s="18">
        <v>-82.916872898199998</v>
      </c>
      <c r="AA386" s="71" t="str">
        <f t="shared" si="35"/>
        <v>SCI</v>
      </c>
    </row>
    <row r="387" spans="1:27" x14ac:dyDescent="0.25">
      <c r="A387" s="22" t="s">
        <v>6205</v>
      </c>
      <c r="B387" s="22">
        <v>0</v>
      </c>
      <c r="C387" s="22" t="s">
        <v>4606</v>
      </c>
      <c r="D387" s="22">
        <v>2</v>
      </c>
      <c r="E387" s="23" t="str">
        <f t="shared" si="30"/>
        <v>Green</v>
      </c>
      <c r="F387" s="72" t="s">
        <v>1675</v>
      </c>
      <c r="G387" s="23"/>
      <c r="H387" s="24" t="str">
        <f t="shared" si="31"/>
        <v>Start Loc</v>
      </c>
      <c r="I387" s="24" t="str">
        <f t="shared" si="32"/>
        <v>End Loc</v>
      </c>
      <c r="J387" s="24" t="str">
        <f t="shared" si="33"/>
        <v>Segment</v>
      </c>
      <c r="K387" s="71" t="s">
        <v>1016</v>
      </c>
      <c r="L387" s="22">
        <v>0.25</v>
      </c>
      <c r="M387" s="22">
        <v>0.49</v>
      </c>
      <c r="N387" s="22">
        <v>2</v>
      </c>
      <c r="O387" s="22">
        <v>0</v>
      </c>
      <c r="P387" s="22">
        <v>0</v>
      </c>
      <c r="Q387" s="22">
        <v>0</v>
      </c>
      <c r="R387" s="22"/>
      <c r="S387" s="22"/>
      <c r="T387" s="22"/>
      <c r="U387" t="s">
        <v>6749</v>
      </c>
      <c r="V387" s="18">
        <f t="shared" si="34"/>
        <v>0.24</v>
      </c>
      <c r="W387" s="18">
        <v>38.861776058799997</v>
      </c>
      <c r="X387" s="18">
        <v>-82.9854821152</v>
      </c>
      <c r="Y387" s="18">
        <v>38.863140957799999</v>
      </c>
      <c r="Z387" s="18">
        <v>-82.981985674499995</v>
      </c>
      <c r="AA387" s="71" t="str">
        <f t="shared" si="35"/>
        <v>SCI</v>
      </c>
    </row>
    <row r="388" spans="1:27" x14ac:dyDescent="0.25">
      <c r="A388" s="22" t="s">
        <v>3932</v>
      </c>
      <c r="B388" s="22">
        <v>0</v>
      </c>
      <c r="C388" s="22" t="s">
        <v>4626</v>
      </c>
      <c r="D388" s="22">
        <v>4</v>
      </c>
      <c r="E388" s="23" t="str">
        <f t="shared" si="30"/>
        <v>Green</v>
      </c>
      <c r="F388" s="72" t="s">
        <v>1735</v>
      </c>
      <c r="G388" s="23"/>
      <c r="H388" s="24" t="str">
        <f t="shared" si="31"/>
        <v>Start Loc</v>
      </c>
      <c r="I388" s="24" t="str">
        <f t="shared" si="32"/>
        <v>End Loc</v>
      </c>
      <c r="J388" s="24" t="str">
        <f t="shared" si="33"/>
        <v>Segment</v>
      </c>
      <c r="K388" s="71" t="s">
        <v>841</v>
      </c>
      <c r="L388" s="22">
        <v>1.75</v>
      </c>
      <c r="M388" s="22">
        <v>1.99</v>
      </c>
      <c r="N388" s="22">
        <v>4</v>
      </c>
      <c r="O388" s="22">
        <v>0</v>
      </c>
      <c r="P388" s="22">
        <v>1</v>
      </c>
      <c r="Q388" s="22">
        <v>2</v>
      </c>
      <c r="R388" s="22"/>
      <c r="S388" s="22"/>
      <c r="T388" s="22"/>
      <c r="U388" t="s">
        <v>584</v>
      </c>
      <c r="V388" s="18">
        <f t="shared" si="34"/>
        <v>0.24</v>
      </c>
      <c r="W388" s="18">
        <v>38.860196044299997</v>
      </c>
      <c r="X388" s="18">
        <v>-82.208315425099997</v>
      </c>
      <c r="Y388" s="18">
        <v>38.863325754100003</v>
      </c>
      <c r="Z388" s="18">
        <v>-82.210162014600002</v>
      </c>
      <c r="AA388" s="71" t="str">
        <f t="shared" si="35"/>
        <v>GAL</v>
      </c>
    </row>
    <row r="389" spans="1:27" x14ac:dyDescent="0.25">
      <c r="A389" s="22" t="s">
        <v>5670</v>
      </c>
      <c r="B389" s="22">
        <v>0</v>
      </c>
      <c r="C389" s="22" t="s">
        <v>4626</v>
      </c>
      <c r="D389" s="22">
        <v>2</v>
      </c>
      <c r="E389" s="23" t="str">
        <f t="shared" si="30"/>
        <v>Green</v>
      </c>
      <c r="F389" s="72" t="s">
        <v>1675</v>
      </c>
      <c r="G389" s="23"/>
      <c r="H389" s="24" t="str">
        <f t="shared" si="31"/>
        <v>Start Loc</v>
      </c>
      <c r="I389" s="24" t="str">
        <f t="shared" si="32"/>
        <v>End Loc</v>
      </c>
      <c r="J389" s="24" t="str">
        <f t="shared" si="33"/>
        <v>Segment</v>
      </c>
      <c r="K389" s="71" t="s">
        <v>850</v>
      </c>
      <c r="L389" s="22">
        <v>1.75</v>
      </c>
      <c r="M389" s="22">
        <v>1.99</v>
      </c>
      <c r="N389" s="22">
        <v>2</v>
      </c>
      <c r="O389" s="22">
        <v>0</v>
      </c>
      <c r="P389" s="22">
        <v>0</v>
      </c>
      <c r="Q389" s="22">
        <v>0</v>
      </c>
      <c r="R389" s="22"/>
      <c r="S389" s="22"/>
      <c r="T389" s="22"/>
      <c r="U389" t="s">
        <v>238</v>
      </c>
      <c r="V389" s="18">
        <f t="shared" si="34"/>
        <v>0.24</v>
      </c>
      <c r="W389" s="18">
        <v>38.865941131900001</v>
      </c>
      <c r="X389" s="18">
        <v>-82.938055498699995</v>
      </c>
      <c r="Y389" s="18">
        <v>38.863606128599997</v>
      </c>
      <c r="Z389" s="18">
        <v>-82.9347812635</v>
      </c>
      <c r="AA389" s="71" t="str">
        <f t="shared" si="35"/>
        <v>SCI</v>
      </c>
    </row>
    <row r="390" spans="1:27" x14ac:dyDescent="0.25">
      <c r="A390" s="22" t="s">
        <v>6007</v>
      </c>
      <c r="B390" s="22">
        <v>0</v>
      </c>
      <c r="C390" s="22" t="s">
        <v>4619</v>
      </c>
      <c r="D390" s="22">
        <v>2</v>
      </c>
      <c r="E390" s="23" t="str">
        <f t="shared" si="30"/>
        <v>Green</v>
      </c>
      <c r="F390" s="72" t="s">
        <v>1675</v>
      </c>
      <c r="G390" s="23"/>
      <c r="H390" s="24" t="str">
        <f t="shared" si="31"/>
        <v>Start Loc</v>
      </c>
      <c r="I390" s="24" t="str">
        <f t="shared" si="32"/>
        <v>End Loc</v>
      </c>
      <c r="J390" s="24" t="str">
        <f t="shared" si="33"/>
        <v>Segment</v>
      </c>
      <c r="K390" s="71" t="s">
        <v>1016</v>
      </c>
      <c r="L390" s="22">
        <v>0.5</v>
      </c>
      <c r="M390" s="22">
        <v>0.74</v>
      </c>
      <c r="N390" s="22">
        <v>2</v>
      </c>
      <c r="O390" s="22">
        <v>0</v>
      </c>
      <c r="P390" s="22">
        <v>0</v>
      </c>
      <c r="Q390" s="22">
        <v>2</v>
      </c>
      <c r="R390" s="22"/>
      <c r="S390" s="22"/>
      <c r="T390" s="22"/>
      <c r="U390" t="s">
        <v>6749</v>
      </c>
      <c r="V390" s="18">
        <f t="shared" si="34"/>
        <v>0.24</v>
      </c>
      <c r="W390" s="18">
        <v>38.863125703000001</v>
      </c>
      <c r="X390" s="18">
        <v>-82.981808962399995</v>
      </c>
      <c r="Y390" s="18">
        <v>38.864602059600003</v>
      </c>
      <c r="Z390" s="18">
        <v>-82.978630779499994</v>
      </c>
      <c r="AA390" s="71" t="str">
        <f t="shared" si="35"/>
        <v>SCI</v>
      </c>
    </row>
    <row r="391" spans="1:27" x14ac:dyDescent="0.25">
      <c r="A391" s="22" t="s">
        <v>3226</v>
      </c>
      <c r="B391" s="22">
        <v>0</v>
      </c>
      <c r="C391" s="22" t="s">
        <v>4621</v>
      </c>
      <c r="D391" s="22">
        <v>5</v>
      </c>
      <c r="E391" s="23" t="str">
        <f t="shared" si="30"/>
        <v>Green</v>
      </c>
      <c r="F391" s="72" t="s">
        <v>1735</v>
      </c>
      <c r="G391" s="23"/>
      <c r="H391" s="24" t="str">
        <f t="shared" si="31"/>
        <v>Start Loc</v>
      </c>
      <c r="I391" s="24" t="str">
        <f t="shared" si="32"/>
        <v>End Loc</v>
      </c>
      <c r="J391" s="24" t="str">
        <f t="shared" si="33"/>
        <v>Segment</v>
      </c>
      <c r="K391" s="71" t="s">
        <v>892</v>
      </c>
      <c r="L391" s="22">
        <v>0.75</v>
      </c>
      <c r="M391" s="22">
        <v>0.99</v>
      </c>
      <c r="N391" s="22">
        <v>5</v>
      </c>
      <c r="O391" s="22">
        <v>0</v>
      </c>
      <c r="P391" s="22">
        <v>0</v>
      </c>
      <c r="Q391" s="22">
        <v>0</v>
      </c>
      <c r="R391" s="22"/>
      <c r="S391" s="22"/>
      <c r="T391" s="22"/>
      <c r="U391" t="s">
        <v>1929</v>
      </c>
      <c r="V391" s="18">
        <f t="shared" si="34"/>
        <v>0.24</v>
      </c>
      <c r="W391" s="18">
        <v>38.862527836399998</v>
      </c>
      <c r="X391" s="18">
        <v>-82.195771093600001</v>
      </c>
      <c r="Y391" s="18">
        <v>38.865226181600001</v>
      </c>
      <c r="Z391" s="18">
        <v>-82.193223669999995</v>
      </c>
      <c r="AA391" s="71" t="str">
        <f t="shared" si="35"/>
        <v>GAL</v>
      </c>
    </row>
    <row r="392" spans="1:27" x14ac:dyDescent="0.25">
      <c r="A392" s="22" t="s">
        <v>2586</v>
      </c>
      <c r="B392" s="22">
        <v>0</v>
      </c>
      <c r="C392" s="22" t="s">
        <v>4631</v>
      </c>
      <c r="D392" s="22">
        <v>2</v>
      </c>
      <c r="E392" s="23" t="str">
        <f t="shared" si="30"/>
        <v>Green</v>
      </c>
      <c r="F392" s="72" t="s">
        <v>1675</v>
      </c>
      <c r="G392" s="23"/>
      <c r="H392" s="24" t="str">
        <f t="shared" si="31"/>
        <v>Start Loc</v>
      </c>
      <c r="I392" s="24" t="str">
        <f t="shared" si="32"/>
        <v>End Loc</v>
      </c>
      <c r="J392" s="24" t="str">
        <f t="shared" si="33"/>
        <v>Segment</v>
      </c>
      <c r="K392" s="71" t="s">
        <v>928</v>
      </c>
      <c r="L392" s="22">
        <v>3</v>
      </c>
      <c r="M392" s="22">
        <v>3.24</v>
      </c>
      <c r="N392" s="22">
        <v>2</v>
      </c>
      <c r="O392" s="22">
        <v>0</v>
      </c>
      <c r="P392" s="22">
        <v>0</v>
      </c>
      <c r="Q392" s="22">
        <v>0</v>
      </c>
      <c r="R392" s="22"/>
      <c r="S392" s="22"/>
      <c r="T392" s="22"/>
      <c r="U392" t="s">
        <v>701</v>
      </c>
      <c r="V392" s="18">
        <f t="shared" si="34"/>
        <v>0.24000000000000021</v>
      </c>
      <c r="W392" s="18">
        <v>38.863434246499999</v>
      </c>
      <c r="X392" s="18">
        <v>-83.110895748499999</v>
      </c>
      <c r="Y392" s="18">
        <v>38.865564521499998</v>
      </c>
      <c r="Z392" s="18">
        <v>-83.108080933300002</v>
      </c>
      <c r="AA392" s="71" t="str">
        <f t="shared" si="35"/>
        <v>SCI</v>
      </c>
    </row>
    <row r="393" spans="1:27" x14ac:dyDescent="0.25">
      <c r="A393" s="22" t="s">
        <v>5584</v>
      </c>
      <c r="B393" s="22">
        <v>0</v>
      </c>
      <c r="C393" s="22" t="s">
        <v>4632</v>
      </c>
      <c r="D393" s="22">
        <v>2</v>
      </c>
      <c r="E393" s="23" t="str">
        <f t="shared" ref="E393:E456" si="36">IF(D393&gt;15,"Red",IF(D393&gt;10,"Yellow",IF(D393&gt;5,"Purple",IF(D393&gt;1,"Green",""))))</f>
        <v>Green</v>
      </c>
      <c r="F393" s="72" t="s">
        <v>1743</v>
      </c>
      <c r="G393" s="23"/>
      <c r="H393" s="24" t="str">
        <f t="shared" ref="H393:H456" si="37">IF(W393=0,"Unavailable",HYPERLINK(CONCATENATE("http://maps.google.com/maps?q=",+W393,",+",+X393,"+(Begin)&amp;iwloc=A&amp;hl=en"),"Start Loc"))</f>
        <v>Start Loc</v>
      </c>
      <c r="I393" s="24" t="str">
        <f t="shared" ref="I393:I456" si="38">IF(Y393=0,"Unavailable",HYPERLINK(CONCATENATE("http://maps.google.com/maps?q=",+Y393,",+",+Z393,"+(End)&amp;iwloc=A&amp;hl=en"),"End Loc"))</f>
        <v>End Loc</v>
      </c>
      <c r="J393" s="24" t="str">
        <f t="shared" ref="J393:J456" si="39">HYPERLINK(CONCATENATE("https://www.google.us/maps/dir/",W393,",",X393,"/",Y393,",",Z393,"/@",AVERAGE(W393,Y393),",",AVERAGE(X393,Z393),",15z"),"Segment")</f>
        <v>Segment</v>
      </c>
      <c r="K393" s="71" t="s">
        <v>876</v>
      </c>
      <c r="L393" s="22">
        <v>7.75</v>
      </c>
      <c r="M393" s="22">
        <v>7.99</v>
      </c>
      <c r="N393" s="22">
        <v>2</v>
      </c>
      <c r="O393" s="22">
        <v>0</v>
      </c>
      <c r="P393" s="22">
        <v>0</v>
      </c>
      <c r="Q393" s="22">
        <v>2</v>
      </c>
      <c r="R393" s="22"/>
      <c r="S393" s="22"/>
      <c r="T393" s="22"/>
      <c r="U393" t="s">
        <v>479</v>
      </c>
      <c r="V393" s="18">
        <f t="shared" ref="V393:V456" si="40">M393-L393</f>
        <v>0.24000000000000021</v>
      </c>
      <c r="W393" s="18">
        <v>38.862890374800003</v>
      </c>
      <c r="X393" s="18">
        <v>-83.532808969399994</v>
      </c>
      <c r="Y393" s="18">
        <v>38.866204231799998</v>
      </c>
      <c r="Z393" s="18">
        <v>-83.531476122800001</v>
      </c>
      <c r="AA393" s="71" t="str">
        <f t="shared" ref="AA393:AA456" si="41">MID(U393,2,3)</f>
        <v>ADA</v>
      </c>
    </row>
    <row r="394" spans="1:27" x14ac:dyDescent="0.25">
      <c r="A394" s="22" t="s">
        <v>2644</v>
      </c>
      <c r="B394" s="22">
        <v>0</v>
      </c>
      <c r="C394" s="22" t="s">
        <v>4607</v>
      </c>
      <c r="D394" s="22">
        <v>2</v>
      </c>
      <c r="E394" s="23" t="str">
        <f t="shared" si="36"/>
        <v>Green</v>
      </c>
      <c r="F394" s="72" t="s">
        <v>1675</v>
      </c>
      <c r="G394" s="23"/>
      <c r="H394" s="24" t="str">
        <f t="shared" si="37"/>
        <v>Start Loc</v>
      </c>
      <c r="I394" s="24" t="str">
        <f t="shared" si="38"/>
        <v>End Loc</v>
      </c>
      <c r="J394" s="24" t="str">
        <f t="shared" si="39"/>
        <v>Segment</v>
      </c>
      <c r="K394" s="71" t="s">
        <v>850</v>
      </c>
      <c r="L394" s="22">
        <v>5</v>
      </c>
      <c r="M394" s="22">
        <v>5.24</v>
      </c>
      <c r="N394" s="22">
        <v>2</v>
      </c>
      <c r="O394" s="22">
        <v>0</v>
      </c>
      <c r="P394" s="22">
        <v>0</v>
      </c>
      <c r="Q394" s="22">
        <v>1</v>
      </c>
      <c r="R394" s="22"/>
      <c r="S394" s="22"/>
      <c r="T394" s="22"/>
      <c r="U394" t="s">
        <v>238</v>
      </c>
      <c r="V394" s="18">
        <f t="shared" si="40"/>
        <v>0.24000000000000021</v>
      </c>
      <c r="W394" s="18">
        <v>38.8657858316</v>
      </c>
      <c r="X394" s="18">
        <v>-82.881896672799996</v>
      </c>
      <c r="Y394" s="18">
        <v>38.866692990600001</v>
      </c>
      <c r="Z394" s="18">
        <v>-82.877688398999993</v>
      </c>
      <c r="AA394" s="71" t="str">
        <f t="shared" si="41"/>
        <v>SCI</v>
      </c>
    </row>
    <row r="395" spans="1:27" x14ac:dyDescent="0.25">
      <c r="A395" s="22" t="s">
        <v>5020</v>
      </c>
      <c r="B395" s="22">
        <v>0</v>
      </c>
      <c r="C395" s="22" t="s">
        <v>4668</v>
      </c>
      <c r="D395" s="22">
        <v>2</v>
      </c>
      <c r="E395" s="23" t="str">
        <f t="shared" si="36"/>
        <v>Green</v>
      </c>
      <c r="F395" s="72" t="s">
        <v>1743</v>
      </c>
      <c r="G395" s="23"/>
      <c r="H395" s="24" t="str">
        <f t="shared" si="37"/>
        <v>Start Loc</v>
      </c>
      <c r="I395" s="24" t="str">
        <f t="shared" si="38"/>
        <v>End Loc</v>
      </c>
      <c r="J395" s="24" t="str">
        <f t="shared" si="39"/>
        <v>Segment</v>
      </c>
      <c r="K395" s="71" t="s">
        <v>792</v>
      </c>
      <c r="L395" s="22">
        <v>9.5</v>
      </c>
      <c r="M395" s="22">
        <v>9.74</v>
      </c>
      <c r="N395" s="22">
        <v>2</v>
      </c>
      <c r="O395" s="22">
        <v>0</v>
      </c>
      <c r="P395" s="22">
        <v>0</v>
      </c>
      <c r="Q395" s="22">
        <v>0</v>
      </c>
      <c r="R395" s="22"/>
      <c r="S395" s="22"/>
      <c r="T395" s="22"/>
      <c r="U395" t="s">
        <v>4752</v>
      </c>
      <c r="V395" s="18">
        <f t="shared" si="40"/>
        <v>0.24000000000000021</v>
      </c>
      <c r="W395" s="18">
        <v>38.866457441999998</v>
      </c>
      <c r="X395" s="18">
        <v>-83.430302485400006</v>
      </c>
      <c r="Y395" s="18">
        <v>38.867224156799999</v>
      </c>
      <c r="Z395" s="18">
        <v>-83.434335523000001</v>
      </c>
      <c r="AA395" s="71" t="str">
        <f t="shared" si="41"/>
        <v>ADA</v>
      </c>
    </row>
    <row r="396" spans="1:27" x14ac:dyDescent="0.25">
      <c r="A396" s="22" t="s">
        <v>5479</v>
      </c>
      <c r="B396" s="22">
        <v>0</v>
      </c>
      <c r="C396" s="22" t="s">
        <v>4644</v>
      </c>
      <c r="D396" s="22">
        <v>5</v>
      </c>
      <c r="E396" s="23" t="str">
        <f t="shared" si="36"/>
        <v>Green</v>
      </c>
      <c r="F396" s="72" t="s">
        <v>1675</v>
      </c>
      <c r="G396" s="23"/>
      <c r="H396" s="24" t="str">
        <f t="shared" si="37"/>
        <v>Start Loc</v>
      </c>
      <c r="I396" s="24" t="str">
        <f t="shared" si="38"/>
        <v>End Loc</v>
      </c>
      <c r="J396" s="24" t="str">
        <f t="shared" si="39"/>
        <v>Segment</v>
      </c>
      <c r="K396" s="71" t="s">
        <v>850</v>
      </c>
      <c r="L396" s="22">
        <v>5.25</v>
      </c>
      <c r="M396" s="22">
        <v>5.49</v>
      </c>
      <c r="N396" s="22">
        <v>5</v>
      </c>
      <c r="O396" s="22">
        <v>0</v>
      </c>
      <c r="P396" s="22">
        <v>0</v>
      </c>
      <c r="Q396" s="22">
        <v>2</v>
      </c>
      <c r="R396" s="22"/>
      <c r="S396" s="22"/>
      <c r="T396" s="22"/>
      <c r="U396" t="s">
        <v>238</v>
      </c>
      <c r="V396" s="18">
        <f t="shared" si="40"/>
        <v>0.24000000000000021</v>
      </c>
      <c r="W396" s="18">
        <v>38.866755369700002</v>
      </c>
      <c r="X396" s="18">
        <v>-82.877520870400005</v>
      </c>
      <c r="Y396" s="18">
        <v>38.867258245599999</v>
      </c>
      <c r="Z396" s="18">
        <v>-82.873246418600004</v>
      </c>
      <c r="AA396" s="71" t="str">
        <f t="shared" si="41"/>
        <v>SCI</v>
      </c>
    </row>
    <row r="397" spans="1:27" x14ac:dyDescent="0.25">
      <c r="A397" s="22" t="s">
        <v>6487</v>
      </c>
      <c r="B397" s="22">
        <v>0</v>
      </c>
      <c r="C397" s="22" t="s">
        <v>4608</v>
      </c>
      <c r="D397" s="22">
        <v>3</v>
      </c>
      <c r="E397" s="23" t="str">
        <f t="shared" si="36"/>
        <v>Green</v>
      </c>
      <c r="F397" s="72" t="s">
        <v>1675</v>
      </c>
      <c r="G397" s="23"/>
      <c r="H397" s="24" t="str">
        <f t="shared" si="37"/>
        <v>Start Loc</v>
      </c>
      <c r="I397" s="24" t="str">
        <f t="shared" si="38"/>
        <v>End Loc</v>
      </c>
      <c r="J397" s="24" t="str">
        <f t="shared" si="39"/>
        <v>Segment</v>
      </c>
      <c r="K397" s="71" t="s">
        <v>850</v>
      </c>
      <c r="L397" s="22">
        <v>1.25</v>
      </c>
      <c r="M397" s="22">
        <v>1.49</v>
      </c>
      <c r="N397" s="22">
        <v>3</v>
      </c>
      <c r="O397" s="22">
        <v>0</v>
      </c>
      <c r="P397" s="22">
        <v>0</v>
      </c>
      <c r="Q397" s="22">
        <v>0</v>
      </c>
      <c r="R397" s="22"/>
      <c r="S397" s="22"/>
      <c r="T397" s="22"/>
      <c r="U397" t="s">
        <v>238</v>
      </c>
      <c r="V397" s="18">
        <f t="shared" si="40"/>
        <v>0.24</v>
      </c>
      <c r="W397" s="18">
        <v>38.8704482188</v>
      </c>
      <c r="X397" s="18">
        <v>-82.945049958499993</v>
      </c>
      <c r="Y397" s="18">
        <v>38.868479543299998</v>
      </c>
      <c r="Z397" s="18">
        <v>-82.941443224400004</v>
      </c>
      <c r="AA397" s="71" t="str">
        <f t="shared" si="41"/>
        <v>SCI</v>
      </c>
    </row>
    <row r="398" spans="1:27" x14ac:dyDescent="0.25">
      <c r="A398" s="22" t="s">
        <v>6432</v>
      </c>
      <c r="B398" s="22">
        <v>0</v>
      </c>
      <c r="C398" s="22" t="s">
        <v>4621</v>
      </c>
      <c r="D398" s="22">
        <v>3</v>
      </c>
      <c r="E398" s="23" t="str">
        <f t="shared" si="36"/>
        <v>Green</v>
      </c>
      <c r="F398" s="72" t="s">
        <v>1675</v>
      </c>
      <c r="G398" s="23"/>
      <c r="H398" s="24" t="str">
        <f t="shared" si="37"/>
        <v>Start Loc</v>
      </c>
      <c r="I398" s="24" t="str">
        <f t="shared" si="38"/>
        <v>End Loc</v>
      </c>
      <c r="J398" s="24" t="str">
        <f t="shared" si="39"/>
        <v>Segment</v>
      </c>
      <c r="K398" s="71" t="s">
        <v>799</v>
      </c>
      <c r="L398" s="22">
        <v>0.75</v>
      </c>
      <c r="M398" s="22">
        <v>0.99</v>
      </c>
      <c r="N398" s="22">
        <v>3</v>
      </c>
      <c r="O398" s="22">
        <v>0</v>
      </c>
      <c r="P398" s="22">
        <v>0</v>
      </c>
      <c r="Q398" s="22">
        <v>0</v>
      </c>
      <c r="R398" s="22"/>
      <c r="S398" s="22"/>
      <c r="T398" s="22"/>
      <c r="U398" t="s">
        <v>2054</v>
      </c>
      <c r="V398" s="18">
        <f t="shared" si="40"/>
        <v>0.24</v>
      </c>
      <c r="W398" s="18">
        <v>38.870783262800003</v>
      </c>
      <c r="X398" s="18">
        <v>-83.071492428699997</v>
      </c>
      <c r="Y398" s="18">
        <v>38.868629410200001</v>
      </c>
      <c r="Z398" s="18">
        <v>-83.068054331799999</v>
      </c>
      <c r="AA398" s="71" t="str">
        <f t="shared" si="41"/>
        <v>SCI</v>
      </c>
    </row>
    <row r="399" spans="1:27" x14ac:dyDescent="0.25">
      <c r="A399" s="22" t="s">
        <v>2588</v>
      </c>
      <c r="B399" s="22">
        <v>0</v>
      </c>
      <c r="C399" s="22" t="s">
        <v>4631</v>
      </c>
      <c r="D399" s="22">
        <v>2</v>
      </c>
      <c r="E399" s="23" t="str">
        <f t="shared" si="36"/>
        <v>Green</v>
      </c>
      <c r="F399" s="72" t="s">
        <v>1687</v>
      </c>
      <c r="G399" s="23"/>
      <c r="H399" s="24" t="str">
        <f t="shared" si="37"/>
        <v>Start Loc</v>
      </c>
      <c r="I399" s="24" t="str">
        <f t="shared" si="38"/>
        <v>End Loc</v>
      </c>
      <c r="J399" s="24" t="str">
        <f t="shared" si="39"/>
        <v>Segment</v>
      </c>
      <c r="K399" s="71" t="s">
        <v>848</v>
      </c>
      <c r="L399" s="22">
        <v>3</v>
      </c>
      <c r="M399" s="22">
        <v>3.24</v>
      </c>
      <c r="N399" s="22">
        <v>2</v>
      </c>
      <c r="O399" s="22">
        <v>0</v>
      </c>
      <c r="P399" s="22">
        <v>0</v>
      </c>
      <c r="Q399" s="22">
        <v>0</v>
      </c>
      <c r="R399" s="22"/>
      <c r="S399" s="22"/>
      <c r="T399" s="22"/>
      <c r="U399" t="s">
        <v>387</v>
      </c>
      <c r="V399" s="18">
        <f t="shared" si="40"/>
        <v>0.24000000000000021</v>
      </c>
      <c r="W399" s="18">
        <v>38.869296295799998</v>
      </c>
      <c r="X399" s="18">
        <v>-83.959336845699994</v>
      </c>
      <c r="Y399" s="18">
        <v>38.8693227419</v>
      </c>
      <c r="Z399" s="18">
        <v>-83.955095755499997</v>
      </c>
      <c r="AA399" s="71" t="str">
        <f t="shared" si="41"/>
        <v>BRO</v>
      </c>
    </row>
    <row r="400" spans="1:27" x14ac:dyDescent="0.25">
      <c r="A400" s="22" t="s">
        <v>2964</v>
      </c>
      <c r="B400" s="22">
        <v>0</v>
      </c>
      <c r="C400" s="22" t="s">
        <v>4621</v>
      </c>
      <c r="D400" s="22">
        <v>2</v>
      </c>
      <c r="E400" s="23" t="str">
        <f t="shared" si="36"/>
        <v>Green</v>
      </c>
      <c r="F400" s="72" t="s">
        <v>1675</v>
      </c>
      <c r="G400" s="23"/>
      <c r="H400" s="24" t="str">
        <f t="shared" si="37"/>
        <v>Start Loc</v>
      </c>
      <c r="I400" s="24" t="str">
        <f t="shared" si="38"/>
        <v>End Loc</v>
      </c>
      <c r="J400" s="24" t="str">
        <f t="shared" si="39"/>
        <v>Segment</v>
      </c>
      <c r="K400" s="71" t="s">
        <v>850</v>
      </c>
      <c r="L400" s="22">
        <v>0.75</v>
      </c>
      <c r="M400" s="22">
        <v>0.99</v>
      </c>
      <c r="N400" s="22">
        <v>2</v>
      </c>
      <c r="O400" s="22">
        <v>0</v>
      </c>
      <c r="P400" s="22">
        <v>1</v>
      </c>
      <c r="Q400" s="22">
        <v>1</v>
      </c>
      <c r="R400" s="22"/>
      <c r="S400" s="22"/>
      <c r="T400" s="22"/>
      <c r="U400" t="s">
        <v>238</v>
      </c>
      <c r="V400" s="18">
        <f t="shared" si="40"/>
        <v>0.24</v>
      </c>
      <c r="W400" s="18">
        <v>38.871846897300003</v>
      </c>
      <c r="X400" s="18">
        <v>-82.953943042600002</v>
      </c>
      <c r="Y400" s="18">
        <v>38.871551611500003</v>
      </c>
      <c r="Z400" s="18">
        <v>-82.949511959700004</v>
      </c>
      <c r="AA400" s="71" t="str">
        <f t="shared" si="41"/>
        <v>SCI</v>
      </c>
    </row>
    <row r="401" spans="1:27" x14ac:dyDescent="0.25">
      <c r="A401" s="22" t="s">
        <v>4422</v>
      </c>
      <c r="B401" s="22">
        <v>0</v>
      </c>
      <c r="C401" s="22" t="s">
        <v>4619</v>
      </c>
      <c r="D401" s="22">
        <v>5</v>
      </c>
      <c r="E401" s="23" t="str">
        <f t="shared" si="36"/>
        <v>Green</v>
      </c>
      <c r="F401" s="72" t="s">
        <v>1675</v>
      </c>
      <c r="G401" s="23"/>
      <c r="H401" s="24" t="str">
        <f t="shared" si="37"/>
        <v>Start Loc</v>
      </c>
      <c r="I401" s="24" t="str">
        <f t="shared" si="38"/>
        <v>End Loc</v>
      </c>
      <c r="J401" s="24" t="str">
        <f t="shared" si="39"/>
        <v>Segment</v>
      </c>
      <c r="K401" s="71" t="s">
        <v>850</v>
      </c>
      <c r="L401" s="22">
        <v>0.5</v>
      </c>
      <c r="M401" s="22">
        <v>0.74</v>
      </c>
      <c r="N401" s="22">
        <v>5</v>
      </c>
      <c r="O401" s="22">
        <v>0</v>
      </c>
      <c r="P401" s="22">
        <v>2</v>
      </c>
      <c r="Q401" s="22">
        <v>3</v>
      </c>
      <c r="R401" s="22"/>
      <c r="S401" s="22"/>
      <c r="T401" s="22"/>
      <c r="U401" t="s">
        <v>238</v>
      </c>
      <c r="V401" s="18">
        <f t="shared" si="40"/>
        <v>0.24</v>
      </c>
      <c r="W401" s="18">
        <v>38.871778745</v>
      </c>
      <c r="X401" s="18">
        <v>-82.958417807100005</v>
      </c>
      <c r="Y401" s="18">
        <v>38.8718593372</v>
      </c>
      <c r="Z401" s="18">
        <v>-82.9541276904</v>
      </c>
      <c r="AA401" s="71" t="str">
        <f t="shared" si="41"/>
        <v>SCI</v>
      </c>
    </row>
    <row r="402" spans="1:27" x14ac:dyDescent="0.25">
      <c r="A402" s="22" t="s">
        <v>3793</v>
      </c>
      <c r="B402" s="22">
        <v>0</v>
      </c>
      <c r="C402" s="22" t="s">
        <v>4606</v>
      </c>
      <c r="D402" s="22">
        <v>3</v>
      </c>
      <c r="E402" s="23" t="str">
        <f t="shared" si="36"/>
        <v>Green</v>
      </c>
      <c r="F402" s="72" t="s">
        <v>1675</v>
      </c>
      <c r="G402" s="23"/>
      <c r="H402" s="24" t="str">
        <f t="shared" si="37"/>
        <v>Start Loc</v>
      </c>
      <c r="I402" s="24" t="str">
        <f t="shared" si="38"/>
        <v>End Loc</v>
      </c>
      <c r="J402" s="24" t="str">
        <f t="shared" si="39"/>
        <v>Segment</v>
      </c>
      <c r="K402" s="71" t="s">
        <v>850</v>
      </c>
      <c r="L402" s="22">
        <v>0.25</v>
      </c>
      <c r="M402" s="22">
        <v>0.49</v>
      </c>
      <c r="N402" s="22">
        <v>3</v>
      </c>
      <c r="O402" s="22">
        <v>0</v>
      </c>
      <c r="P402" s="22">
        <v>0</v>
      </c>
      <c r="Q402" s="22">
        <v>1</v>
      </c>
      <c r="R402" s="22"/>
      <c r="S402" s="22"/>
      <c r="T402" s="22"/>
      <c r="U402" t="s">
        <v>238</v>
      </c>
      <c r="V402" s="18">
        <f t="shared" si="40"/>
        <v>0.24</v>
      </c>
      <c r="W402" s="18">
        <v>38.874716294999999</v>
      </c>
      <c r="X402" s="18">
        <v>-82.961134705099994</v>
      </c>
      <c r="Y402" s="18">
        <v>38.871888914899998</v>
      </c>
      <c r="Z402" s="18">
        <v>-82.958576970600006</v>
      </c>
      <c r="AA402" s="71" t="str">
        <f t="shared" si="41"/>
        <v>SCI</v>
      </c>
    </row>
    <row r="403" spans="1:27" x14ac:dyDescent="0.25">
      <c r="A403" s="22" t="s">
        <v>2655</v>
      </c>
      <c r="B403" s="22">
        <v>0</v>
      </c>
      <c r="C403" s="22" t="s">
        <v>4616</v>
      </c>
      <c r="D403" s="22">
        <v>2</v>
      </c>
      <c r="E403" s="23" t="str">
        <f t="shared" si="36"/>
        <v>Green</v>
      </c>
      <c r="F403" s="72" t="s">
        <v>1675</v>
      </c>
      <c r="G403" s="23"/>
      <c r="H403" s="24" t="str">
        <f t="shared" si="37"/>
        <v>Start Loc</v>
      </c>
      <c r="I403" s="24" t="str">
        <f t="shared" si="38"/>
        <v>End Loc</v>
      </c>
      <c r="J403" s="24" t="str">
        <f t="shared" si="39"/>
        <v>Segment</v>
      </c>
      <c r="K403" s="71" t="s">
        <v>928</v>
      </c>
      <c r="L403" s="22">
        <v>4</v>
      </c>
      <c r="M403" s="22">
        <v>4.24</v>
      </c>
      <c r="N403" s="22">
        <v>2</v>
      </c>
      <c r="O403" s="22">
        <v>0</v>
      </c>
      <c r="P403" s="22">
        <v>0</v>
      </c>
      <c r="Q403" s="22">
        <v>1</v>
      </c>
      <c r="R403" s="22"/>
      <c r="S403" s="22"/>
      <c r="T403" s="22"/>
      <c r="U403" t="s">
        <v>701</v>
      </c>
      <c r="V403" s="18">
        <f t="shared" si="40"/>
        <v>0.24000000000000021</v>
      </c>
      <c r="W403" s="18">
        <v>38.870191284500002</v>
      </c>
      <c r="X403" s="18">
        <v>-83.095601876900005</v>
      </c>
      <c r="Y403" s="18">
        <v>38.872529099099999</v>
      </c>
      <c r="Z403" s="18">
        <v>-83.092317083799998</v>
      </c>
      <c r="AA403" s="71" t="str">
        <f t="shared" si="41"/>
        <v>SCI</v>
      </c>
    </row>
    <row r="404" spans="1:27" x14ac:dyDescent="0.25">
      <c r="A404" s="22" t="s">
        <v>2977</v>
      </c>
      <c r="B404" s="22">
        <v>0</v>
      </c>
      <c r="C404" s="22" t="s">
        <v>4686</v>
      </c>
      <c r="D404" s="22">
        <v>3</v>
      </c>
      <c r="E404" s="23" t="str">
        <f t="shared" si="36"/>
        <v>Green</v>
      </c>
      <c r="F404" s="72" t="s">
        <v>1743</v>
      </c>
      <c r="G404" s="23"/>
      <c r="H404" s="24" t="str">
        <f t="shared" si="37"/>
        <v>Start Loc</v>
      </c>
      <c r="I404" s="24" t="str">
        <f t="shared" si="38"/>
        <v>End Loc</v>
      </c>
      <c r="J404" s="24" t="str">
        <f t="shared" si="39"/>
        <v>Segment</v>
      </c>
      <c r="K404" s="71" t="s">
        <v>930</v>
      </c>
      <c r="L404" s="22">
        <v>19</v>
      </c>
      <c r="M404" s="22">
        <v>19.239999999999998</v>
      </c>
      <c r="N404" s="22">
        <v>3</v>
      </c>
      <c r="O404" s="22">
        <v>0</v>
      </c>
      <c r="P404" s="22">
        <v>1</v>
      </c>
      <c r="Q404" s="22">
        <v>2</v>
      </c>
      <c r="R404" s="22"/>
      <c r="S404" s="22"/>
      <c r="T404" s="22"/>
      <c r="U404" t="s">
        <v>509</v>
      </c>
      <c r="V404" s="18">
        <f t="shared" si="40"/>
        <v>0.23999999999999844</v>
      </c>
      <c r="W404" s="18">
        <v>38.869700634700003</v>
      </c>
      <c r="X404" s="18">
        <v>-83.643009729499994</v>
      </c>
      <c r="Y404" s="18">
        <v>38.873049286300002</v>
      </c>
      <c r="Z404" s="18">
        <v>-83.642309496300001</v>
      </c>
      <c r="AA404" s="71" t="str">
        <f t="shared" si="41"/>
        <v>ADA</v>
      </c>
    </row>
    <row r="405" spans="1:27" x14ac:dyDescent="0.25">
      <c r="A405" s="22" t="s">
        <v>6204</v>
      </c>
      <c r="B405" s="22">
        <v>0</v>
      </c>
      <c r="C405" s="22" t="s">
        <v>4620</v>
      </c>
      <c r="D405" s="22">
        <v>2</v>
      </c>
      <c r="E405" s="23" t="str">
        <f t="shared" si="36"/>
        <v>Green</v>
      </c>
      <c r="F405" s="72" t="s">
        <v>1675</v>
      </c>
      <c r="G405" s="23"/>
      <c r="H405" s="24" t="str">
        <f t="shared" si="37"/>
        <v>Start Loc</v>
      </c>
      <c r="I405" s="24" t="str">
        <f t="shared" si="38"/>
        <v>End Loc</v>
      </c>
      <c r="J405" s="24" t="str">
        <f t="shared" si="39"/>
        <v>Segment</v>
      </c>
      <c r="K405" s="71" t="s">
        <v>850</v>
      </c>
      <c r="L405" s="22">
        <v>0</v>
      </c>
      <c r="M405" s="22">
        <v>0.24</v>
      </c>
      <c r="N405" s="22">
        <v>2</v>
      </c>
      <c r="O405" s="22">
        <v>0</v>
      </c>
      <c r="P405" s="22">
        <v>0</v>
      </c>
      <c r="Q405" s="22">
        <v>0</v>
      </c>
      <c r="R405" s="22"/>
      <c r="S405" s="22"/>
      <c r="T405" s="22"/>
      <c r="U405" t="s">
        <v>238</v>
      </c>
      <c r="V405" s="18">
        <f t="shared" si="40"/>
        <v>0.24</v>
      </c>
      <c r="W405" s="18">
        <v>38.876406775699998</v>
      </c>
      <c r="X405" s="18">
        <v>-82.965172145400004</v>
      </c>
      <c r="Y405" s="18">
        <v>38.874826644300001</v>
      </c>
      <c r="Z405" s="18">
        <v>-82.961253344699998</v>
      </c>
      <c r="AA405" s="71" t="str">
        <f t="shared" si="41"/>
        <v>SCI</v>
      </c>
    </row>
    <row r="406" spans="1:27" x14ac:dyDescent="0.25">
      <c r="A406" s="22" t="s">
        <v>2283</v>
      </c>
      <c r="B406" s="22">
        <v>0</v>
      </c>
      <c r="C406" s="22" t="s">
        <v>4624</v>
      </c>
      <c r="D406" s="22">
        <v>2</v>
      </c>
      <c r="E406" s="23" t="str">
        <f t="shared" si="36"/>
        <v>Green</v>
      </c>
      <c r="F406" s="72" t="s">
        <v>1687</v>
      </c>
      <c r="G406" s="23"/>
      <c r="H406" s="24" t="str">
        <f t="shared" si="37"/>
        <v>Start Loc</v>
      </c>
      <c r="I406" s="24" t="str">
        <f t="shared" si="38"/>
        <v>End Loc</v>
      </c>
      <c r="J406" s="24" t="str">
        <f t="shared" si="39"/>
        <v>Segment</v>
      </c>
      <c r="K406" s="71" t="s">
        <v>842</v>
      </c>
      <c r="L406" s="22">
        <v>2.25</v>
      </c>
      <c r="M406" s="22">
        <v>2.4900000000000002</v>
      </c>
      <c r="N406" s="22">
        <v>2</v>
      </c>
      <c r="O406" s="22">
        <v>0</v>
      </c>
      <c r="P406" s="22">
        <v>0</v>
      </c>
      <c r="Q406" s="22">
        <v>0</v>
      </c>
      <c r="R406" s="22"/>
      <c r="S406" s="22"/>
      <c r="T406" s="22"/>
      <c r="U406" t="s">
        <v>1169</v>
      </c>
      <c r="V406" s="18">
        <f t="shared" si="40"/>
        <v>0.24000000000000021</v>
      </c>
      <c r="W406" s="18">
        <v>38.874981975099999</v>
      </c>
      <c r="X406" s="18">
        <v>-83.736573990500005</v>
      </c>
      <c r="Y406" s="18">
        <v>38.875211725100002</v>
      </c>
      <c r="Z406" s="18">
        <v>-83.732353790700003</v>
      </c>
      <c r="AA406" s="71" t="str">
        <f t="shared" si="41"/>
        <v>BRO</v>
      </c>
    </row>
    <row r="407" spans="1:27" x14ac:dyDescent="0.25">
      <c r="A407" s="22" t="s">
        <v>6363</v>
      </c>
      <c r="B407" s="22">
        <v>0</v>
      </c>
      <c r="C407" s="22" t="s">
        <v>4635</v>
      </c>
      <c r="D407" s="22">
        <v>3</v>
      </c>
      <c r="E407" s="23" t="str">
        <f t="shared" si="36"/>
        <v>Green</v>
      </c>
      <c r="F407" s="72" t="s">
        <v>1687</v>
      </c>
      <c r="G407" s="23"/>
      <c r="H407" s="24" t="str">
        <f t="shared" si="37"/>
        <v>Start Loc</v>
      </c>
      <c r="I407" s="24" t="str">
        <f t="shared" si="38"/>
        <v>End Loc</v>
      </c>
      <c r="J407" s="24" t="str">
        <f t="shared" si="39"/>
        <v>Segment</v>
      </c>
      <c r="K407" s="71" t="s">
        <v>848</v>
      </c>
      <c r="L407" s="22">
        <v>4.5</v>
      </c>
      <c r="M407" s="22">
        <v>4.74</v>
      </c>
      <c r="N407" s="22">
        <v>3</v>
      </c>
      <c r="O407" s="22">
        <v>0</v>
      </c>
      <c r="P407" s="22">
        <v>0</v>
      </c>
      <c r="Q407" s="22">
        <v>0</v>
      </c>
      <c r="R407" s="22"/>
      <c r="S407" s="22"/>
      <c r="T407" s="22"/>
      <c r="U407" t="s">
        <v>387</v>
      </c>
      <c r="V407" s="18">
        <f t="shared" si="40"/>
        <v>0.24000000000000021</v>
      </c>
      <c r="W407" s="18">
        <v>38.873399583900003</v>
      </c>
      <c r="X407" s="18">
        <v>-83.932816824100001</v>
      </c>
      <c r="Y407" s="18">
        <v>38.876581676900003</v>
      </c>
      <c r="Z407" s="18">
        <v>-83.934171868899995</v>
      </c>
      <c r="AA407" s="71" t="str">
        <f t="shared" si="41"/>
        <v>BRO</v>
      </c>
    </row>
    <row r="408" spans="1:27" x14ac:dyDescent="0.25">
      <c r="A408" s="22" t="s">
        <v>5771</v>
      </c>
      <c r="B408" s="22">
        <v>0</v>
      </c>
      <c r="C408" s="22" t="s">
        <v>4608</v>
      </c>
      <c r="D408" s="22">
        <v>2</v>
      </c>
      <c r="E408" s="23" t="str">
        <f t="shared" si="36"/>
        <v>Green</v>
      </c>
      <c r="F408" s="72" t="s">
        <v>1675</v>
      </c>
      <c r="G408" s="23"/>
      <c r="H408" s="24" t="str">
        <f t="shared" si="37"/>
        <v>Start Loc</v>
      </c>
      <c r="I408" s="24" t="str">
        <f t="shared" si="38"/>
        <v>End Loc</v>
      </c>
      <c r="J408" s="24" t="str">
        <f t="shared" si="39"/>
        <v>Segment</v>
      </c>
      <c r="K408" s="71" t="s">
        <v>912</v>
      </c>
      <c r="L408" s="22">
        <v>1.25</v>
      </c>
      <c r="M408" s="22">
        <v>1.49</v>
      </c>
      <c r="N408" s="22">
        <v>2</v>
      </c>
      <c r="O408" s="22">
        <v>0</v>
      </c>
      <c r="P408" s="22">
        <v>0</v>
      </c>
      <c r="Q408" s="22">
        <v>0</v>
      </c>
      <c r="R408" s="22"/>
      <c r="S408" s="22"/>
      <c r="T408" s="22"/>
      <c r="U408" t="s">
        <v>1386</v>
      </c>
      <c r="V408" s="18">
        <f t="shared" si="40"/>
        <v>0.24</v>
      </c>
      <c r="W408" s="18">
        <v>38.875195177800002</v>
      </c>
      <c r="X408" s="18">
        <v>-82.913453174500006</v>
      </c>
      <c r="Y408" s="18">
        <v>38.878403498799997</v>
      </c>
      <c r="Z408" s="18">
        <v>-82.913720222099997</v>
      </c>
      <c r="AA408" s="71" t="str">
        <f t="shared" si="41"/>
        <v>SCI</v>
      </c>
    </row>
    <row r="409" spans="1:27" x14ac:dyDescent="0.25">
      <c r="A409" s="22" t="s">
        <v>5708</v>
      </c>
      <c r="B409" s="22">
        <v>0</v>
      </c>
      <c r="C409" s="22" t="s">
        <v>4655</v>
      </c>
      <c r="D409" s="22">
        <v>2</v>
      </c>
      <c r="E409" s="23" t="str">
        <f t="shared" si="36"/>
        <v>Green</v>
      </c>
      <c r="F409" s="72" t="s">
        <v>1743</v>
      </c>
      <c r="G409" s="23"/>
      <c r="H409" s="24" t="str">
        <f t="shared" si="37"/>
        <v>Start Loc</v>
      </c>
      <c r="I409" s="24" t="str">
        <f t="shared" si="38"/>
        <v>End Loc</v>
      </c>
      <c r="J409" s="24" t="str">
        <f t="shared" si="39"/>
        <v>Segment</v>
      </c>
      <c r="K409" s="71" t="s">
        <v>864</v>
      </c>
      <c r="L409" s="22">
        <v>17.5</v>
      </c>
      <c r="M409" s="22">
        <v>17.739999999999998</v>
      </c>
      <c r="N409" s="22">
        <v>2</v>
      </c>
      <c r="O409" s="22">
        <v>0</v>
      </c>
      <c r="P409" s="22">
        <v>0</v>
      </c>
      <c r="Q409" s="22">
        <v>1</v>
      </c>
      <c r="R409" s="22"/>
      <c r="S409" s="22"/>
      <c r="T409" s="22"/>
      <c r="U409" t="s">
        <v>1780</v>
      </c>
      <c r="V409" s="18">
        <f t="shared" si="40"/>
        <v>0.23999999999999844</v>
      </c>
      <c r="W409" s="18">
        <v>38.877263327000001</v>
      </c>
      <c r="X409" s="18">
        <v>-83.486007944999997</v>
      </c>
      <c r="Y409" s="18">
        <v>38.878830173799997</v>
      </c>
      <c r="Z409" s="18">
        <v>-83.489979089599998</v>
      </c>
      <c r="AA409" s="71" t="str">
        <f t="shared" si="41"/>
        <v>ADA</v>
      </c>
    </row>
    <row r="410" spans="1:27" x14ac:dyDescent="0.25">
      <c r="A410" s="22" t="s">
        <v>3402</v>
      </c>
      <c r="B410" s="22">
        <v>0</v>
      </c>
      <c r="C410" s="22" t="s">
        <v>4688</v>
      </c>
      <c r="D410" s="22">
        <v>3</v>
      </c>
      <c r="E410" s="23" t="str">
        <f t="shared" si="36"/>
        <v>Green</v>
      </c>
      <c r="F410" s="72" t="s">
        <v>1743</v>
      </c>
      <c r="G410" s="23"/>
      <c r="H410" s="24" t="str">
        <f t="shared" si="37"/>
        <v>Start Loc</v>
      </c>
      <c r="I410" s="24" t="str">
        <f t="shared" si="38"/>
        <v>End Loc</v>
      </c>
      <c r="J410" s="24" t="str">
        <f t="shared" si="39"/>
        <v>Segment</v>
      </c>
      <c r="K410" s="71" t="s">
        <v>814</v>
      </c>
      <c r="L410" s="22">
        <v>22</v>
      </c>
      <c r="M410" s="22">
        <v>22.24</v>
      </c>
      <c r="N410" s="22">
        <v>3</v>
      </c>
      <c r="O410" s="22">
        <v>0</v>
      </c>
      <c r="P410" s="22">
        <v>0</v>
      </c>
      <c r="Q410" s="22">
        <v>1</v>
      </c>
      <c r="R410" s="22"/>
      <c r="S410" s="22"/>
      <c r="T410" s="22"/>
      <c r="U410" t="s">
        <v>1808</v>
      </c>
      <c r="V410" s="18">
        <f t="shared" si="40"/>
        <v>0.23999999999999844</v>
      </c>
      <c r="W410" s="18">
        <v>38.882411788299997</v>
      </c>
      <c r="X410" s="18">
        <v>-83.620318570999999</v>
      </c>
      <c r="Y410" s="18">
        <v>38.883075279000003</v>
      </c>
      <c r="Z410" s="18">
        <v>-83.616178337400001</v>
      </c>
      <c r="AA410" s="71" t="str">
        <f t="shared" si="41"/>
        <v>ADA</v>
      </c>
    </row>
    <row r="411" spans="1:27" x14ac:dyDescent="0.25">
      <c r="A411" s="22" t="s">
        <v>3113</v>
      </c>
      <c r="B411" s="22">
        <v>0</v>
      </c>
      <c r="C411" s="22" t="s">
        <v>4608</v>
      </c>
      <c r="D411" s="22">
        <v>2</v>
      </c>
      <c r="E411" s="23" t="str">
        <f t="shared" si="36"/>
        <v>Green</v>
      </c>
      <c r="F411" s="72" t="s">
        <v>1735</v>
      </c>
      <c r="G411" s="23"/>
      <c r="H411" s="24" t="str">
        <f t="shared" si="37"/>
        <v>Start Loc</v>
      </c>
      <c r="I411" s="24" t="str">
        <f t="shared" si="38"/>
        <v>End Loc</v>
      </c>
      <c r="J411" s="24" t="str">
        <f t="shared" si="39"/>
        <v>Segment</v>
      </c>
      <c r="K411" s="71" t="s">
        <v>961</v>
      </c>
      <c r="L411" s="22">
        <v>1.25</v>
      </c>
      <c r="M411" s="22">
        <v>1.49</v>
      </c>
      <c r="N411" s="22">
        <v>2</v>
      </c>
      <c r="O411" s="22">
        <v>0</v>
      </c>
      <c r="P411" s="22">
        <v>0</v>
      </c>
      <c r="Q411" s="22">
        <v>2</v>
      </c>
      <c r="R411" s="22"/>
      <c r="S411" s="22"/>
      <c r="T411" s="22"/>
      <c r="U411" t="s">
        <v>2169</v>
      </c>
      <c r="V411" s="18">
        <f t="shared" si="40"/>
        <v>0.24</v>
      </c>
      <c r="W411" s="18">
        <v>38.883976492400002</v>
      </c>
      <c r="X411" s="18">
        <v>-82.421545588399994</v>
      </c>
      <c r="Y411" s="18">
        <v>38.884767317300003</v>
      </c>
      <c r="Z411" s="18">
        <v>-82.418348962300001</v>
      </c>
      <c r="AA411" s="71" t="str">
        <f t="shared" si="41"/>
        <v>GAL</v>
      </c>
    </row>
    <row r="412" spans="1:27" x14ac:dyDescent="0.25">
      <c r="A412" s="22" t="s">
        <v>3405</v>
      </c>
      <c r="B412" s="22">
        <v>0</v>
      </c>
      <c r="C412" s="22" t="s">
        <v>4609</v>
      </c>
      <c r="D412" s="22">
        <v>2</v>
      </c>
      <c r="E412" s="23" t="str">
        <f t="shared" si="36"/>
        <v>Green</v>
      </c>
      <c r="F412" s="72" t="s">
        <v>1735</v>
      </c>
      <c r="G412" s="23"/>
      <c r="H412" s="24" t="str">
        <f t="shared" si="37"/>
        <v>Start Loc</v>
      </c>
      <c r="I412" s="24" t="str">
        <f t="shared" si="38"/>
        <v>End Loc</v>
      </c>
      <c r="J412" s="24" t="str">
        <f t="shared" si="39"/>
        <v>Segment</v>
      </c>
      <c r="K412" s="71" t="s">
        <v>864</v>
      </c>
      <c r="L412" s="22">
        <v>4.25</v>
      </c>
      <c r="M412" s="22">
        <v>4.49</v>
      </c>
      <c r="N412" s="22">
        <v>2</v>
      </c>
      <c r="O412" s="22">
        <v>0</v>
      </c>
      <c r="P412" s="22">
        <v>0</v>
      </c>
      <c r="Q412" s="22">
        <v>1</v>
      </c>
      <c r="R412" s="22"/>
      <c r="S412" s="22"/>
      <c r="T412" s="22"/>
      <c r="U412" t="s">
        <v>784</v>
      </c>
      <c r="V412" s="18">
        <f t="shared" si="40"/>
        <v>0.24000000000000021</v>
      </c>
      <c r="W412" s="18">
        <v>38.887207438600001</v>
      </c>
      <c r="X412" s="18">
        <v>-82.155139221599995</v>
      </c>
      <c r="Y412" s="18">
        <v>38.886166864300002</v>
      </c>
      <c r="Z412" s="18">
        <v>-82.151439456199995</v>
      </c>
      <c r="AA412" s="71" t="str">
        <f t="shared" si="41"/>
        <v>GAL</v>
      </c>
    </row>
    <row r="413" spans="1:27" x14ac:dyDescent="0.25">
      <c r="A413" s="22" t="s">
        <v>6275</v>
      </c>
      <c r="B413" s="22">
        <v>0</v>
      </c>
      <c r="C413" s="22" t="s">
        <v>4606</v>
      </c>
      <c r="D413" s="22">
        <v>2</v>
      </c>
      <c r="E413" s="23" t="str">
        <f t="shared" si="36"/>
        <v>Green</v>
      </c>
      <c r="F413" s="72" t="s">
        <v>1703</v>
      </c>
      <c r="G413" s="23"/>
      <c r="H413" s="24" t="str">
        <f t="shared" si="37"/>
        <v>Start Loc</v>
      </c>
      <c r="I413" s="24" t="str">
        <f t="shared" si="38"/>
        <v>End Loc</v>
      </c>
      <c r="J413" s="24" t="str">
        <f t="shared" si="39"/>
        <v>Segment</v>
      </c>
      <c r="K413" s="71" t="s">
        <v>808</v>
      </c>
      <c r="L413" s="22">
        <v>0.25</v>
      </c>
      <c r="M413" s="22">
        <v>0.49</v>
      </c>
      <c r="N413" s="22">
        <v>2</v>
      </c>
      <c r="O413" s="22">
        <v>0</v>
      </c>
      <c r="P413" s="22">
        <v>0</v>
      </c>
      <c r="Q413" s="22">
        <v>0</v>
      </c>
      <c r="R413" s="22"/>
      <c r="S413" s="22"/>
      <c r="T413" s="22"/>
      <c r="U413" t="s">
        <v>6808</v>
      </c>
      <c r="V413" s="18">
        <f t="shared" si="40"/>
        <v>0.24</v>
      </c>
      <c r="W413" s="18">
        <v>38.890549480700003</v>
      </c>
      <c r="X413" s="18">
        <v>-82.605754505099995</v>
      </c>
      <c r="Y413" s="18">
        <v>38.887799833099997</v>
      </c>
      <c r="Z413" s="18">
        <v>-82.606935045</v>
      </c>
      <c r="AA413" s="71" t="str">
        <f t="shared" si="41"/>
        <v>JAC</v>
      </c>
    </row>
    <row r="414" spans="1:27" x14ac:dyDescent="0.25">
      <c r="A414" s="22" t="s">
        <v>6240</v>
      </c>
      <c r="B414" s="22">
        <v>0</v>
      </c>
      <c r="C414" s="22" t="s">
        <v>4620</v>
      </c>
      <c r="D414" s="22">
        <v>2</v>
      </c>
      <c r="E414" s="23" t="str">
        <f t="shared" si="36"/>
        <v>Green</v>
      </c>
      <c r="F414" s="72" t="s">
        <v>1703</v>
      </c>
      <c r="G414" s="23"/>
      <c r="H414" s="24" t="str">
        <f t="shared" si="37"/>
        <v>Start Loc</v>
      </c>
      <c r="I414" s="24" t="str">
        <f t="shared" si="38"/>
        <v>End Loc</v>
      </c>
      <c r="J414" s="24" t="str">
        <f t="shared" si="39"/>
        <v>Segment</v>
      </c>
      <c r="K414" s="71" t="s">
        <v>808</v>
      </c>
      <c r="L414" s="22">
        <v>0</v>
      </c>
      <c r="M414" s="22">
        <v>0.24</v>
      </c>
      <c r="N414" s="22">
        <v>2</v>
      </c>
      <c r="O414" s="22">
        <v>0</v>
      </c>
      <c r="P414" s="22">
        <v>0</v>
      </c>
      <c r="Q414" s="22">
        <v>0</v>
      </c>
      <c r="R414" s="22"/>
      <c r="S414" s="22"/>
      <c r="T414" s="22"/>
      <c r="U414" t="s">
        <v>6808</v>
      </c>
      <c r="V414" s="18">
        <f t="shared" si="40"/>
        <v>0.24</v>
      </c>
      <c r="W414" s="18">
        <v>38.893646756400003</v>
      </c>
      <c r="X414" s="18">
        <v>-82.604087420599996</v>
      </c>
      <c r="Y414" s="18">
        <v>38.8906790865</v>
      </c>
      <c r="Z414" s="18">
        <v>-82.6056943225</v>
      </c>
      <c r="AA414" s="71" t="str">
        <f t="shared" si="41"/>
        <v>JAC</v>
      </c>
    </row>
    <row r="415" spans="1:27" x14ac:dyDescent="0.25">
      <c r="A415" s="22" t="s">
        <v>6001</v>
      </c>
      <c r="B415" s="22">
        <v>0</v>
      </c>
      <c r="C415" s="22" t="s">
        <v>4631</v>
      </c>
      <c r="D415" s="22">
        <v>2</v>
      </c>
      <c r="E415" s="23" t="str">
        <f t="shared" si="36"/>
        <v>Green</v>
      </c>
      <c r="F415" s="72" t="s">
        <v>1675</v>
      </c>
      <c r="G415" s="23"/>
      <c r="H415" s="24" t="str">
        <f t="shared" si="37"/>
        <v>Start Loc</v>
      </c>
      <c r="I415" s="24" t="str">
        <f t="shared" si="38"/>
        <v>End Loc</v>
      </c>
      <c r="J415" s="24" t="str">
        <f t="shared" si="39"/>
        <v>Segment</v>
      </c>
      <c r="K415" s="71" t="s">
        <v>835</v>
      </c>
      <c r="L415" s="22">
        <v>3</v>
      </c>
      <c r="M415" s="22">
        <v>3.24</v>
      </c>
      <c r="N415" s="22">
        <v>2</v>
      </c>
      <c r="O415" s="22">
        <v>0</v>
      </c>
      <c r="P415" s="22">
        <v>0</v>
      </c>
      <c r="Q415" s="22">
        <v>1</v>
      </c>
      <c r="R415" s="22"/>
      <c r="S415" s="22"/>
      <c r="T415" s="22"/>
      <c r="U415" t="s">
        <v>4801</v>
      </c>
      <c r="V415" s="18">
        <f t="shared" si="40"/>
        <v>0.24000000000000021</v>
      </c>
      <c r="W415" s="18">
        <v>38.888970496600002</v>
      </c>
      <c r="X415" s="18">
        <v>-83.229801632000004</v>
      </c>
      <c r="Y415" s="18">
        <v>38.891103825899997</v>
      </c>
      <c r="Z415" s="18">
        <v>-83.231881372000004</v>
      </c>
      <c r="AA415" s="71" t="str">
        <f t="shared" si="41"/>
        <v>SCI</v>
      </c>
    </row>
    <row r="416" spans="1:27" x14ac:dyDescent="0.25">
      <c r="A416" s="22" t="s">
        <v>6035</v>
      </c>
      <c r="B416" s="22">
        <v>0</v>
      </c>
      <c r="C416" s="22" t="s">
        <v>4620</v>
      </c>
      <c r="D416" s="22">
        <v>2</v>
      </c>
      <c r="E416" s="23" t="str">
        <f t="shared" si="36"/>
        <v>Green</v>
      </c>
      <c r="F416" s="72" t="s">
        <v>1703</v>
      </c>
      <c r="G416" s="23"/>
      <c r="H416" s="24" t="str">
        <f t="shared" si="37"/>
        <v>Start Loc</v>
      </c>
      <c r="I416" s="24" t="str">
        <f t="shared" si="38"/>
        <v>End Loc</v>
      </c>
      <c r="J416" s="24" t="str">
        <f t="shared" si="39"/>
        <v>Segment</v>
      </c>
      <c r="K416" s="71" t="s">
        <v>934</v>
      </c>
      <c r="L416" s="22">
        <v>0</v>
      </c>
      <c r="M416" s="22">
        <v>0.24</v>
      </c>
      <c r="N416" s="22">
        <v>2</v>
      </c>
      <c r="O416" s="22">
        <v>0</v>
      </c>
      <c r="P416" s="22">
        <v>0</v>
      </c>
      <c r="Q416" s="22">
        <v>0</v>
      </c>
      <c r="R416" s="22"/>
      <c r="S416" s="22"/>
      <c r="T416" s="22"/>
      <c r="U416" t="s">
        <v>6760</v>
      </c>
      <c r="V416" s="18">
        <f t="shared" si="40"/>
        <v>0.24</v>
      </c>
      <c r="W416" s="18">
        <v>38.890184060700001</v>
      </c>
      <c r="X416" s="18">
        <v>-82.584369837599994</v>
      </c>
      <c r="Y416" s="18">
        <v>38.892154266699997</v>
      </c>
      <c r="Z416" s="18">
        <v>-82.586478274300006</v>
      </c>
      <c r="AA416" s="71" t="str">
        <f t="shared" si="41"/>
        <v>JAC</v>
      </c>
    </row>
    <row r="417" spans="1:27" x14ac:dyDescent="0.25">
      <c r="A417" s="22" t="s">
        <v>2811</v>
      </c>
      <c r="B417" s="22">
        <v>0</v>
      </c>
      <c r="C417" s="22" t="s">
        <v>4621</v>
      </c>
      <c r="D417" s="22">
        <v>2</v>
      </c>
      <c r="E417" s="23" t="str">
        <f t="shared" si="36"/>
        <v>Green</v>
      </c>
      <c r="F417" s="72" t="s">
        <v>1675</v>
      </c>
      <c r="G417" s="23"/>
      <c r="H417" s="24" t="str">
        <f t="shared" si="37"/>
        <v>Start Loc</v>
      </c>
      <c r="I417" s="24" t="str">
        <f t="shared" si="38"/>
        <v>End Loc</v>
      </c>
      <c r="J417" s="24" t="str">
        <f t="shared" si="39"/>
        <v>Segment</v>
      </c>
      <c r="K417" s="71" t="s">
        <v>991</v>
      </c>
      <c r="L417" s="22">
        <v>0.75</v>
      </c>
      <c r="M417" s="22">
        <v>0.99</v>
      </c>
      <c r="N417" s="22">
        <v>2</v>
      </c>
      <c r="O417" s="22">
        <v>0</v>
      </c>
      <c r="P417" s="22">
        <v>1</v>
      </c>
      <c r="Q417" s="22">
        <v>1</v>
      </c>
      <c r="R417" s="22"/>
      <c r="S417" s="22"/>
      <c r="T417" s="22"/>
      <c r="U417" t="s">
        <v>1510</v>
      </c>
      <c r="V417" s="18">
        <f t="shared" si="40"/>
        <v>0.24</v>
      </c>
      <c r="W417" s="18">
        <v>38.890253727299999</v>
      </c>
      <c r="X417" s="18">
        <v>-82.954799874599999</v>
      </c>
      <c r="Y417" s="18">
        <v>38.893222358099997</v>
      </c>
      <c r="Z417" s="18">
        <v>-82.953119485100004</v>
      </c>
      <c r="AA417" s="71" t="str">
        <f t="shared" si="41"/>
        <v>SCI</v>
      </c>
    </row>
    <row r="418" spans="1:27" x14ac:dyDescent="0.25">
      <c r="A418" s="22" t="s">
        <v>5096</v>
      </c>
      <c r="B418" s="22">
        <v>0</v>
      </c>
      <c r="C418" s="22" t="s">
        <v>4619</v>
      </c>
      <c r="D418" s="22">
        <v>2</v>
      </c>
      <c r="E418" s="23" t="str">
        <f t="shared" si="36"/>
        <v>Green</v>
      </c>
      <c r="F418" s="72" t="s">
        <v>1743</v>
      </c>
      <c r="G418" s="23"/>
      <c r="H418" s="24" t="str">
        <f t="shared" si="37"/>
        <v>Start Loc</v>
      </c>
      <c r="I418" s="24" t="str">
        <f t="shared" si="38"/>
        <v>End Loc</v>
      </c>
      <c r="J418" s="24" t="str">
        <f t="shared" si="39"/>
        <v>Segment</v>
      </c>
      <c r="K418" s="71" t="s">
        <v>787</v>
      </c>
      <c r="L418" s="22">
        <v>0.5</v>
      </c>
      <c r="M418" s="22">
        <v>0.74</v>
      </c>
      <c r="N418" s="22">
        <v>2</v>
      </c>
      <c r="O418" s="22">
        <v>1</v>
      </c>
      <c r="P418" s="22">
        <v>0</v>
      </c>
      <c r="Q418" s="22">
        <v>1</v>
      </c>
      <c r="R418" s="22"/>
      <c r="S418" s="22"/>
      <c r="T418" s="22"/>
      <c r="U418" t="s">
        <v>4775</v>
      </c>
      <c r="V418" s="18">
        <f t="shared" si="40"/>
        <v>0.24</v>
      </c>
      <c r="W418" s="18">
        <v>38.894028805799998</v>
      </c>
      <c r="X418" s="18">
        <v>-83.6427305582</v>
      </c>
      <c r="Y418" s="18">
        <v>38.893483746800001</v>
      </c>
      <c r="Z418" s="18">
        <v>-83.638362801100001</v>
      </c>
      <c r="AA418" s="71" t="str">
        <f t="shared" si="41"/>
        <v>ADA</v>
      </c>
    </row>
    <row r="419" spans="1:27" x14ac:dyDescent="0.25">
      <c r="A419" s="22" t="s">
        <v>3769</v>
      </c>
      <c r="B419" s="22">
        <v>0</v>
      </c>
      <c r="C419" s="22" t="s">
        <v>4609</v>
      </c>
      <c r="D419" s="22">
        <v>2</v>
      </c>
      <c r="E419" s="23" t="str">
        <f t="shared" si="36"/>
        <v>Green</v>
      </c>
      <c r="F419" s="72" t="s">
        <v>1735</v>
      </c>
      <c r="G419" s="23"/>
      <c r="H419" s="24" t="str">
        <f t="shared" si="37"/>
        <v>Start Loc</v>
      </c>
      <c r="I419" s="24" t="str">
        <f t="shared" si="38"/>
        <v>End Loc</v>
      </c>
      <c r="J419" s="24" t="str">
        <f t="shared" si="39"/>
        <v>Segment</v>
      </c>
      <c r="K419" s="71" t="s">
        <v>841</v>
      </c>
      <c r="L419" s="22">
        <v>4.25</v>
      </c>
      <c r="M419" s="22">
        <v>4.49</v>
      </c>
      <c r="N419" s="22">
        <v>2</v>
      </c>
      <c r="O419" s="22">
        <v>1</v>
      </c>
      <c r="P419" s="22">
        <v>0</v>
      </c>
      <c r="Q419" s="22">
        <v>0</v>
      </c>
      <c r="R419" s="22"/>
      <c r="S419" s="22"/>
      <c r="T419" s="22"/>
      <c r="U419" t="s">
        <v>584</v>
      </c>
      <c r="V419" s="18">
        <f t="shared" si="40"/>
        <v>0.24000000000000021</v>
      </c>
      <c r="W419" s="18">
        <v>38.892628304200002</v>
      </c>
      <c r="X419" s="18">
        <v>-82.199812939300003</v>
      </c>
      <c r="Y419" s="18">
        <v>38.894493639499998</v>
      </c>
      <c r="Z419" s="18">
        <v>-82.196178316100003</v>
      </c>
      <c r="AA419" s="71" t="str">
        <f t="shared" si="41"/>
        <v>GAL</v>
      </c>
    </row>
    <row r="420" spans="1:27" x14ac:dyDescent="0.25">
      <c r="A420" s="22" t="s">
        <v>3137</v>
      </c>
      <c r="B420" s="22">
        <v>0</v>
      </c>
      <c r="C420" s="22" t="s">
        <v>4619</v>
      </c>
      <c r="D420" s="22">
        <v>4</v>
      </c>
      <c r="E420" s="23" t="str">
        <f t="shared" si="36"/>
        <v>Green</v>
      </c>
      <c r="F420" s="72" t="s">
        <v>1673</v>
      </c>
      <c r="G420" s="23"/>
      <c r="H420" s="24" t="str">
        <f t="shared" si="37"/>
        <v>Start Loc</v>
      </c>
      <c r="I420" s="24" t="str">
        <f t="shared" si="38"/>
        <v>End Loc</v>
      </c>
      <c r="J420" s="24" t="str">
        <f t="shared" si="39"/>
        <v>Segment</v>
      </c>
      <c r="K420" s="71" t="s">
        <v>1000</v>
      </c>
      <c r="L420" s="22">
        <v>0.5</v>
      </c>
      <c r="M420" s="22">
        <v>0.74</v>
      </c>
      <c r="N420" s="22">
        <v>4</v>
      </c>
      <c r="O420" s="22">
        <v>0</v>
      </c>
      <c r="P420" s="22">
        <v>0</v>
      </c>
      <c r="Q420" s="22">
        <v>4</v>
      </c>
      <c r="R420" s="22"/>
      <c r="S420" s="22"/>
      <c r="T420" s="22"/>
      <c r="U420" t="s">
        <v>1913</v>
      </c>
      <c r="V420" s="18">
        <f t="shared" si="40"/>
        <v>0.24</v>
      </c>
      <c r="W420" s="18">
        <v>38.895550382099998</v>
      </c>
      <c r="X420" s="18">
        <v>-84.1183522874</v>
      </c>
      <c r="Y420" s="18">
        <v>38.896425248100002</v>
      </c>
      <c r="Z420" s="18">
        <v>-84.114528996399997</v>
      </c>
      <c r="AA420" s="71" t="str">
        <f t="shared" si="41"/>
        <v>CLE</v>
      </c>
    </row>
    <row r="421" spans="1:27" x14ac:dyDescent="0.25">
      <c r="A421" s="22" t="s">
        <v>6118</v>
      </c>
      <c r="B421" s="22">
        <v>0</v>
      </c>
      <c r="C421" s="22" t="s">
        <v>4613</v>
      </c>
      <c r="D421" s="22">
        <v>2</v>
      </c>
      <c r="E421" s="23" t="str">
        <f t="shared" si="36"/>
        <v>Green</v>
      </c>
      <c r="F421" s="72" t="s">
        <v>1743</v>
      </c>
      <c r="G421" s="23"/>
      <c r="H421" s="24" t="str">
        <f t="shared" si="37"/>
        <v>Start Loc</v>
      </c>
      <c r="I421" s="24" t="str">
        <f t="shared" si="38"/>
        <v>End Loc</v>
      </c>
      <c r="J421" s="24" t="str">
        <f t="shared" si="39"/>
        <v>Segment</v>
      </c>
      <c r="K421" s="71" t="s">
        <v>937</v>
      </c>
      <c r="L421" s="22">
        <v>6.5</v>
      </c>
      <c r="M421" s="22">
        <v>6.74</v>
      </c>
      <c r="N421" s="22">
        <v>2</v>
      </c>
      <c r="O421" s="22">
        <v>0</v>
      </c>
      <c r="P421" s="22">
        <v>0</v>
      </c>
      <c r="Q421" s="22">
        <v>1</v>
      </c>
      <c r="R421" s="22"/>
      <c r="S421" s="22"/>
      <c r="T421" s="22"/>
      <c r="U421" t="s">
        <v>754</v>
      </c>
      <c r="V421" s="18">
        <f t="shared" si="40"/>
        <v>0.24000000000000021</v>
      </c>
      <c r="W421" s="18">
        <v>38.8933911974</v>
      </c>
      <c r="X421" s="18">
        <v>-83.409082537399996</v>
      </c>
      <c r="Y421" s="18">
        <v>38.896622115900001</v>
      </c>
      <c r="Z421" s="18">
        <v>-83.409536842400001</v>
      </c>
      <c r="AA421" s="71" t="str">
        <f t="shared" si="41"/>
        <v>ADA</v>
      </c>
    </row>
    <row r="422" spans="1:27" x14ac:dyDescent="0.25">
      <c r="A422" s="22" t="s">
        <v>5144</v>
      </c>
      <c r="B422" s="22">
        <v>0</v>
      </c>
      <c r="C422" s="22" t="s">
        <v>4607</v>
      </c>
      <c r="D422" s="22">
        <v>2</v>
      </c>
      <c r="E422" s="23" t="str">
        <f t="shared" si="36"/>
        <v>Green</v>
      </c>
      <c r="F422" s="72" t="s">
        <v>1675</v>
      </c>
      <c r="G422" s="23"/>
      <c r="H422" s="24" t="str">
        <f t="shared" si="37"/>
        <v>Start Loc</v>
      </c>
      <c r="I422" s="24" t="str">
        <f t="shared" si="38"/>
        <v>End Loc</v>
      </c>
      <c r="J422" s="24" t="str">
        <f t="shared" si="39"/>
        <v>Segment</v>
      </c>
      <c r="K422" s="71" t="s">
        <v>835</v>
      </c>
      <c r="L422" s="22">
        <v>5</v>
      </c>
      <c r="M422" s="22">
        <v>5.24</v>
      </c>
      <c r="N422" s="22">
        <v>2</v>
      </c>
      <c r="O422" s="22">
        <v>0</v>
      </c>
      <c r="P422" s="22">
        <v>0</v>
      </c>
      <c r="Q422" s="22">
        <v>0</v>
      </c>
      <c r="R422" s="22"/>
      <c r="S422" s="22"/>
      <c r="T422" s="22"/>
      <c r="U422" t="s">
        <v>4801</v>
      </c>
      <c r="V422" s="18">
        <f t="shared" si="40"/>
        <v>0.24000000000000021</v>
      </c>
      <c r="W422" s="18">
        <v>38.896062905100003</v>
      </c>
      <c r="X422" s="18">
        <v>-83.248217496899997</v>
      </c>
      <c r="Y422" s="18">
        <v>38.897696330899997</v>
      </c>
      <c r="Z422" s="18">
        <v>-83.248716802100006</v>
      </c>
      <c r="AA422" s="71" t="str">
        <f t="shared" si="41"/>
        <v>SCI</v>
      </c>
    </row>
    <row r="423" spans="1:27" x14ac:dyDescent="0.25">
      <c r="A423" s="22" t="s">
        <v>5309</v>
      </c>
      <c r="B423" s="22">
        <v>0</v>
      </c>
      <c r="C423" s="22" t="s">
        <v>4622</v>
      </c>
      <c r="D423" s="22">
        <v>2</v>
      </c>
      <c r="E423" s="23" t="str">
        <f t="shared" si="36"/>
        <v>Green</v>
      </c>
      <c r="F423" s="72" t="s">
        <v>1673</v>
      </c>
      <c r="G423" s="23"/>
      <c r="H423" s="24" t="str">
        <f t="shared" si="37"/>
        <v>Start Loc</v>
      </c>
      <c r="I423" s="24" t="str">
        <f t="shared" si="38"/>
        <v>End Loc</v>
      </c>
      <c r="J423" s="24" t="str">
        <f t="shared" si="39"/>
        <v>Segment</v>
      </c>
      <c r="K423" s="71" t="s">
        <v>979</v>
      </c>
      <c r="L423" s="22">
        <v>1.5</v>
      </c>
      <c r="M423" s="22">
        <v>1.74</v>
      </c>
      <c r="N423" s="22">
        <v>2</v>
      </c>
      <c r="O423" s="22">
        <v>0</v>
      </c>
      <c r="P423" s="22">
        <v>0</v>
      </c>
      <c r="Q423" s="22">
        <v>1</v>
      </c>
      <c r="R423" s="22"/>
      <c r="S423" s="22"/>
      <c r="T423" s="22"/>
      <c r="U423" t="s">
        <v>4865</v>
      </c>
      <c r="V423" s="18">
        <f t="shared" si="40"/>
        <v>0.24</v>
      </c>
      <c r="W423" s="18">
        <v>38.899904939700001</v>
      </c>
      <c r="X423" s="18">
        <v>-84.174353321500007</v>
      </c>
      <c r="Y423" s="18">
        <v>38.899864006900003</v>
      </c>
      <c r="Z423" s="18">
        <v>-84.171087568100006</v>
      </c>
      <c r="AA423" s="71" t="str">
        <f t="shared" si="41"/>
        <v>CLE</v>
      </c>
    </row>
    <row r="424" spans="1:27" x14ac:dyDescent="0.25">
      <c r="A424" s="22" t="s">
        <v>2643</v>
      </c>
      <c r="B424" s="22">
        <v>0</v>
      </c>
      <c r="C424" s="22" t="s">
        <v>4622</v>
      </c>
      <c r="D424" s="22">
        <v>2</v>
      </c>
      <c r="E424" s="23" t="str">
        <f t="shared" si="36"/>
        <v>Green</v>
      </c>
      <c r="F424" s="72" t="s">
        <v>1675</v>
      </c>
      <c r="G424" s="23"/>
      <c r="H424" s="24" t="str">
        <f t="shared" si="37"/>
        <v>Start Loc</v>
      </c>
      <c r="I424" s="24" t="str">
        <f t="shared" si="38"/>
        <v>End Loc</v>
      </c>
      <c r="J424" s="24" t="str">
        <f t="shared" si="39"/>
        <v>Segment</v>
      </c>
      <c r="K424" s="71" t="s">
        <v>991</v>
      </c>
      <c r="L424" s="22">
        <v>1.5</v>
      </c>
      <c r="M424" s="22">
        <v>1.74</v>
      </c>
      <c r="N424" s="22">
        <v>2</v>
      </c>
      <c r="O424" s="22">
        <v>0</v>
      </c>
      <c r="P424" s="22">
        <v>0</v>
      </c>
      <c r="Q424" s="22">
        <v>1</v>
      </c>
      <c r="R424" s="22"/>
      <c r="S424" s="22"/>
      <c r="T424" s="22"/>
      <c r="U424" t="s">
        <v>1510</v>
      </c>
      <c r="V424" s="18">
        <f t="shared" si="40"/>
        <v>0.24</v>
      </c>
      <c r="W424" s="18">
        <v>38.899715053800001</v>
      </c>
      <c r="X424" s="18">
        <v>-82.952453181300001</v>
      </c>
      <c r="Y424" s="18">
        <v>38.902542846400003</v>
      </c>
      <c r="Z424" s="18">
        <v>-82.9514161922</v>
      </c>
      <c r="AA424" s="71" t="str">
        <f t="shared" si="41"/>
        <v>SCI</v>
      </c>
    </row>
    <row r="425" spans="1:27" x14ac:dyDescent="0.25">
      <c r="A425" s="22" t="s">
        <v>3500</v>
      </c>
      <c r="B425" s="22">
        <v>0</v>
      </c>
      <c r="C425" s="22" t="s">
        <v>4622</v>
      </c>
      <c r="D425" s="22">
        <v>3</v>
      </c>
      <c r="E425" s="23" t="str">
        <f t="shared" si="36"/>
        <v>Green</v>
      </c>
      <c r="F425" s="72" t="s">
        <v>1675</v>
      </c>
      <c r="G425" s="23"/>
      <c r="H425" s="24" t="str">
        <f t="shared" si="37"/>
        <v>Start Loc</v>
      </c>
      <c r="I425" s="24" t="str">
        <f t="shared" si="38"/>
        <v>End Loc</v>
      </c>
      <c r="J425" s="24" t="str">
        <f t="shared" si="39"/>
        <v>Segment</v>
      </c>
      <c r="K425" s="71" t="s">
        <v>848</v>
      </c>
      <c r="L425" s="22">
        <v>1.5</v>
      </c>
      <c r="M425" s="22">
        <v>1.74</v>
      </c>
      <c r="N425" s="22">
        <v>3</v>
      </c>
      <c r="O425" s="22">
        <v>0</v>
      </c>
      <c r="P425" s="22">
        <v>0</v>
      </c>
      <c r="Q425" s="22">
        <v>1</v>
      </c>
      <c r="R425" s="22"/>
      <c r="S425" s="22"/>
      <c r="T425" s="22"/>
      <c r="U425" t="s">
        <v>687</v>
      </c>
      <c r="V425" s="18">
        <f t="shared" si="40"/>
        <v>0.24</v>
      </c>
      <c r="W425" s="18">
        <v>38.900559051400002</v>
      </c>
      <c r="X425" s="18">
        <v>-82.852259141499999</v>
      </c>
      <c r="Y425" s="18">
        <v>38.903326943700002</v>
      </c>
      <c r="Z425" s="18">
        <v>-82.849650988099995</v>
      </c>
      <c r="AA425" s="71" t="str">
        <f t="shared" si="41"/>
        <v>SCI</v>
      </c>
    </row>
    <row r="426" spans="1:27" x14ac:dyDescent="0.25">
      <c r="A426" s="22" t="s">
        <v>2636</v>
      </c>
      <c r="B426" s="22">
        <v>0</v>
      </c>
      <c r="C426" s="22" t="s">
        <v>4621</v>
      </c>
      <c r="D426" s="22">
        <v>2</v>
      </c>
      <c r="E426" s="23" t="str">
        <f t="shared" si="36"/>
        <v>Green</v>
      </c>
      <c r="F426" s="72" t="s">
        <v>1675</v>
      </c>
      <c r="G426" s="23"/>
      <c r="H426" s="24" t="str">
        <f t="shared" si="37"/>
        <v>Start Loc</v>
      </c>
      <c r="I426" s="24" t="str">
        <f t="shared" si="38"/>
        <v>End Loc</v>
      </c>
      <c r="J426" s="24" t="str">
        <f t="shared" si="39"/>
        <v>Segment</v>
      </c>
      <c r="K426" s="71" t="s">
        <v>908</v>
      </c>
      <c r="L426" s="22">
        <v>0.75</v>
      </c>
      <c r="M426" s="22">
        <v>0.99</v>
      </c>
      <c r="N426" s="22">
        <v>2</v>
      </c>
      <c r="O426" s="22">
        <v>0</v>
      </c>
      <c r="P426" s="22">
        <v>0</v>
      </c>
      <c r="Q426" s="22">
        <v>0</v>
      </c>
      <c r="R426" s="22"/>
      <c r="S426" s="22"/>
      <c r="T426" s="22"/>
      <c r="U426" t="s">
        <v>1567</v>
      </c>
      <c r="V426" s="18">
        <f t="shared" si="40"/>
        <v>0.24</v>
      </c>
      <c r="W426" s="18">
        <v>38.902224570900003</v>
      </c>
      <c r="X426" s="18">
        <v>-83.107114058600004</v>
      </c>
      <c r="Y426" s="18">
        <v>38.904910604900003</v>
      </c>
      <c r="Z426" s="18">
        <v>-83.108814148999997</v>
      </c>
      <c r="AA426" s="71" t="str">
        <f t="shared" si="41"/>
        <v>SCI</v>
      </c>
    </row>
    <row r="427" spans="1:27" x14ac:dyDescent="0.25">
      <c r="A427" s="22" t="s">
        <v>5799</v>
      </c>
      <c r="B427" s="22">
        <v>0</v>
      </c>
      <c r="C427" s="22" t="s">
        <v>6628</v>
      </c>
      <c r="D427" s="22">
        <v>2</v>
      </c>
      <c r="E427" s="23" t="str">
        <f t="shared" si="36"/>
        <v>Green</v>
      </c>
      <c r="F427" s="72" t="s">
        <v>1743</v>
      </c>
      <c r="G427" s="23"/>
      <c r="H427" s="24" t="str">
        <f t="shared" si="37"/>
        <v>Start Loc</v>
      </c>
      <c r="I427" s="24" t="str">
        <f t="shared" si="38"/>
        <v>End Loc</v>
      </c>
      <c r="J427" s="24" t="str">
        <f t="shared" si="39"/>
        <v>Segment</v>
      </c>
      <c r="K427" s="71" t="s">
        <v>864</v>
      </c>
      <c r="L427" s="22">
        <v>21</v>
      </c>
      <c r="M427" s="22">
        <v>21.24</v>
      </c>
      <c r="N427" s="22">
        <v>2</v>
      </c>
      <c r="O427" s="22">
        <v>0</v>
      </c>
      <c r="P427" s="22">
        <v>0</v>
      </c>
      <c r="Q427" s="22">
        <v>0</v>
      </c>
      <c r="R427" s="22"/>
      <c r="S427" s="22"/>
      <c r="T427" s="22"/>
      <c r="U427" t="s">
        <v>1780</v>
      </c>
      <c r="V427" s="18">
        <f t="shared" si="40"/>
        <v>0.23999999999999844</v>
      </c>
      <c r="W427" s="18">
        <v>38.904281086600001</v>
      </c>
      <c r="X427" s="18">
        <v>-83.538191281099998</v>
      </c>
      <c r="Y427" s="18">
        <v>38.906926879499999</v>
      </c>
      <c r="Z427" s="18">
        <v>-83.539242534500005</v>
      </c>
      <c r="AA427" s="71" t="str">
        <f t="shared" si="41"/>
        <v>ADA</v>
      </c>
    </row>
    <row r="428" spans="1:27" x14ac:dyDescent="0.25">
      <c r="A428" s="22" t="s">
        <v>2838</v>
      </c>
      <c r="B428" s="22">
        <v>0</v>
      </c>
      <c r="C428" s="22" t="s">
        <v>4626</v>
      </c>
      <c r="D428" s="22">
        <v>2</v>
      </c>
      <c r="E428" s="23" t="str">
        <f t="shared" si="36"/>
        <v>Green</v>
      </c>
      <c r="F428" s="72" t="s">
        <v>1687</v>
      </c>
      <c r="G428" s="23"/>
      <c r="H428" s="24" t="str">
        <f t="shared" si="37"/>
        <v>Start Loc</v>
      </c>
      <c r="I428" s="24" t="str">
        <f t="shared" si="38"/>
        <v>End Loc</v>
      </c>
      <c r="J428" s="24" t="str">
        <f t="shared" si="39"/>
        <v>Segment</v>
      </c>
      <c r="K428" s="71" t="s">
        <v>934</v>
      </c>
      <c r="L428" s="22">
        <v>1.75</v>
      </c>
      <c r="M428" s="22">
        <v>1.99</v>
      </c>
      <c r="N428" s="22">
        <v>2</v>
      </c>
      <c r="O428" s="22">
        <v>0</v>
      </c>
      <c r="P428" s="22">
        <v>0</v>
      </c>
      <c r="Q428" s="22">
        <v>1</v>
      </c>
      <c r="R428" s="22"/>
      <c r="S428" s="22"/>
      <c r="T428" s="22"/>
      <c r="U428" t="s">
        <v>1841</v>
      </c>
      <c r="V428" s="18">
        <f t="shared" si="40"/>
        <v>0.24</v>
      </c>
      <c r="W428" s="18">
        <v>38.903994880900001</v>
      </c>
      <c r="X428" s="18">
        <v>-83.858383609000001</v>
      </c>
      <c r="Y428" s="18">
        <v>38.907008252499999</v>
      </c>
      <c r="Z428" s="18">
        <v>-83.857956589400004</v>
      </c>
      <c r="AA428" s="71" t="str">
        <f t="shared" si="41"/>
        <v>BRO</v>
      </c>
    </row>
    <row r="429" spans="1:27" x14ac:dyDescent="0.25">
      <c r="A429" s="22" t="s">
        <v>3319</v>
      </c>
      <c r="B429" s="22">
        <v>0</v>
      </c>
      <c r="C429" s="22" t="s">
        <v>4619</v>
      </c>
      <c r="D429" s="22">
        <v>2</v>
      </c>
      <c r="E429" s="23" t="str">
        <f t="shared" si="36"/>
        <v>Green</v>
      </c>
      <c r="F429" s="72" t="s">
        <v>1675</v>
      </c>
      <c r="G429" s="23"/>
      <c r="H429" s="24" t="str">
        <f t="shared" si="37"/>
        <v>Start Loc</v>
      </c>
      <c r="I429" s="24" t="str">
        <f t="shared" si="38"/>
        <v>End Loc</v>
      </c>
      <c r="J429" s="24" t="str">
        <f t="shared" si="39"/>
        <v>Segment</v>
      </c>
      <c r="K429" s="71" t="s">
        <v>852</v>
      </c>
      <c r="L429" s="22">
        <v>0.5</v>
      </c>
      <c r="M429" s="22">
        <v>0.74</v>
      </c>
      <c r="N429" s="22">
        <v>2</v>
      </c>
      <c r="O429" s="22">
        <v>0</v>
      </c>
      <c r="P429" s="22">
        <v>0</v>
      </c>
      <c r="Q429" s="22">
        <v>0</v>
      </c>
      <c r="R429" s="22"/>
      <c r="S429" s="22"/>
      <c r="T429" s="22"/>
      <c r="U429" t="s">
        <v>1408</v>
      </c>
      <c r="V429" s="18">
        <f t="shared" si="40"/>
        <v>0.24</v>
      </c>
      <c r="W429" s="18">
        <v>38.906576478799998</v>
      </c>
      <c r="X429" s="18">
        <v>-82.996636665899999</v>
      </c>
      <c r="Y429" s="18">
        <v>38.908940612499997</v>
      </c>
      <c r="Z429" s="18">
        <v>-82.993663274599996</v>
      </c>
      <c r="AA429" s="71" t="str">
        <f t="shared" si="41"/>
        <v>SCI</v>
      </c>
    </row>
    <row r="430" spans="1:27" x14ac:dyDescent="0.25">
      <c r="A430" s="22" t="s">
        <v>5951</v>
      </c>
      <c r="B430" s="22">
        <v>0</v>
      </c>
      <c r="C430" s="22" t="s">
        <v>4665</v>
      </c>
      <c r="D430" s="22">
        <v>2</v>
      </c>
      <c r="E430" s="23" t="str">
        <f t="shared" si="36"/>
        <v>Green</v>
      </c>
      <c r="F430" s="72" t="s">
        <v>1675</v>
      </c>
      <c r="G430" s="23"/>
      <c r="H430" s="24" t="str">
        <f t="shared" si="37"/>
        <v>Start Loc</v>
      </c>
      <c r="I430" s="24" t="str">
        <f t="shared" si="38"/>
        <v>End Loc</v>
      </c>
      <c r="J430" s="24" t="str">
        <f t="shared" si="39"/>
        <v>Segment</v>
      </c>
      <c r="K430" s="71" t="s">
        <v>848</v>
      </c>
      <c r="L430" s="22">
        <v>9.75</v>
      </c>
      <c r="M430" s="22">
        <v>9.99</v>
      </c>
      <c r="N430" s="22">
        <v>2</v>
      </c>
      <c r="O430" s="22">
        <v>0</v>
      </c>
      <c r="P430" s="22">
        <v>0</v>
      </c>
      <c r="Q430" s="22">
        <v>2</v>
      </c>
      <c r="R430" s="22"/>
      <c r="S430" s="22"/>
      <c r="T430" s="22"/>
      <c r="U430" t="s">
        <v>687</v>
      </c>
      <c r="V430" s="18">
        <f t="shared" si="40"/>
        <v>0.24000000000000021</v>
      </c>
      <c r="W430" s="18">
        <v>38.913385150099998</v>
      </c>
      <c r="X430" s="18">
        <v>-82.773020924199997</v>
      </c>
      <c r="Y430" s="18">
        <v>38.911784556900002</v>
      </c>
      <c r="Z430" s="18">
        <v>-82.776935280900005</v>
      </c>
      <c r="AA430" s="71" t="str">
        <f t="shared" si="41"/>
        <v>SCI</v>
      </c>
    </row>
    <row r="431" spans="1:27" x14ac:dyDescent="0.25">
      <c r="A431" s="22" t="s">
        <v>5495</v>
      </c>
      <c r="B431" s="22">
        <v>0</v>
      </c>
      <c r="C431" s="22" t="s">
        <v>4622</v>
      </c>
      <c r="D431" s="22">
        <v>4</v>
      </c>
      <c r="E431" s="23" t="str">
        <f t="shared" si="36"/>
        <v>Green</v>
      </c>
      <c r="F431" s="72" t="s">
        <v>1743</v>
      </c>
      <c r="G431" s="23"/>
      <c r="H431" s="24" t="str">
        <f t="shared" si="37"/>
        <v>Start Loc</v>
      </c>
      <c r="I431" s="24" t="str">
        <f t="shared" si="38"/>
        <v>End Loc</v>
      </c>
      <c r="J431" s="24" t="str">
        <f t="shared" si="39"/>
        <v>Segment</v>
      </c>
      <c r="K431" s="71" t="s">
        <v>796</v>
      </c>
      <c r="L431" s="22">
        <v>1.5</v>
      </c>
      <c r="M431" s="22">
        <v>1.74</v>
      </c>
      <c r="N431" s="22">
        <v>4</v>
      </c>
      <c r="O431" s="22">
        <v>0</v>
      </c>
      <c r="P431" s="22">
        <v>0</v>
      </c>
      <c r="Q431" s="22">
        <v>0</v>
      </c>
      <c r="R431" s="22"/>
      <c r="S431" s="22"/>
      <c r="T431" s="22"/>
      <c r="U431" t="s">
        <v>4919</v>
      </c>
      <c r="V431" s="18">
        <f t="shared" si="40"/>
        <v>0.24</v>
      </c>
      <c r="W431" s="18">
        <v>38.910623536199999</v>
      </c>
      <c r="X431" s="18">
        <v>-83.380582486099996</v>
      </c>
      <c r="Y431" s="18">
        <v>38.9118573513</v>
      </c>
      <c r="Z431" s="18">
        <v>-83.376708989199997</v>
      </c>
      <c r="AA431" s="71" t="str">
        <f t="shared" si="41"/>
        <v>ADA</v>
      </c>
    </row>
    <row r="432" spans="1:27" x14ac:dyDescent="0.25">
      <c r="A432" s="22" t="s">
        <v>6342</v>
      </c>
      <c r="B432" s="22">
        <v>0</v>
      </c>
      <c r="C432" s="22" t="s">
        <v>4608</v>
      </c>
      <c r="D432" s="22">
        <v>2</v>
      </c>
      <c r="E432" s="23" t="str">
        <f t="shared" si="36"/>
        <v>Green</v>
      </c>
      <c r="F432" s="72" t="s">
        <v>1675</v>
      </c>
      <c r="G432" s="23"/>
      <c r="H432" s="24" t="str">
        <f t="shared" si="37"/>
        <v>Start Loc</v>
      </c>
      <c r="I432" s="24" t="str">
        <f t="shared" si="38"/>
        <v>End Loc</v>
      </c>
      <c r="J432" s="24" t="str">
        <f t="shared" si="39"/>
        <v>Segment</v>
      </c>
      <c r="K432" s="71" t="s">
        <v>852</v>
      </c>
      <c r="L432" s="22">
        <v>1.25</v>
      </c>
      <c r="M432" s="22">
        <v>1.49</v>
      </c>
      <c r="N432" s="22">
        <v>2</v>
      </c>
      <c r="O432" s="22">
        <v>0</v>
      </c>
      <c r="P432" s="22">
        <v>0</v>
      </c>
      <c r="Q432" s="22">
        <v>2</v>
      </c>
      <c r="R432" s="22"/>
      <c r="S432" s="22"/>
      <c r="T432" s="22"/>
      <c r="U432" t="s">
        <v>1408</v>
      </c>
      <c r="V432" s="18">
        <f t="shared" si="40"/>
        <v>0.24</v>
      </c>
      <c r="W432" s="18">
        <v>38.911044762700001</v>
      </c>
      <c r="X432" s="18">
        <v>-82.984717793499996</v>
      </c>
      <c r="Y432" s="18">
        <v>38.912613756100001</v>
      </c>
      <c r="Z432" s="18">
        <v>-82.981455109699993</v>
      </c>
      <c r="AA432" s="71" t="str">
        <f t="shared" si="41"/>
        <v>SCI</v>
      </c>
    </row>
    <row r="433" spans="1:27" x14ac:dyDescent="0.25">
      <c r="A433" s="22" t="s">
        <v>2720</v>
      </c>
      <c r="B433" s="22">
        <v>0</v>
      </c>
      <c r="C433" s="22" t="s">
        <v>4618</v>
      </c>
      <c r="D433" s="22">
        <v>2</v>
      </c>
      <c r="E433" s="23" t="str">
        <f t="shared" si="36"/>
        <v>Green</v>
      </c>
      <c r="F433" s="72" t="s">
        <v>1735</v>
      </c>
      <c r="G433" s="23"/>
      <c r="H433" s="24" t="str">
        <f t="shared" si="37"/>
        <v>Start Loc</v>
      </c>
      <c r="I433" s="24" t="str">
        <f t="shared" si="38"/>
        <v>End Loc</v>
      </c>
      <c r="J433" s="24" t="str">
        <f t="shared" si="39"/>
        <v>Segment</v>
      </c>
      <c r="K433" s="71" t="s">
        <v>967</v>
      </c>
      <c r="L433" s="22">
        <v>2</v>
      </c>
      <c r="M433" s="22">
        <v>2.2400000000000002</v>
      </c>
      <c r="N433" s="22">
        <v>2</v>
      </c>
      <c r="O433" s="22">
        <v>0</v>
      </c>
      <c r="P433" s="22">
        <v>0</v>
      </c>
      <c r="Q433" s="22">
        <v>1</v>
      </c>
      <c r="R433" s="22"/>
      <c r="S433" s="22"/>
      <c r="T433" s="22"/>
      <c r="U433" t="s">
        <v>520</v>
      </c>
      <c r="V433" s="18">
        <f t="shared" si="40"/>
        <v>0.24000000000000021</v>
      </c>
      <c r="W433" s="18">
        <v>38.913029136299997</v>
      </c>
      <c r="X433" s="18">
        <v>-82.317354842399993</v>
      </c>
      <c r="Y433" s="18">
        <v>38.9138214496</v>
      </c>
      <c r="Z433" s="18">
        <v>-82.321430002900001</v>
      </c>
      <c r="AA433" s="71" t="str">
        <f t="shared" si="41"/>
        <v>GAL</v>
      </c>
    </row>
    <row r="434" spans="1:27" x14ac:dyDescent="0.25">
      <c r="A434" s="22" t="s">
        <v>5129</v>
      </c>
      <c r="B434" s="22">
        <v>0</v>
      </c>
      <c r="C434" s="22" t="s">
        <v>4621</v>
      </c>
      <c r="D434" s="22">
        <v>2</v>
      </c>
      <c r="E434" s="23" t="str">
        <f t="shared" si="36"/>
        <v>Green</v>
      </c>
      <c r="F434" s="72" t="s">
        <v>1673</v>
      </c>
      <c r="G434" s="23"/>
      <c r="H434" s="24" t="str">
        <f t="shared" si="37"/>
        <v>Start Loc</v>
      </c>
      <c r="I434" s="24" t="str">
        <f t="shared" si="38"/>
        <v>End Loc</v>
      </c>
      <c r="J434" s="24" t="str">
        <f t="shared" si="39"/>
        <v>Segment</v>
      </c>
      <c r="K434" s="71" t="s">
        <v>845</v>
      </c>
      <c r="L434" s="22">
        <v>0.75</v>
      </c>
      <c r="M434" s="22">
        <v>0.99</v>
      </c>
      <c r="N434" s="22">
        <v>2</v>
      </c>
      <c r="O434" s="22">
        <v>0</v>
      </c>
      <c r="P434" s="22">
        <v>0</v>
      </c>
      <c r="Q434" s="22">
        <v>1</v>
      </c>
      <c r="R434" s="22"/>
      <c r="S434" s="22"/>
      <c r="T434" s="22"/>
      <c r="U434" t="s">
        <v>715</v>
      </c>
      <c r="V434" s="18">
        <f t="shared" si="40"/>
        <v>0.24</v>
      </c>
      <c r="W434" s="18">
        <v>38.9120166127</v>
      </c>
      <c r="X434" s="18">
        <v>-84.044160036400001</v>
      </c>
      <c r="Y434" s="18">
        <v>38.914491679800001</v>
      </c>
      <c r="Z434" s="18">
        <v>-84.047206632300004</v>
      </c>
      <c r="AA434" s="71" t="str">
        <f t="shared" si="41"/>
        <v>CLE</v>
      </c>
    </row>
    <row r="435" spans="1:27" x14ac:dyDescent="0.25">
      <c r="A435" s="22" t="s">
        <v>3791</v>
      </c>
      <c r="B435" s="22">
        <v>0</v>
      </c>
      <c r="C435" s="22" t="s">
        <v>4622</v>
      </c>
      <c r="D435" s="22">
        <v>2</v>
      </c>
      <c r="E435" s="23" t="str">
        <f t="shared" si="36"/>
        <v>Green</v>
      </c>
      <c r="F435" s="72" t="s">
        <v>1675</v>
      </c>
      <c r="G435" s="23"/>
      <c r="H435" s="24" t="str">
        <f t="shared" si="37"/>
        <v>Start Loc</v>
      </c>
      <c r="I435" s="24" t="str">
        <f t="shared" si="38"/>
        <v>End Loc</v>
      </c>
      <c r="J435" s="24" t="str">
        <f t="shared" si="39"/>
        <v>Segment</v>
      </c>
      <c r="K435" s="71" t="s">
        <v>852</v>
      </c>
      <c r="L435" s="22">
        <v>1.5</v>
      </c>
      <c r="M435" s="22">
        <v>1.74</v>
      </c>
      <c r="N435" s="22">
        <v>2</v>
      </c>
      <c r="O435" s="22">
        <v>0</v>
      </c>
      <c r="P435" s="22">
        <v>0</v>
      </c>
      <c r="Q435" s="22">
        <v>0</v>
      </c>
      <c r="R435" s="22"/>
      <c r="S435" s="22"/>
      <c r="T435" s="22"/>
      <c r="U435" t="s">
        <v>1408</v>
      </c>
      <c r="V435" s="18">
        <f t="shared" si="40"/>
        <v>0.24</v>
      </c>
      <c r="W435" s="18">
        <v>38.912763941000001</v>
      </c>
      <c r="X435" s="18">
        <v>-82.981470442200006</v>
      </c>
      <c r="Y435" s="18">
        <v>38.9148308308</v>
      </c>
      <c r="Z435" s="18">
        <v>-82.978772615400004</v>
      </c>
      <c r="AA435" s="71" t="str">
        <f t="shared" si="41"/>
        <v>SCI</v>
      </c>
    </row>
    <row r="436" spans="1:27" x14ac:dyDescent="0.25">
      <c r="A436" s="22" t="s">
        <v>6176</v>
      </c>
      <c r="B436" s="22">
        <v>0</v>
      </c>
      <c r="C436" s="22" t="s">
        <v>4643</v>
      </c>
      <c r="D436" s="22">
        <v>2</v>
      </c>
      <c r="E436" s="23" t="str">
        <f t="shared" si="36"/>
        <v>Green</v>
      </c>
      <c r="F436" s="72" t="s">
        <v>1687</v>
      </c>
      <c r="G436" s="23"/>
      <c r="H436" s="24" t="str">
        <f t="shared" si="37"/>
        <v>Start Loc</v>
      </c>
      <c r="I436" s="24" t="str">
        <f t="shared" si="38"/>
        <v>End Loc</v>
      </c>
      <c r="J436" s="24" t="str">
        <f t="shared" si="39"/>
        <v>Segment</v>
      </c>
      <c r="K436" s="71" t="s">
        <v>817</v>
      </c>
      <c r="L436" s="22">
        <v>3.5</v>
      </c>
      <c r="M436" s="22">
        <v>3.74</v>
      </c>
      <c r="N436" s="22">
        <v>2</v>
      </c>
      <c r="O436" s="22">
        <v>0</v>
      </c>
      <c r="P436" s="22">
        <v>0</v>
      </c>
      <c r="Q436" s="22">
        <v>0</v>
      </c>
      <c r="R436" s="22"/>
      <c r="S436" s="22"/>
      <c r="T436" s="22"/>
      <c r="U436" t="s">
        <v>2076</v>
      </c>
      <c r="V436" s="18">
        <f t="shared" si="40"/>
        <v>0.24000000000000021</v>
      </c>
      <c r="W436" s="18">
        <v>38.9171084587</v>
      </c>
      <c r="X436" s="18">
        <v>-83.923600792900004</v>
      </c>
      <c r="Y436" s="18">
        <v>38.914837709300002</v>
      </c>
      <c r="Z436" s="18">
        <v>-83.920727599700001</v>
      </c>
      <c r="AA436" s="71" t="str">
        <f t="shared" si="41"/>
        <v>BRO</v>
      </c>
    </row>
    <row r="437" spans="1:27" x14ac:dyDescent="0.25">
      <c r="A437" s="22" t="s">
        <v>3262</v>
      </c>
      <c r="B437" s="22">
        <v>0</v>
      </c>
      <c r="C437" s="22" t="s">
        <v>4690</v>
      </c>
      <c r="D437" s="22">
        <v>2</v>
      </c>
      <c r="E437" s="23" t="str">
        <f t="shared" si="36"/>
        <v>Green</v>
      </c>
      <c r="F437" s="72" t="s">
        <v>1743</v>
      </c>
      <c r="G437" s="23"/>
      <c r="H437" s="24" t="str">
        <f t="shared" si="37"/>
        <v>Start Loc</v>
      </c>
      <c r="I437" s="24" t="str">
        <f t="shared" si="38"/>
        <v>End Loc</v>
      </c>
      <c r="J437" s="24" t="str">
        <f t="shared" si="39"/>
        <v>Segment</v>
      </c>
      <c r="K437" s="71" t="s">
        <v>864</v>
      </c>
      <c r="L437" s="22">
        <v>23.75</v>
      </c>
      <c r="M437" s="22">
        <v>23.99</v>
      </c>
      <c r="N437" s="22">
        <v>2</v>
      </c>
      <c r="O437" s="22">
        <v>0</v>
      </c>
      <c r="P437" s="22">
        <v>0</v>
      </c>
      <c r="Q437" s="22">
        <v>0</v>
      </c>
      <c r="R437" s="22"/>
      <c r="S437" s="22"/>
      <c r="T437" s="22"/>
      <c r="U437" t="s">
        <v>1780</v>
      </c>
      <c r="V437" s="18">
        <f t="shared" si="40"/>
        <v>0.23999999999999844</v>
      </c>
      <c r="W437" s="18">
        <v>38.915454707899997</v>
      </c>
      <c r="X437" s="18">
        <v>-83.579737859000005</v>
      </c>
      <c r="Y437" s="18">
        <v>38.915139475499998</v>
      </c>
      <c r="Z437" s="18">
        <v>-83.5838209984</v>
      </c>
      <c r="AA437" s="71" t="str">
        <f t="shared" si="41"/>
        <v>ADA</v>
      </c>
    </row>
    <row r="438" spans="1:27" x14ac:dyDescent="0.25">
      <c r="A438" s="22" t="s">
        <v>3017</v>
      </c>
      <c r="B438" s="22">
        <v>0</v>
      </c>
      <c r="C438" s="22" t="s">
        <v>4608</v>
      </c>
      <c r="D438" s="22">
        <v>3</v>
      </c>
      <c r="E438" s="23" t="str">
        <f t="shared" si="36"/>
        <v>Green</v>
      </c>
      <c r="F438" s="72" t="s">
        <v>1673</v>
      </c>
      <c r="G438" s="23"/>
      <c r="H438" s="24" t="str">
        <f t="shared" si="37"/>
        <v>Start Loc</v>
      </c>
      <c r="I438" s="24" t="str">
        <f t="shared" si="38"/>
        <v>End Loc</v>
      </c>
      <c r="J438" s="24" t="str">
        <f t="shared" si="39"/>
        <v>Segment</v>
      </c>
      <c r="K438" s="71" t="s">
        <v>845</v>
      </c>
      <c r="L438" s="22">
        <v>1.25</v>
      </c>
      <c r="M438" s="22">
        <v>1.49</v>
      </c>
      <c r="N438" s="22">
        <v>3</v>
      </c>
      <c r="O438" s="22">
        <v>0</v>
      </c>
      <c r="P438" s="22">
        <v>2</v>
      </c>
      <c r="Q438" s="22">
        <v>3</v>
      </c>
      <c r="R438" s="22"/>
      <c r="S438" s="22"/>
      <c r="T438" s="22"/>
      <c r="U438" t="s">
        <v>715</v>
      </c>
      <c r="V438" s="18">
        <f t="shared" si="40"/>
        <v>0.24</v>
      </c>
      <c r="W438" s="18">
        <v>38.915196452499998</v>
      </c>
      <c r="X438" s="18">
        <v>-84.051868806800002</v>
      </c>
      <c r="Y438" s="18">
        <v>38.916276532300003</v>
      </c>
      <c r="Z438" s="18">
        <v>-84.055530088400005</v>
      </c>
      <c r="AA438" s="71" t="str">
        <f t="shared" si="41"/>
        <v>CLE</v>
      </c>
    </row>
    <row r="439" spans="1:27" x14ac:dyDescent="0.25">
      <c r="A439" s="22" t="s">
        <v>5223</v>
      </c>
      <c r="B439" s="22">
        <v>0</v>
      </c>
      <c r="C439" s="22" t="s">
        <v>4612</v>
      </c>
      <c r="D439" s="22">
        <v>2</v>
      </c>
      <c r="E439" s="23" t="str">
        <f t="shared" si="36"/>
        <v>Green</v>
      </c>
      <c r="F439" s="72" t="s">
        <v>1743</v>
      </c>
      <c r="G439" s="23"/>
      <c r="H439" s="24" t="str">
        <f t="shared" si="37"/>
        <v>Start Loc</v>
      </c>
      <c r="I439" s="24" t="str">
        <f t="shared" si="38"/>
        <v>End Loc</v>
      </c>
      <c r="J439" s="24" t="str">
        <f t="shared" si="39"/>
        <v>Segment</v>
      </c>
      <c r="K439" s="71" t="s">
        <v>1023</v>
      </c>
      <c r="L439" s="22">
        <v>1</v>
      </c>
      <c r="M439" s="22">
        <v>1.24</v>
      </c>
      <c r="N439" s="22">
        <v>2</v>
      </c>
      <c r="O439" s="22">
        <v>0</v>
      </c>
      <c r="P439" s="22">
        <v>0</v>
      </c>
      <c r="Q439" s="22">
        <v>0</v>
      </c>
      <c r="R439" s="22"/>
      <c r="S439" s="22"/>
      <c r="T439" s="22"/>
      <c r="U439" t="s">
        <v>4836</v>
      </c>
      <c r="V439" s="18">
        <f t="shared" si="40"/>
        <v>0.24</v>
      </c>
      <c r="W439" s="18">
        <v>38.9151846667</v>
      </c>
      <c r="X439" s="18">
        <v>-83.524158387200004</v>
      </c>
      <c r="Y439" s="18">
        <v>38.917095994500002</v>
      </c>
      <c r="Z439" s="18">
        <v>-83.521951338799994</v>
      </c>
      <c r="AA439" s="71" t="str">
        <f t="shared" si="41"/>
        <v>ADA</v>
      </c>
    </row>
    <row r="440" spans="1:27" x14ac:dyDescent="0.25">
      <c r="A440" s="22" t="s">
        <v>4018</v>
      </c>
      <c r="B440" s="22">
        <v>0</v>
      </c>
      <c r="C440" s="22" t="s">
        <v>4608</v>
      </c>
      <c r="D440" s="22">
        <v>5</v>
      </c>
      <c r="E440" s="23" t="str">
        <f t="shared" si="36"/>
        <v>Green</v>
      </c>
      <c r="F440" s="72" t="s">
        <v>1673</v>
      </c>
      <c r="G440" s="23"/>
      <c r="H440" s="24" t="str">
        <f t="shared" si="37"/>
        <v>Start Loc</v>
      </c>
      <c r="I440" s="24" t="str">
        <f t="shared" si="38"/>
        <v>End Loc</v>
      </c>
      <c r="J440" s="24" t="str">
        <f t="shared" si="39"/>
        <v>Segment</v>
      </c>
      <c r="K440" s="71" t="s">
        <v>921</v>
      </c>
      <c r="L440" s="22">
        <v>1.25</v>
      </c>
      <c r="M440" s="22">
        <v>1.49</v>
      </c>
      <c r="N440" s="22">
        <v>5</v>
      </c>
      <c r="O440" s="22">
        <v>0</v>
      </c>
      <c r="P440" s="22">
        <v>1</v>
      </c>
      <c r="Q440" s="22">
        <v>3</v>
      </c>
      <c r="R440" s="22"/>
      <c r="S440" s="22"/>
      <c r="T440" s="22"/>
      <c r="U440" t="s">
        <v>1484</v>
      </c>
      <c r="V440" s="18">
        <f t="shared" si="40"/>
        <v>0.24</v>
      </c>
      <c r="W440" s="18">
        <v>38.918907967499997</v>
      </c>
      <c r="X440" s="18">
        <v>-84.234248199299998</v>
      </c>
      <c r="Y440" s="18">
        <v>38.9175904875</v>
      </c>
      <c r="Z440" s="18">
        <v>-84.230981026600006</v>
      </c>
      <c r="AA440" s="71" t="str">
        <f t="shared" si="41"/>
        <v>CLE</v>
      </c>
    </row>
    <row r="441" spans="1:27" x14ac:dyDescent="0.25">
      <c r="A441" s="22" t="s">
        <v>5930</v>
      </c>
      <c r="B441" s="22">
        <v>0</v>
      </c>
      <c r="C441" s="22" t="s">
        <v>4618</v>
      </c>
      <c r="D441" s="22">
        <v>2</v>
      </c>
      <c r="E441" s="23" t="str">
        <f t="shared" si="36"/>
        <v>Green</v>
      </c>
      <c r="F441" s="72" t="s">
        <v>1675</v>
      </c>
      <c r="G441" s="23"/>
      <c r="H441" s="24" t="str">
        <f t="shared" si="37"/>
        <v>Start Loc</v>
      </c>
      <c r="I441" s="24" t="str">
        <f t="shared" si="38"/>
        <v>End Loc</v>
      </c>
      <c r="J441" s="24" t="str">
        <f t="shared" si="39"/>
        <v>Segment</v>
      </c>
      <c r="K441" s="71" t="s">
        <v>852</v>
      </c>
      <c r="L441" s="22">
        <v>2</v>
      </c>
      <c r="M441" s="22">
        <v>2.2400000000000002</v>
      </c>
      <c r="N441" s="22">
        <v>2</v>
      </c>
      <c r="O441" s="22">
        <v>0</v>
      </c>
      <c r="P441" s="22">
        <v>0</v>
      </c>
      <c r="Q441" s="22">
        <v>0</v>
      </c>
      <c r="R441" s="22"/>
      <c r="S441" s="22"/>
      <c r="T441" s="22"/>
      <c r="U441" t="s">
        <v>1408</v>
      </c>
      <c r="V441" s="18">
        <f t="shared" si="40"/>
        <v>0.24000000000000021</v>
      </c>
      <c r="W441" s="18">
        <v>38.9168821628</v>
      </c>
      <c r="X441" s="18">
        <v>-82.974745257799995</v>
      </c>
      <c r="Y441" s="18">
        <v>38.918046403799998</v>
      </c>
      <c r="Z441" s="18">
        <v>-82.970721537499998</v>
      </c>
      <c r="AA441" s="71" t="str">
        <f t="shared" si="41"/>
        <v>SCI</v>
      </c>
    </row>
    <row r="442" spans="1:27" x14ac:dyDescent="0.25">
      <c r="A442" s="22" t="s">
        <v>2866</v>
      </c>
      <c r="B442" s="22">
        <v>0</v>
      </c>
      <c r="C442" s="22" t="s">
        <v>4622</v>
      </c>
      <c r="D442" s="22">
        <v>3</v>
      </c>
      <c r="E442" s="23" t="str">
        <f t="shared" si="36"/>
        <v>Green</v>
      </c>
      <c r="F442" s="72" t="s">
        <v>1673</v>
      </c>
      <c r="G442" s="23"/>
      <c r="H442" s="24" t="str">
        <f t="shared" si="37"/>
        <v>Start Loc</v>
      </c>
      <c r="I442" s="24" t="str">
        <f t="shared" si="38"/>
        <v>End Loc</v>
      </c>
      <c r="J442" s="24" t="str">
        <f t="shared" si="39"/>
        <v>Segment</v>
      </c>
      <c r="K442" s="71" t="s">
        <v>921</v>
      </c>
      <c r="L442" s="22">
        <v>1.5</v>
      </c>
      <c r="M442" s="22">
        <v>1.74</v>
      </c>
      <c r="N442" s="22">
        <v>3</v>
      </c>
      <c r="O442" s="22">
        <v>0</v>
      </c>
      <c r="P442" s="22">
        <v>1</v>
      </c>
      <c r="Q442" s="22">
        <v>2</v>
      </c>
      <c r="R442" s="22"/>
      <c r="S442" s="22"/>
      <c r="T442" s="22"/>
      <c r="U442" t="s">
        <v>1484</v>
      </c>
      <c r="V442" s="18">
        <f t="shared" si="40"/>
        <v>0.24</v>
      </c>
      <c r="W442" s="18">
        <v>38.917598458100002</v>
      </c>
      <c r="X442" s="18">
        <v>-84.230795326000006</v>
      </c>
      <c r="Y442" s="18">
        <v>38.918252536099999</v>
      </c>
      <c r="Z442" s="18">
        <v>-84.226520381900002</v>
      </c>
      <c r="AA442" s="71" t="str">
        <f t="shared" si="41"/>
        <v>CLE</v>
      </c>
    </row>
    <row r="443" spans="1:27" x14ac:dyDescent="0.25">
      <c r="A443" s="22" t="s">
        <v>2961</v>
      </c>
      <c r="B443" s="22">
        <v>0</v>
      </c>
      <c r="C443" s="22" t="s">
        <v>4631</v>
      </c>
      <c r="D443" s="22">
        <v>5</v>
      </c>
      <c r="E443" s="23" t="str">
        <f t="shared" si="36"/>
        <v>Green</v>
      </c>
      <c r="F443" s="72" t="s">
        <v>1675</v>
      </c>
      <c r="G443" s="23"/>
      <c r="H443" s="24" t="str">
        <f t="shared" si="37"/>
        <v>Start Loc</v>
      </c>
      <c r="I443" s="24" t="str">
        <f t="shared" si="38"/>
        <v>End Loc</v>
      </c>
      <c r="J443" s="24" t="str">
        <f t="shared" si="39"/>
        <v>Segment</v>
      </c>
      <c r="K443" s="71" t="s">
        <v>848</v>
      </c>
      <c r="L443" s="22">
        <v>3</v>
      </c>
      <c r="M443" s="22">
        <v>3.24</v>
      </c>
      <c r="N443" s="22">
        <v>5</v>
      </c>
      <c r="O443" s="22">
        <v>0</v>
      </c>
      <c r="P443" s="22">
        <v>3</v>
      </c>
      <c r="Q443" s="22">
        <v>3</v>
      </c>
      <c r="R443" s="22"/>
      <c r="S443" s="22"/>
      <c r="T443" s="22"/>
      <c r="U443" t="s">
        <v>687</v>
      </c>
      <c r="V443" s="18">
        <f t="shared" si="40"/>
        <v>0.24000000000000021</v>
      </c>
      <c r="W443" s="18">
        <v>38.918742660500001</v>
      </c>
      <c r="X443" s="18">
        <v>-82.838617758500007</v>
      </c>
      <c r="Y443" s="18">
        <v>38.9202645696</v>
      </c>
      <c r="Z443" s="18">
        <v>-82.835510237999998</v>
      </c>
      <c r="AA443" s="71" t="str">
        <f t="shared" si="41"/>
        <v>SCI</v>
      </c>
    </row>
    <row r="444" spans="1:27" x14ac:dyDescent="0.25">
      <c r="A444" s="22" t="s">
        <v>3058</v>
      </c>
      <c r="B444" s="22">
        <v>0</v>
      </c>
      <c r="C444" s="22" t="s">
        <v>4621</v>
      </c>
      <c r="D444" s="22">
        <v>2</v>
      </c>
      <c r="E444" s="23" t="str">
        <f t="shared" si="36"/>
        <v>Green</v>
      </c>
      <c r="F444" s="72" t="s">
        <v>1673</v>
      </c>
      <c r="G444" s="23"/>
      <c r="H444" s="24" t="str">
        <f t="shared" si="37"/>
        <v>Start Loc</v>
      </c>
      <c r="I444" s="24" t="str">
        <f t="shared" si="38"/>
        <v>End Loc</v>
      </c>
      <c r="J444" s="24" t="str">
        <f t="shared" si="39"/>
        <v>Segment</v>
      </c>
      <c r="K444" s="71" t="s">
        <v>921</v>
      </c>
      <c r="L444" s="22">
        <v>0.75</v>
      </c>
      <c r="M444" s="22">
        <v>0.99</v>
      </c>
      <c r="N444" s="22">
        <v>2</v>
      </c>
      <c r="O444" s="22">
        <v>0</v>
      </c>
      <c r="P444" s="22">
        <v>2</v>
      </c>
      <c r="Q444" s="22">
        <v>2</v>
      </c>
      <c r="R444" s="22"/>
      <c r="S444" s="22"/>
      <c r="T444" s="22"/>
      <c r="U444" t="s">
        <v>1484</v>
      </c>
      <c r="V444" s="18">
        <f t="shared" si="40"/>
        <v>0.24</v>
      </c>
      <c r="W444" s="18">
        <v>38.923512916900002</v>
      </c>
      <c r="X444" s="18">
        <v>-84.241008866200005</v>
      </c>
      <c r="Y444" s="18">
        <v>38.9214289767</v>
      </c>
      <c r="Z444" s="18">
        <v>-84.237646862000005</v>
      </c>
      <c r="AA444" s="71" t="str">
        <f t="shared" si="41"/>
        <v>CLE</v>
      </c>
    </row>
    <row r="445" spans="1:27" x14ac:dyDescent="0.25">
      <c r="A445" s="22" t="s">
        <v>2375</v>
      </c>
      <c r="B445" s="22">
        <v>0</v>
      </c>
      <c r="C445" s="22" t="s">
        <v>4615</v>
      </c>
      <c r="D445" s="22">
        <v>2</v>
      </c>
      <c r="E445" s="23" t="str">
        <f t="shared" si="36"/>
        <v>Green</v>
      </c>
      <c r="F445" s="72" t="s">
        <v>1687</v>
      </c>
      <c r="G445" s="23"/>
      <c r="H445" s="24" t="str">
        <f t="shared" si="37"/>
        <v>Start Loc</v>
      </c>
      <c r="I445" s="24" t="str">
        <f t="shared" si="38"/>
        <v>End Loc</v>
      </c>
      <c r="J445" s="24" t="str">
        <f t="shared" si="39"/>
        <v>Segment</v>
      </c>
      <c r="K445" s="71" t="s">
        <v>817</v>
      </c>
      <c r="L445" s="22">
        <v>2.5</v>
      </c>
      <c r="M445" s="22">
        <v>2.74</v>
      </c>
      <c r="N445" s="22">
        <v>2</v>
      </c>
      <c r="O445" s="22">
        <v>0</v>
      </c>
      <c r="P445" s="22">
        <v>0</v>
      </c>
      <c r="Q445" s="22">
        <v>0</v>
      </c>
      <c r="R445" s="22"/>
      <c r="S445" s="22"/>
      <c r="T445" s="22"/>
      <c r="U445" t="s">
        <v>2076</v>
      </c>
      <c r="V445" s="18">
        <f t="shared" si="40"/>
        <v>0.24000000000000021</v>
      </c>
      <c r="W445" s="18">
        <v>38.924401035499997</v>
      </c>
      <c r="X445" s="18">
        <v>-83.938531772100006</v>
      </c>
      <c r="Y445" s="18">
        <v>38.9224587613</v>
      </c>
      <c r="Z445" s="18">
        <v>-83.935185261100003</v>
      </c>
      <c r="AA445" s="71" t="str">
        <f t="shared" si="41"/>
        <v>BRO</v>
      </c>
    </row>
    <row r="446" spans="1:27" x14ac:dyDescent="0.25">
      <c r="A446" s="22" t="s">
        <v>5397</v>
      </c>
      <c r="B446" s="22">
        <v>0</v>
      </c>
      <c r="C446" s="22" t="s">
        <v>4665</v>
      </c>
      <c r="D446" s="22">
        <v>4</v>
      </c>
      <c r="E446" s="23" t="str">
        <f t="shared" si="36"/>
        <v>Green</v>
      </c>
      <c r="F446" s="72" t="s">
        <v>1675</v>
      </c>
      <c r="G446" s="23"/>
      <c r="H446" s="24" t="str">
        <f t="shared" si="37"/>
        <v>Start Loc</v>
      </c>
      <c r="I446" s="24" t="str">
        <f t="shared" si="38"/>
        <v>End Loc</v>
      </c>
      <c r="J446" s="24" t="str">
        <f t="shared" si="39"/>
        <v>Segment</v>
      </c>
      <c r="K446" s="71" t="s">
        <v>787</v>
      </c>
      <c r="L446" s="22">
        <v>9.75</v>
      </c>
      <c r="M446" s="22">
        <v>9.99</v>
      </c>
      <c r="N446" s="22">
        <v>4</v>
      </c>
      <c r="O446" s="22">
        <v>0</v>
      </c>
      <c r="P446" s="22">
        <v>1</v>
      </c>
      <c r="Q446" s="22">
        <v>2</v>
      </c>
      <c r="R446" s="22"/>
      <c r="S446" s="22"/>
      <c r="T446" s="22"/>
      <c r="U446" t="s">
        <v>494</v>
      </c>
      <c r="V446" s="18">
        <f t="shared" si="40"/>
        <v>0.24000000000000021</v>
      </c>
      <c r="W446" s="18">
        <v>38.924410159899999</v>
      </c>
      <c r="X446" s="18">
        <v>-83.049121710099996</v>
      </c>
      <c r="Y446" s="18">
        <v>38.923617807600003</v>
      </c>
      <c r="Z446" s="18">
        <v>-83.044814906400006</v>
      </c>
      <c r="AA446" s="71" t="str">
        <f t="shared" si="41"/>
        <v>SCI</v>
      </c>
    </row>
    <row r="447" spans="1:27" x14ac:dyDescent="0.25">
      <c r="A447" s="22" t="s">
        <v>5917</v>
      </c>
      <c r="B447" s="22">
        <v>0</v>
      </c>
      <c r="C447" s="22" t="s">
        <v>4624</v>
      </c>
      <c r="D447" s="22">
        <v>2</v>
      </c>
      <c r="E447" s="23" t="str">
        <f t="shared" si="36"/>
        <v>Green</v>
      </c>
      <c r="F447" s="72" t="s">
        <v>1687</v>
      </c>
      <c r="G447" s="23"/>
      <c r="H447" s="24" t="str">
        <f t="shared" si="37"/>
        <v>Start Loc</v>
      </c>
      <c r="I447" s="24" t="str">
        <f t="shared" si="38"/>
        <v>End Loc</v>
      </c>
      <c r="J447" s="24" t="str">
        <f t="shared" si="39"/>
        <v>Segment</v>
      </c>
      <c r="K447" s="71" t="s">
        <v>937</v>
      </c>
      <c r="L447" s="22">
        <v>2.25</v>
      </c>
      <c r="M447" s="22">
        <v>2.4900000000000002</v>
      </c>
      <c r="N447" s="22">
        <v>2</v>
      </c>
      <c r="O447" s="22">
        <v>0</v>
      </c>
      <c r="P447" s="22">
        <v>0</v>
      </c>
      <c r="Q447" s="22">
        <v>0</v>
      </c>
      <c r="R447" s="22"/>
      <c r="S447" s="22"/>
      <c r="T447" s="22"/>
      <c r="U447" t="s">
        <v>1525</v>
      </c>
      <c r="V447" s="18">
        <f t="shared" si="40"/>
        <v>0.24000000000000021</v>
      </c>
      <c r="W447" s="18">
        <v>38.9252448863</v>
      </c>
      <c r="X447" s="18">
        <v>-83.790965459199995</v>
      </c>
      <c r="Y447" s="18">
        <v>38.923768449299999</v>
      </c>
      <c r="Z447" s="18">
        <v>-83.788239420899998</v>
      </c>
      <c r="AA447" s="71" t="str">
        <f t="shared" si="41"/>
        <v>BRO</v>
      </c>
    </row>
    <row r="448" spans="1:27" x14ac:dyDescent="0.25">
      <c r="A448" s="22" t="s">
        <v>6013</v>
      </c>
      <c r="B448" s="22">
        <v>0</v>
      </c>
      <c r="C448" s="22" t="s">
        <v>4627</v>
      </c>
      <c r="D448" s="22">
        <v>2</v>
      </c>
      <c r="E448" s="23" t="str">
        <f t="shared" si="36"/>
        <v>Green</v>
      </c>
      <c r="F448" s="72" t="s">
        <v>1735</v>
      </c>
      <c r="G448" s="23"/>
      <c r="H448" s="24" t="str">
        <f t="shared" si="37"/>
        <v>Start Loc</v>
      </c>
      <c r="I448" s="24" t="str">
        <f t="shared" si="38"/>
        <v>End Loc</v>
      </c>
      <c r="J448" s="24" t="str">
        <f t="shared" si="39"/>
        <v>Segment</v>
      </c>
      <c r="K448" s="71" t="s">
        <v>940</v>
      </c>
      <c r="L448" s="22">
        <v>3.25</v>
      </c>
      <c r="M448" s="22">
        <v>3.49</v>
      </c>
      <c r="N448" s="22">
        <v>2</v>
      </c>
      <c r="O448" s="22">
        <v>0</v>
      </c>
      <c r="P448" s="22">
        <v>0</v>
      </c>
      <c r="Q448" s="22">
        <v>2</v>
      </c>
      <c r="R448" s="22"/>
      <c r="S448" s="22"/>
      <c r="T448" s="22"/>
      <c r="U448" t="s">
        <v>2014</v>
      </c>
      <c r="V448" s="18">
        <f t="shared" si="40"/>
        <v>0.24000000000000021</v>
      </c>
      <c r="W448" s="18">
        <v>38.926137023199999</v>
      </c>
      <c r="X448" s="18">
        <v>-82.324149174499993</v>
      </c>
      <c r="Y448" s="18">
        <v>38.9243080707</v>
      </c>
      <c r="Z448" s="18">
        <v>-82.320404886800006</v>
      </c>
      <c r="AA448" s="71" t="str">
        <f t="shared" si="41"/>
        <v>GAL</v>
      </c>
    </row>
    <row r="449" spans="1:27" x14ac:dyDescent="0.25">
      <c r="A449" s="22" t="s">
        <v>5343</v>
      </c>
      <c r="B449" s="22">
        <v>0</v>
      </c>
      <c r="C449" s="22" t="s">
        <v>4631</v>
      </c>
      <c r="D449" s="22">
        <v>2</v>
      </c>
      <c r="E449" s="23" t="str">
        <f t="shared" si="36"/>
        <v>Green</v>
      </c>
      <c r="F449" s="72" t="s">
        <v>1687</v>
      </c>
      <c r="G449" s="23"/>
      <c r="H449" s="24" t="str">
        <f t="shared" si="37"/>
        <v>Start Loc</v>
      </c>
      <c r="I449" s="24" t="str">
        <f t="shared" si="38"/>
        <v>End Loc</v>
      </c>
      <c r="J449" s="24" t="str">
        <f t="shared" si="39"/>
        <v>Segment</v>
      </c>
      <c r="K449" s="71" t="s">
        <v>808</v>
      </c>
      <c r="L449" s="22">
        <v>3</v>
      </c>
      <c r="M449" s="22">
        <v>3.24</v>
      </c>
      <c r="N449" s="22">
        <v>2</v>
      </c>
      <c r="O449" s="22">
        <v>0</v>
      </c>
      <c r="P449" s="22">
        <v>0</v>
      </c>
      <c r="Q449" s="22">
        <v>4</v>
      </c>
      <c r="R449" s="22"/>
      <c r="S449" s="22"/>
      <c r="T449" s="22"/>
      <c r="U449" t="s">
        <v>384</v>
      </c>
      <c r="V449" s="18">
        <f t="shared" si="40"/>
        <v>0.24000000000000021</v>
      </c>
      <c r="W449" s="18">
        <v>38.921111336499997</v>
      </c>
      <c r="X449" s="18">
        <v>-83.878981262500005</v>
      </c>
      <c r="Y449" s="18">
        <v>38.924461528000002</v>
      </c>
      <c r="Z449" s="18">
        <v>-83.878466581699996</v>
      </c>
      <c r="AA449" s="71" t="str">
        <f t="shared" si="41"/>
        <v>BRO</v>
      </c>
    </row>
    <row r="450" spans="1:27" x14ac:dyDescent="0.25">
      <c r="A450" s="22" t="s">
        <v>2951</v>
      </c>
      <c r="B450" s="22">
        <v>0</v>
      </c>
      <c r="C450" s="22" t="s">
        <v>4619</v>
      </c>
      <c r="D450" s="22">
        <v>2</v>
      </c>
      <c r="E450" s="23" t="str">
        <f t="shared" si="36"/>
        <v>Green</v>
      </c>
      <c r="F450" s="72" t="s">
        <v>1687</v>
      </c>
      <c r="G450" s="23"/>
      <c r="H450" s="24" t="str">
        <f t="shared" si="37"/>
        <v>Start Loc</v>
      </c>
      <c r="I450" s="24" t="str">
        <f t="shared" si="38"/>
        <v>End Loc</v>
      </c>
      <c r="J450" s="24" t="str">
        <f t="shared" si="39"/>
        <v>Segment</v>
      </c>
      <c r="K450" s="71" t="s">
        <v>972</v>
      </c>
      <c r="L450" s="22">
        <v>0.5</v>
      </c>
      <c r="M450" s="22">
        <v>0.74</v>
      </c>
      <c r="N450" s="22">
        <v>2</v>
      </c>
      <c r="O450" s="22">
        <v>0</v>
      </c>
      <c r="P450" s="22">
        <v>0</v>
      </c>
      <c r="Q450" s="22">
        <v>1</v>
      </c>
      <c r="R450" s="22"/>
      <c r="S450" s="22"/>
      <c r="T450" s="22"/>
      <c r="U450" t="s">
        <v>2142</v>
      </c>
      <c r="V450" s="18">
        <f t="shared" si="40"/>
        <v>0.24</v>
      </c>
      <c r="W450" s="18">
        <v>38.922921042500001</v>
      </c>
      <c r="X450" s="18">
        <v>-83.976383912499998</v>
      </c>
      <c r="Y450" s="18">
        <v>38.925612360800002</v>
      </c>
      <c r="Z450" s="18">
        <v>-83.973986390799993</v>
      </c>
      <c r="AA450" s="71" t="str">
        <f t="shared" si="41"/>
        <v>BRO</v>
      </c>
    </row>
    <row r="451" spans="1:27" x14ac:dyDescent="0.25">
      <c r="A451" s="22" t="s">
        <v>5087</v>
      </c>
      <c r="B451" s="22">
        <v>0</v>
      </c>
      <c r="C451" s="22" t="s">
        <v>4643</v>
      </c>
      <c r="D451" s="22">
        <v>2</v>
      </c>
      <c r="E451" s="23" t="str">
        <f t="shared" si="36"/>
        <v>Green</v>
      </c>
      <c r="F451" s="72" t="s">
        <v>1735</v>
      </c>
      <c r="G451" s="23"/>
      <c r="H451" s="24" t="str">
        <f t="shared" si="37"/>
        <v>Start Loc</v>
      </c>
      <c r="I451" s="24" t="str">
        <f t="shared" si="38"/>
        <v>End Loc</v>
      </c>
      <c r="J451" s="24" t="str">
        <f t="shared" si="39"/>
        <v>Segment</v>
      </c>
      <c r="K451" s="71" t="s">
        <v>980</v>
      </c>
      <c r="L451" s="22">
        <v>3.5</v>
      </c>
      <c r="M451" s="22">
        <v>3.74</v>
      </c>
      <c r="N451" s="22">
        <v>2</v>
      </c>
      <c r="O451" s="22">
        <v>0</v>
      </c>
      <c r="P451" s="22">
        <v>0</v>
      </c>
      <c r="Q451" s="22">
        <v>1</v>
      </c>
      <c r="R451" s="22"/>
      <c r="S451" s="22"/>
      <c r="T451" s="22"/>
      <c r="U451" t="s">
        <v>4772</v>
      </c>
      <c r="V451" s="18">
        <f t="shared" si="40"/>
        <v>0.24000000000000021</v>
      </c>
      <c r="W451" s="18">
        <v>38.926219027000002</v>
      </c>
      <c r="X451" s="18">
        <v>-82.400315546100003</v>
      </c>
      <c r="Y451" s="18">
        <v>38.925883457499999</v>
      </c>
      <c r="Z451" s="18">
        <v>-82.3959473524</v>
      </c>
      <c r="AA451" s="71" t="str">
        <f t="shared" si="41"/>
        <v>GAL</v>
      </c>
    </row>
    <row r="452" spans="1:27" x14ac:dyDescent="0.25">
      <c r="A452" s="22" t="s">
        <v>3594</v>
      </c>
      <c r="B452" s="22">
        <v>0</v>
      </c>
      <c r="C452" s="22" t="s">
        <v>4622</v>
      </c>
      <c r="D452" s="22">
        <v>4</v>
      </c>
      <c r="E452" s="23" t="str">
        <f t="shared" si="36"/>
        <v>Green</v>
      </c>
      <c r="F452" s="72" t="s">
        <v>1687</v>
      </c>
      <c r="G452" s="23"/>
      <c r="H452" s="24" t="str">
        <f t="shared" si="37"/>
        <v>Start Loc</v>
      </c>
      <c r="I452" s="24" t="str">
        <f t="shared" si="38"/>
        <v>End Loc</v>
      </c>
      <c r="J452" s="24" t="str">
        <f t="shared" si="39"/>
        <v>Segment</v>
      </c>
      <c r="K452" s="71" t="s">
        <v>937</v>
      </c>
      <c r="L452" s="22">
        <v>1.5</v>
      </c>
      <c r="M452" s="22">
        <v>1.74</v>
      </c>
      <c r="N452" s="22">
        <v>4</v>
      </c>
      <c r="O452" s="22">
        <v>0</v>
      </c>
      <c r="P452" s="22">
        <v>0</v>
      </c>
      <c r="Q452" s="22">
        <v>1</v>
      </c>
      <c r="R452" s="22"/>
      <c r="S452" s="22"/>
      <c r="T452" s="22"/>
      <c r="U452" t="s">
        <v>1525</v>
      </c>
      <c r="V452" s="18">
        <f t="shared" si="40"/>
        <v>0.24</v>
      </c>
      <c r="W452" s="18">
        <v>38.927851553499998</v>
      </c>
      <c r="X452" s="18">
        <v>-83.802614413900002</v>
      </c>
      <c r="Y452" s="18">
        <v>38.927549440200004</v>
      </c>
      <c r="Z452" s="18">
        <v>-83.798713392600007</v>
      </c>
      <c r="AA452" s="71" t="str">
        <f t="shared" si="41"/>
        <v>BRO</v>
      </c>
    </row>
    <row r="453" spans="1:27" x14ac:dyDescent="0.25">
      <c r="A453" s="22" t="s">
        <v>2204</v>
      </c>
      <c r="B453" s="22">
        <v>0</v>
      </c>
      <c r="C453" s="22" t="s">
        <v>4607</v>
      </c>
      <c r="D453" s="22">
        <v>3</v>
      </c>
      <c r="E453" s="23" t="str">
        <f t="shared" si="36"/>
        <v>Green</v>
      </c>
      <c r="F453" s="72" t="s">
        <v>1687</v>
      </c>
      <c r="G453" s="23"/>
      <c r="H453" s="24" t="str">
        <f t="shared" si="37"/>
        <v>Start Loc</v>
      </c>
      <c r="I453" s="24" t="str">
        <f t="shared" si="38"/>
        <v>End Loc</v>
      </c>
      <c r="J453" s="24" t="str">
        <f t="shared" si="39"/>
        <v>Segment</v>
      </c>
      <c r="K453" s="71" t="s">
        <v>925</v>
      </c>
      <c r="L453" s="22">
        <v>5</v>
      </c>
      <c r="M453" s="22">
        <v>5.24</v>
      </c>
      <c r="N453" s="22">
        <v>3</v>
      </c>
      <c r="O453" s="22">
        <v>0</v>
      </c>
      <c r="P453" s="22">
        <v>0</v>
      </c>
      <c r="Q453" s="22">
        <v>0</v>
      </c>
      <c r="R453" s="22"/>
      <c r="S453" s="22"/>
      <c r="T453" s="22"/>
      <c r="U453" t="s">
        <v>1923</v>
      </c>
      <c r="V453" s="18">
        <f t="shared" si="40"/>
        <v>0.24000000000000021</v>
      </c>
      <c r="W453" s="18">
        <v>38.924589902000001</v>
      </c>
      <c r="X453" s="18">
        <v>-83.827815874799995</v>
      </c>
      <c r="Y453" s="18">
        <v>38.927850980400002</v>
      </c>
      <c r="Z453" s="18">
        <v>-83.828769398800006</v>
      </c>
      <c r="AA453" s="71" t="str">
        <f t="shared" si="41"/>
        <v>BRO</v>
      </c>
    </row>
    <row r="454" spans="1:27" x14ac:dyDescent="0.25">
      <c r="A454" s="22" t="s">
        <v>3637</v>
      </c>
      <c r="B454" s="22">
        <v>0</v>
      </c>
      <c r="C454" s="22" t="s">
        <v>4645</v>
      </c>
      <c r="D454" s="22">
        <v>4</v>
      </c>
      <c r="E454" s="23" t="str">
        <f t="shared" si="36"/>
        <v>Green</v>
      </c>
      <c r="F454" s="72" t="s">
        <v>1675</v>
      </c>
      <c r="G454" s="23"/>
      <c r="H454" s="24" t="str">
        <f t="shared" si="37"/>
        <v>Start Loc</v>
      </c>
      <c r="I454" s="24" t="str">
        <f t="shared" si="38"/>
        <v>End Loc</v>
      </c>
      <c r="J454" s="24" t="str">
        <f t="shared" si="39"/>
        <v>Segment</v>
      </c>
      <c r="K454" s="71" t="s">
        <v>787</v>
      </c>
      <c r="L454" s="22">
        <v>9</v>
      </c>
      <c r="M454" s="22">
        <v>9.24</v>
      </c>
      <c r="N454" s="22">
        <v>4</v>
      </c>
      <c r="O454" s="22">
        <v>0</v>
      </c>
      <c r="P454" s="22">
        <v>0</v>
      </c>
      <c r="Q454" s="22">
        <v>3</v>
      </c>
      <c r="R454" s="22"/>
      <c r="S454" s="22"/>
      <c r="T454" s="22"/>
      <c r="U454" t="s">
        <v>494</v>
      </c>
      <c r="V454" s="18">
        <f t="shared" si="40"/>
        <v>0.24000000000000021</v>
      </c>
      <c r="W454" s="18">
        <v>38.9285501074</v>
      </c>
      <c r="X454" s="18">
        <v>-83.059949707000001</v>
      </c>
      <c r="Y454" s="18">
        <v>38.928989405199999</v>
      </c>
      <c r="Z454" s="18">
        <v>-83.055598751100007</v>
      </c>
      <c r="AA454" s="71" t="str">
        <f t="shared" si="41"/>
        <v>SCI</v>
      </c>
    </row>
    <row r="455" spans="1:27" x14ac:dyDescent="0.25">
      <c r="A455" s="22" t="s">
        <v>3269</v>
      </c>
      <c r="B455" s="22">
        <v>0</v>
      </c>
      <c r="C455" s="22" t="s">
        <v>4620</v>
      </c>
      <c r="D455" s="22">
        <v>4</v>
      </c>
      <c r="E455" s="23" t="str">
        <f t="shared" si="36"/>
        <v>Green</v>
      </c>
      <c r="F455" s="72" t="s">
        <v>1673</v>
      </c>
      <c r="G455" s="23"/>
      <c r="H455" s="24" t="str">
        <f t="shared" si="37"/>
        <v>Start Loc</v>
      </c>
      <c r="I455" s="24" t="str">
        <f t="shared" si="38"/>
        <v>End Loc</v>
      </c>
      <c r="J455" s="24" t="str">
        <f t="shared" si="39"/>
        <v>Segment</v>
      </c>
      <c r="K455" s="71" t="s">
        <v>917</v>
      </c>
      <c r="L455" s="22">
        <v>0</v>
      </c>
      <c r="M455" s="22">
        <v>0.24</v>
      </c>
      <c r="N455" s="22">
        <v>4</v>
      </c>
      <c r="O455" s="22">
        <v>0</v>
      </c>
      <c r="P455" s="22">
        <v>0</v>
      </c>
      <c r="Q455" s="22">
        <v>1</v>
      </c>
      <c r="R455" s="22"/>
      <c r="S455" s="22"/>
      <c r="T455" s="22"/>
      <c r="U455" t="s">
        <v>1519</v>
      </c>
      <c r="V455" s="18">
        <f t="shared" si="40"/>
        <v>0.24</v>
      </c>
      <c r="W455" s="18">
        <v>38.933604705999997</v>
      </c>
      <c r="X455" s="18">
        <v>-84.263781865699997</v>
      </c>
      <c r="Y455" s="18">
        <v>38.934201753700002</v>
      </c>
      <c r="Z455" s="18">
        <v>-84.260551422399999</v>
      </c>
      <c r="AA455" s="71" t="str">
        <f t="shared" si="41"/>
        <v>CLE</v>
      </c>
    </row>
    <row r="456" spans="1:27" x14ac:dyDescent="0.25">
      <c r="A456" s="22" t="s">
        <v>6220</v>
      </c>
      <c r="B456" s="22">
        <v>0</v>
      </c>
      <c r="C456" s="22" t="s">
        <v>4606</v>
      </c>
      <c r="D456" s="22">
        <v>2</v>
      </c>
      <c r="E456" s="23" t="str">
        <f t="shared" si="36"/>
        <v>Green</v>
      </c>
      <c r="F456" s="72" t="s">
        <v>1735</v>
      </c>
      <c r="G456" s="23"/>
      <c r="H456" s="24" t="str">
        <f t="shared" si="37"/>
        <v>Start Loc</v>
      </c>
      <c r="I456" s="24" t="str">
        <f t="shared" si="38"/>
        <v>End Loc</v>
      </c>
      <c r="J456" s="24" t="str">
        <f t="shared" si="39"/>
        <v>Segment</v>
      </c>
      <c r="K456" s="71" t="s">
        <v>1026</v>
      </c>
      <c r="L456" s="22">
        <v>0.25</v>
      </c>
      <c r="M456" s="22">
        <v>0.49</v>
      </c>
      <c r="N456" s="22">
        <v>2</v>
      </c>
      <c r="O456" s="22">
        <v>0</v>
      </c>
      <c r="P456" s="22">
        <v>0</v>
      </c>
      <c r="Q456" s="22">
        <v>0</v>
      </c>
      <c r="R456" s="22"/>
      <c r="S456" s="22"/>
      <c r="T456" s="22"/>
      <c r="U456" t="s">
        <v>6801</v>
      </c>
      <c r="V456" s="18">
        <f t="shared" si="40"/>
        <v>0.24</v>
      </c>
      <c r="W456" s="18">
        <v>38.931686235999997</v>
      </c>
      <c r="X456" s="18">
        <v>-82.383405411300004</v>
      </c>
      <c r="Y456" s="18">
        <v>38.934486210800003</v>
      </c>
      <c r="Z456" s="18">
        <v>-82.381262453199994</v>
      </c>
      <c r="AA456" s="71" t="str">
        <f t="shared" si="41"/>
        <v>GAL</v>
      </c>
    </row>
    <row r="457" spans="1:27" x14ac:dyDescent="0.25">
      <c r="A457" s="22" t="s">
        <v>6474</v>
      </c>
      <c r="B457" s="22">
        <v>0</v>
      </c>
      <c r="C457" s="22" t="s">
        <v>4617</v>
      </c>
      <c r="D457" s="22">
        <v>3</v>
      </c>
      <c r="E457" s="23" t="str">
        <f t="shared" ref="E457:E520" si="42">IF(D457&gt;15,"Red",IF(D457&gt;10,"Yellow",IF(D457&gt;5,"Purple",IF(D457&gt;1,"Green",""))))</f>
        <v>Green</v>
      </c>
      <c r="F457" s="72" t="s">
        <v>1673</v>
      </c>
      <c r="G457" s="23"/>
      <c r="H457" s="24" t="str">
        <f t="shared" ref="H457:H520" si="43">IF(W457=0,"Unavailable",HYPERLINK(CONCATENATE("http://maps.google.com/maps?q=",+W457,",+",+X457,"+(Begin)&amp;iwloc=A&amp;hl=en"),"Start Loc"))</f>
        <v>Start Loc</v>
      </c>
      <c r="I457" s="24" t="str">
        <f t="shared" ref="I457:I520" si="44">IF(Y457=0,"Unavailable",HYPERLINK(CONCATENATE("http://maps.google.com/maps?q=",+Y457,",+",+Z457,"+(End)&amp;iwloc=A&amp;hl=en"),"End Loc"))</f>
        <v>End Loc</v>
      </c>
      <c r="J457" s="24" t="str">
        <f t="shared" ref="J457:J520" si="45">HYPERLINK(CONCATENATE("https://www.google.us/maps/dir/",W457,",",X457,"/",Y457,",",Z457,"/@",AVERAGE(W457,Y457),",",AVERAGE(X457,Z457),",15z"),"Segment")</f>
        <v>Segment</v>
      </c>
      <c r="K457" s="71" t="s">
        <v>845</v>
      </c>
      <c r="L457" s="22">
        <v>2.75</v>
      </c>
      <c r="M457" s="22">
        <v>2.99</v>
      </c>
      <c r="N457" s="22">
        <v>3</v>
      </c>
      <c r="O457" s="22">
        <v>0</v>
      </c>
      <c r="P457" s="22">
        <v>0</v>
      </c>
      <c r="Q457" s="22">
        <v>0</v>
      </c>
      <c r="R457" s="22"/>
      <c r="S457" s="22"/>
      <c r="T457" s="22"/>
      <c r="U457" t="s">
        <v>715</v>
      </c>
      <c r="V457" s="18">
        <f t="shared" ref="V457:V520" si="46">M457-L457</f>
        <v>0.24000000000000021</v>
      </c>
      <c r="W457" s="18">
        <v>38.933274202699998</v>
      </c>
      <c r="X457" s="18">
        <v>-84.063035946499994</v>
      </c>
      <c r="Y457" s="18">
        <v>38.935737351</v>
      </c>
      <c r="Z457" s="18">
        <v>-84.066177936200006</v>
      </c>
      <c r="AA457" s="71" t="str">
        <f t="shared" ref="AA457:AA520" si="47">MID(U457,2,3)</f>
        <v>CLE</v>
      </c>
    </row>
    <row r="458" spans="1:27" x14ac:dyDescent="0.25">
      <c r="A458" s="22" t="s">
        <v>3264</v>
      </c>
      <c r="B458" s="22">
        <v>0</v>
      </c>
      <c r="C458" s="22" t="s">
        <v>4618</v>
      </c>
      <c r="D458" s="22">
        <v>2</v>
      </c>
      <c r="E458" s="23" t="str">
        <f t="shared" si="42"/>
        <v>Green</v>
      </c>
      <c r="F458" s="72" t="s">
        <v>1673</v>
      </c>
      <c r="G458" s="23"/>
      <c r="H458" s="24" t="str">
        <f t="shared" si="43"/>
        <v>Start Loc</v>
      </c>
      <c r="I458" s="24" t="str">
        <f t="shared" si="44"/>
        <v>End Loc</v>
      </c>
      <c r="J458" s="24" t="str">
        <f t="shared" si="45"/>
        <v>Segment</v>
      </c>
      <c r="K458" s="71" t="s">
        <v>803</v>
      </c>
      <c r="L458" s="22">
        <v>2</v>
      </c>
      <c r="M458" s="22">
        <v>2.2400000000000002</v>
      </c>
      <c r="N458" s="22">
        <v>2</v>
      </c>
      <c r="O458" s="22">
        <v>0</v>
      </c>
      <c r="P458" s="22">
        <v>0</v>
      </c>
      <c r="Q458" s="22">
        <v>0</v>
      </c>
      <c r="R458" s="22"/>
      <c r="S458" s="22"/>
      <c r="T458" s="22"/>
      <c r="U458" t="s">
        <v>1473</v>
      </c>
      <c r="V458" s="18">
        <f t="shared" si="46"/>
        <v>0.24000000000000021</v>
      </c>
      <c r="W458" s="18">
        <v>38.934297799699998</v>
      </c>
      <c r="X458" s="18">
        <v>-84.113107508599995</v>
      </c>
      <c r="Y458" s="18">
        <v>38.937109254399999</v>
      </c>
      <c r="Z458" s="18">
        <v>-84.110529808199999</v>
      </c>
      <c r="AA458" s="71" t="str">
        <f t="shared" si="47"/>
        <v>CLE</v>
      </c>
    </row>
    <row r="459" spans="1:27" x14ac:dyDescent="0.25">
      <c r="A459" s="22" t="s">
        <v>5887</v>
      </c>
      <c r="B459" s="22">
        <v>0</v>
      </c>
      <c r="C459" s="22" t="s">
        <v>4624</v>
      </c>
      <c r="D459" s="22">
        <v>2</v>
      </c>
      <c r="E459" s="23" t="str">
        <f t="shared" si="42"/>
        <v>Green</v>
      </c>
      <c r="F459" s="72" t="s">
        <v>1687</v>
      </c>
      <c r="G459" s="23"/>
      <c r="H459" s="24" t="str">
        <f t="shared" si="43"/>
        <v>Start Loc</v>
      </c>
      <c r="I459" s="24" t="str">
        <f t="shared" si="44"/>
        <v>End Loc</v>
      </c>
      <c r="J459" s="24" t="str">
        <f t="shared" si="45"/>
        <v>Segment</v>
      </c>
      <c r="K459" s="71" t="s">
        <v>838</v>
      </c>
      <c r="L459" s="22">
        <v>2.25</v>
      </c>
      <c r="M459" s="22">
        <v>2.4900000000000002</v>
      </c>
      <c r="N459" s="22">
        <v>2</v>
      </c>
      <c r="O459" s="22">
        <v>0</v>
      </c>
      <c r="P459" s="22">
        <v>0</v>
      </c>
      <c r="Q459" s="22">
        <v>2</v>
      </c>
      <c r="R459" s="22"/>
      <c r="S459" s="22"/>
      <c r="T459" s="22"/>
      <c r="U459" t="s">
        <v>6715</v>
      </c>
      <c r="V459" s="18">
        <f t="shared" si="46"/>
        <v>0.24000000000000021</v>
      </c>
      <c r="W459" s="18">
        <v>38.934951936799997</v>
      </c>
      <c r="X459" s="18">
        <v>-83.704163434500003</v>
      </c>
      <c r="Y459" s="18">
        <v>38.937427938900001</v>
      </c>
      <c r="Z459" s="18">
        <v>-83.702024941000005</v>
      </c>
      <c r="AA459" s="71" t="str">
        <f t="shared" si="47"/>
        <v>BRO</v>
      </c>
    </row>
    <row r="460" spans="1:27" x14ac:dyDescent="0.25">
      <c r="A460" s="22" t="s">
        <v>3417</v>
      </c>
      <c r="B460" s="22">
        <v>0</v>
      </c>
      <c r="C460" s="22" t="s">
        <v>4612</v>
      </c>
      <c r="D460" s="22">
        <v>2</v>
      </c>
      <c r="E460" s="23" t="str">
        <f t="shared" si="42"/>
        <v>Green</v>
      </c>
      <c r="F460" s="72" t="s">
        <v>1743</v>
      </c>
      <c r="G460" s="23"/>
      <c r="H460" s="24" t="str">
        <f t="shared" si="43"/>
        <v>Start Loc</v>
      </c>
      <c r="I460" s="24" t="str">
        <f t="shared" si="44"/>
        <v>End Loc</v>
      </c>
      <c r="J460" s="24" t="str">
        <f t="shared" si="45"/>
        <v>Segment</v>
      </c>
      <c r="K460" s="71" t="s">
        <v>854</v>
      </c>
      <c r="L460" s="22">
        <v>1</v>
      </c>
      <c r="M460" s="22">
        <v>1.24</v>
      </c>
      <c r="N460" s="22">
        <v>2</v>
      </c>
      <c r="O460" s="22">
        <v>0</v>
      </c>
      <c r="P460" s="22">
        <v>0</v>
      </c>
      <c r="Q460" s="22">
        <v>1</v>
      </c>
      <c r="R460" s="22"/>
      <c r="S460" s="22"/>
      <c r="T460" s="22"/>
      <c r="U460" t="s">
        <v>1633</v>
      </c>
      <c r="V460" s="18">
        <f t="shared" si="46"/>
        <v>0.24</v>
      </c>
      <c r="W460" s="18">
        <v>38.936083616399998</v>
      </c>
      <c r="X460" s="18">
        <v>-83.559646105200002</v>
      </c>
      <c r="Y460" s="18">
        <v>38.938874636100003</v>
      </c>
      <c r="Z460" s="18">
        <v>-83.557291731399999</v>
      </c>
      <c r="AA460" s="71" t="str">
        <f t="shared" si="47"/>
        <v>ADA</v>
      </c>
    </row>
    <row r="461" spans="1:27" x14ac:dyDescent="0.25">
      <c r="A461" s="22" t="s">
        <v>3186</v>
      </c>
      <c r="B461" s="22">
        <v>0</v>
      </c>
      <c r="C461" s="22" t="s">
        <v>4606</v>
      </c>
      <c r="D461" s="22">
        <v>2</v>
      </c>
      <c r="E461" s="23" t="str">
        <f t="shared" si="42"/>
        <v>Green</v>
      </c>
      <c r="F461" s="72" t="s">
        <v>1673</v>
      </c>
      <c r="G461" s="23"/>
      <c r="H461" s="24" t="str">
        <f t="shared" si="43"/>
        <v>Start Loc</v>
      </c>
      <c r="I461" s="24" t="str">
        <f t="shared" si="44"/>
        <v>End Loc</v>
      </c>
      <c r="J461" s="24" t="str">
        <f t="shared" si="45"/>
        <v>Segment</v>
      </c>
      <c r="K461" s="71" t="s">
        <v>934</v>
      </c>
      <c r="L461" s="22">
        <v>0.25</v>
      </c>
      <c r="M461" s="22">
        <v>0.49</v>
      </c>
      <c r="N461" s="22">
        <v>2</v>
      </c>
      <c r="O461" s="22">
        <v>0</v>
      </c>
      <c r="P461" s="22">
        <v>2</v>
      </c>
      <c r="Q461" s="22">
        <v>5</v>
      </c>
      <c r="R461" s="22"/>
      <c r="S461" s="22"/>
      <c r="T461" s="22"/>
      <c r="U461" t="s">
        <v>2184</v>
      </c>
      <c r="V461" s="18">
        <f t="shared" si="46"/>
        <v>0.24</v>
      </c>
      <c r="W461" s="18">
        <v>38.936020762299997</v>
      </c>
      <c r="X461" s="18">
        <v>-84.174703381499995</v>
      </c>
      <c r="Y461" s="18">
        <v>38.9394810812</v>
      </c>
      <c r="Z461" s="18">
        <v>-84.174255131099997</v>
      </c>
      <c r="AA461" s="71" t="str">
        <f t="shared" si="47"/>
        <v>CLE</v>
      </c>
    </row>
    <row r="462" spans="1:27" x14ac:dyDescent="0.25">
      <c r="A462" s="22" t="s">
        <v>2393</v>
      </c>
      <c r="B462" s="22">
        <v>0</v>
      </c>
      <c r="C462" s="22" t="s">
        <v>4627</v>
      </c>
      <c r="D462" s="22">
        <v>2</v>
      </c>
      <c r="E462" s="23" t="str">
        <f t="shared" si="42"/>
        <v>Green</v>
      </c>
      <c r="F462" s="72" t="s">
        <v>1673</v>
      </c>
      <c r="G462" s="23"/>
      <c r="H462" s="24" t="str">
        <f t="shared" si="43"/>
        <v>Start Loc</v>
      </c>
      <c r="I462" s="24" t="str">
        <f t="shared" si="44"/>
        <v>End Loc</v>
      </c>
      <c r="J462" s="24" t="str">
        <f t="shared" si="45"/>
        <v>Segment</v>
      </c>
      <c r="K462" s="71" t="s">
        <v>945</v>
      </c>
      <c r="L462" s="22">
        <v>3.25</v>
      </c>
      <c r="M462" s="22">
        <v>3.49</v>
      </c>
      <c r="N462" s="22">
        <v>2</v>
      </c>
      <c r="O462" s="22">
        <v>0</v>
      </c>
      <c r="P462" s="22">
        <v>0</v>
      </c>
      <c r="Q462" s="22">
        <v>0</v>
      </c>
      <c r="R462" s="22"/>
      <c r="S462" s="22"/>
      <c r="T462" s="22"/>
      <c r="U462" t="s">
        <v>463</v>
      </c>
      <c r="V462" s="18">
        <f t="shared" si="46"/>
        <v>0.24000000000000021</v>
      </c>
      <c r="W462" s="18">
        <v>38.938305355499999</v>
      </c>
      <c r="X462" s="18">
        <v>-84.101926752300002</v>
      </c>
      <c r="Y462" s="18">
        <v>38.9415043618</v>
      </c>
      <c r="Z462" s="18">
        <v>-84.103626834600007</v>
      </c>
      <c r="AA462" s="71" t="str">
        <f t="shared" si="47"/>
        <v>CLE</v>
      </c>
    </row>
    <row r="463" spans="1:27" x14ac:dyDescent="0.25">
      <c r="A463" s="22" t="s">
        <v>2307</v>
      </c>
      <c r="B463" s="22">
        <v>0</v>
      </c>
      <c r="C463" s="22" t="s">
        <v>4606</v>
      </c>
      <c r="D463" s="22">
        <v>2</v>
      </c>
      <c r="E463" s="23" t="str">
        <f t="shared" si="42"/>
        <v>Green</v>
      </c>
      <c r="F463" s="72" t="s">
        <v>1735</v>
      </c>
      <c r="G463" s="23"/>
      <c r="H463" s="24" t="str">
        <f t="shared" si="43"/>
        <v>Start Loc</v>
      </c>
      <c r="I463" s="24" t="str">
        <f t="shared" si="44"/>
        <v>End Loc</v>
      </c>
      <c r="J463" s="24" t="str">
        <f t="shared" si="45"/>
        <v>Segment</v>
      </c>
      <c r="K463" s="71" t="s">
        <v>816</v>
      </c>
      <c r="L463" s="22">
        <v>0.25</v>
      </c>
      <c r="M463" s="22">
        <v>0.49</v>
      </c>
      <c r="N463" s="22">
        <v>2</v>
      </c>
      <c r="O463" s="22">
        <v>0</v>
      </c>
      <c r="P463" s="22">
        <v>0</v>
      </c>
      <c r="Q463" s="22">
        <v>0</v>
      </c>
      <c r="R463" s="22"/>
      <c r="S463" s="22"/>
      <c r="T463" s="22"/>
      <c r="U463" t="s">
        <v>763</v>
      </c>
      <c r="V463" s="18">
        <f t="shared" si="46"/>
        <v>0.24</v>
      </c>
      <c r="W463" s="18">
        <v>38.941477959399997</v>
      </c>
      <c r="X463" s="18">
        <v>-82.250569128999999</v>
      </c>
      <c r="Y463" s="18">
        <v>38.941687601700004</v>
      </c>
      <c r="Z463" s="18">
        <v>-82.2461638061</v>
      </c>
      <c r="AA463" s="71" t="str">
        <f t="shared" si="47"/>
        <v>GAL</v>
      </c>
    </row>
    <row r="464" spans="1:27" x14ac:dyDescent="0.25">
      <c r="A464" s="22" t="s">
        <v>4106</v>
      </c>
      <c r="B464" s="22">
        <v>0</v>
      </c>
      <c r="C464" s="22" t="s">
        <v>4625</v>
      </c>
      <c r="D464" s="22">
        <v>5</v>
      </c>
      <c r="E464" s="23" t="str">
        <f t="shared" si="42"/>
        <v>Green</v>
      </c>
      <c r="F464" s="72" t="s">
        <v>1743</v>
      </c>
      <c r="G464" s="23"/>
      <c r="H464" s="24" t="str">
        <f t="shared" si="43"/>
        <v>Start Loc</v>
      </c>
      <c r="I464" s="24" t="str">
        <f t="shared" si="44"/>
        <v>End Loc</v>
      </c>
      <c r="J464" s="24" t="str">
        <f t="shared" si="45"/>
        <v>Segment</v>
      </c>
      <c r="K464" s="71" t="s">
        <v>937</v>
      </c>
      <c r="L464" s="22">
        <v>10</v>
      </c>
      <c r="M464" s="22">
        <v>10.24</v>
      </c>
      <c r="N464" s="22">
        <v>5</v>
      </c>
      <c r="O464" s="22">
        <v>0</v>
      </c>
      <c r="P464" s="22">
        <v>0</v>
      </c>
      <c r="Q464" s="22">
        <v>1</v>
      </c>
      <c r="R464" s="22"/>
      <c r="S464" s="22"/>
      <c r="T464" s="22"/>
      <c r="U464" t="s">
        <v>754</v>
      </c>
      <c r="V464" s="18">
        <f t="shared" si="46"/>
        <v>0.24000000000000021</v>
      </c>
      <c r="W464" s="18">
        <v>38.940575857600003</v>
      </c>
      <c r="X464" s="18">
        <v>-83.390903267200002</v>
      </c>
      <c r="Y464" s="18">
        <v>38.942312385699999</v>
      </c>
      <c r="Z464" s="18">
        <v>-83.392082809100003</v>
      </c>
      <c r="AA464" s="71" t="str">
        <f t="shared" si="47"/>
        <v>ADA</v>
      </c>
    </row>
    <row r="465" spans="1:27" x14ac:dyDescent="0.25">
      <c r="A465" s="22" t="s">
        <v>5865</v>
      </c>
      <c r="B465" s="22">
        <v>0</v>
      </c>
      <c r="C465" s="22" t="s">
        <v>4630</v>
      </c>
      <c r="D465" s="22">
        <v>2</v>
      </c>
      <c r="E465" s="23" t="str">
        <f t="shared" si="42"/>
        <v>Green</v>
      </c>
      <c r="F465" s="72" t="s">
        <v>1675</v>
      </c>
      <c r="G465" s="23"/>
      <c r="H465" s="24" t="str">
        <f t="shared" si="43"/>
        <v>Start Loc</v>
      </c>
      <c r="I465" s="24" t="str">
        <f t="shared" si="44"/>
        <v>End Loc</v>
      </c>
      <c r="J465" s="24" t="str">
        <f t="shared" si="45"/>
        <v>Segment</v>
      </c>
      <c r="K465" s="71" t="s">
        <v>787</v>
      </c>
      <c r="L465" s="22">
        <v>5.75</v>
      </c>
      <c r="M465" s="22">
        <v>5.99</v>
      </c>
      <c r="N465" s="22">
        <v>2</v>
      </c>
      <c r="O465" s="22">
        <v>0</v>
      </c>
      <c r="P465" s="22">
        <v>0</v>
      </c>
      <c r="Q465" s="22">
        <v>0</v>
      </c>
      <c r="R465" s="22"/>
      <c r="S465" s="22"/>
      <c r="T465" s="22"/>
      <c r="U465" t="s">
        <v>494</v>
      </c>
      <c r="V465" s="18">
        <f t="shared" si="46"/>
        <v>0.24000000000000021</v>
      </c>
      <c r="W465" s="18">
        <v>38.941756758700002</v>
      </c>
      <c r="X465" s="18">
        <v>-83.109339047199995</v>
      </c>
      <c r="Y465" s="18">
        <v>38.942383816400003</v>
      </c>
      <c r="Z465" s="18">
        <v>-83.105739408900007</v>
      </c>
      <c r="AA465" s="71" t="str">
        <f t="shared" si="47"/>
        <v>SCI</v>
      </c>
    </row>
    <row r="466" spans="1:27" x14ac:dyDescent="0.25">
      <c r="A466" s="22" t="s">
        <v>2330</v>
      </c>
      <c r="B466" s="22">
        <v>0</v>
      </c>
      <c r="C466" s="22" t="s">
        <v>4618</v>
      </c>
      <c r="D466" s="22">
        <v>3</v>
      </c>
      <c r="E466" s="23" t="str">
        <f t="shared" si="42"/>
        <v>Green</v>
      </c>
      <c r="F466" s="72" t="s">
        <v>1675</v>
      </c>
      <c r="G466" s="23"/>
      <c r="H466" s="24" t="str">
        <f t="shared" si="43"/>
        <v>Start Loc</v>
      </c>
      <c r="I466" s="24" t="str">
        <f t="shared" si="44"/>
        <v>End Loc</v>
      </c>
      <c r="J466" s="24" t="str">
        <f t="shared" si="45"/>
        <v>Segment</v>
      </c>
      <c r="K466" s="71" t="s">
        <v>925</v>
      </c>
      <c r="L466" s="22">
        <v>2</v>
      </c>
      <c r="M466" s="22">
        <v>2.2400000000000002</v>
      </c>
      <c r="N466" s="22">
        <v>3</v>
      </c>
      <c r="O466" s="22">
        <v>0</v>
      </c>
      <c r="P466" s="22">
        <v>0</v>
      </c>
      <c r="Q466" s="22">
        <v>0</v>
      </c>
      <c r="R466" s="22"/>
      <c r="S466" s="22"/>
      <c r="T466" s="22"/>
      <c r="U466" t="s">
        <v>1618</v>
      </c>
      <c r="V466" s="18">
        <f t="shared" si="46"/>
        <v>0.24000000000000021</v>
      </c>
      <c r="W466" s="18">
        <v>38.939410713900003</v>
      </c>
      <c r="X466" s="18">
        <v>-82.989470260499999</v>
      </c>
      <c r="Y466" s="18">
        <v>38.942772463799997</v>
      </c>
      <c r="Z466" s="18">
        <v>-82.9888294661</v>
      </c>
      <c r="AA466" s="71" t="str">
        <f t="shared" si="47"/>
        <v>SCI</v>
      </c>
    </row>
    <row r="467" spans="1:27" x14ac:dyDescent="0.25">
      <c r="A467" s="22" t="s">
        <v>2287</v>
      </c>
      <c r="B467" s="22">
        <v>0</v>
      </c>
      <c r="C467" s="22" t="s">
        <v>4612</v>
      </c>
      <c r="D467" s="22">
        <v>2</v>
      </c>
      <c r="E467" s="23" t="str">
        <f t="shared" si="42"/>
        <v>Green</v>
      </c>
      <c r="F467" s="72" t="s">
        <v>1703</v>
      </c>
      <c r="G467" s="23"/>
      <c r="H467" s="24" t="str">
        <f t="shared" si="43"/>
        <v>Start Loc</v>
      </c>
      <c r="I467" s="24" t="str">
        <f t="shared" si="44"/>
        <v>End Loc</v>
      </c>
      <c r="J467" s="24" t="str">
        <f t="shared" si="45"/>
        <v>Segment</v>
      </c>
      <c r="K467" s="71" t="s">
        <v>917</v>
      </c>
      <c r="L467" s="22">
        <v>1</v>
      </c>
      <c r="M467" s="22">
        <v>1.24</v>
      </c>
      <c r="N467" s="22">
        <v>2</v>
      </c>
      <c r="O467" s="22">
        <v>0</v>
      </c>
      <c r="P467" s="22">
        <v>0</v>
      </c>
      <c r="Q467" s="22">
        <v>0</v>
      </c>
      <c r="R467" s="22"/>
      <c r="S467" s="22"/>
      <c r="T467" s="22"/>
      <c r="U467" t="s">
        <v>1875</v>
      </c>
      <c r="V467" s="18">
        <f t="shared" si="46"/>
        <v>0.24</v>
      </c>
      <c r="W467" s="18">
        <v>38.9436696239</v>
      </c>
      <c r="X467" s="18">
        <v>-82.616210469199999</v>
      </c>
      <c r="Y467" s="18">
        <v>38.943208022199997</v>
      </c>
      <c r="Z467" s="18">
        <v>-82.611830173399994</v>
      </c>
      <c r="AA467" s="71" t="str">
        <f t="shared" si="47"/>
        <v>JAC</v>
      </c>
    </row>
    <row r="468" spans="1:27" x14ac:dyDescent="0.25">
      <c r="A468" s="22" t="s">
        <v>5963</v>
      </c>
      <c r="B468" s="22">
        <v>0</v>
      </c>
      <c r="C468" s="22" t="s">
        <v>4619</v>
      </c>
      <c r="D468" s="22">
        <v>2</v>
      </c>
      <c r="E468" s="23" t="str">
        <f t="shared" si="42"/>
        <v>Green</v>
      </c>
      <c r="F468" s="72" t="s">
        <v>1735</v>
      </c>
      <c r="G468" s="23"/>
      <c r="H468" s="24" t="str">
        <f t="shared" si="43"/>
        <v>Start Loc</v>
      </c>
      <c r="I468" s="24" t="str">
        <f t="shared" si="44"/>
        <v>End Loc</v>
      </c>
      <c r="J468" s="24" t="str">
        <f t="shared" si="45"/>
        <v>Segment</v>
      </c>
      <c r="K468" s="71" t="s">
        <v>955</v>
      </c>
      <c r="L468" s="22">
        <v>0.5</v>
      </c>
      <c r="M468" s="22">
        <v>0.74</v>
      </c>
      <c r="N468" s="22">
        <v>2</v>
      </c>
      <c r="O468" s="22">
        <v>0</v>
      </c>
      <c r="P468" s="22">
        <v>0</v>
      </c>
      <c r="Q468" s="22">
        <v>0</v>
      </c>
      <c r="R468" s="22"/>
      <c r="S468" s="22"/>
      <c r="T468" s="22"/>
      <c r="U468" t="s">
        <v>6736</v>
      </c>
      <c r="V468" s="18">
        <f t="shared" si="46"/>
        <v>0.24</v>
      </c>
      <c r="W468" s="18">
        <v>38.943181577799997</v>
      </c>
      <c r="X468" s="18">
        <v>-82.3360073387</v>
      </c>
      <c r="Y468" s="18">
        <v>38.943421212200001</v>
      </c>
      <c r="Z468" s="18">
        <v>-82.332484780399994</v>
      </c>
      <c r="AA468" s="71" t="str">
        <f t="shared" si="47"/>
        <v>GAL</v>
      </c>
    </row>
    <row r="469" spans="1:27" x14ac:dyDescent="0.25">
      <c r="A469" s="22" t="s">
        <v>3079</v>
      </c>
      <c r="B469" s="22">
        <v>0</v>
      </c>
      <c r="C469" s="22" t="s">
        <v>4643</v>
      </c>
      <c r="D469" s="22">
        <v>4</v>
      </c>
      <c r="E469" s="23" t="str">
        <f t="shared" si="42"/>
        <v>Green</v>
      </c>
      <c r="F469" s="72" t="s">
        <v>1673</v>
      </c>
      <c r="G469" s="23"/>
      <c r="H469" s="24" t="str">
        <f t="shared" si="43"/>
        <v>Start Loc</v>
      </c>
      <c r="I469" s="24" t="str">
        <f t="shared" si="44"/>
        <v>End Loc</v>
      </c>
      <c r="J469" s="24" t="str">
        <f t="shared" si="45"/>
        <v>Segment</v>
      </c>
      <c r="K469" s="71" t="s">
        <v>845</v>
      </c>
      <c r="L469" s="22">
        <v>3.5</v>
      </c>
      <c r="M469" s="22">
        <v>3.74</v>
      </c>
      <c r="N469" s="22">
        <v>4</v>
      </c>
      <c r="O469" s="22">
        <v>0</v>
      </c>
      <c r="P469" s="22">
        <v>0</v>
      </c>
      <c r="Q469" s="22">
        <v>3</v>
      </c>
      <c r="R469" s="22"/>
      <c r="S469" s="22"/>
      <c r="T469" s="22"/>
      <c r="U469" t="s">
        <v>715</v>
      </c>
      <c r="V469" s="18">
        <f t="shared" si="46"/>
        <v>0.24000000000000021</v>
      </c>
      <c r="W469" s="18">
        <v>38.940434412400002</v>
      </c>
      <c r="X469" s="18">
        <v>-84.071927207100003</v>
      </c>
      <c r="Y469" s="18">
        <v>38.9436977059</v>
      </c>
      <c r="Z469" s="18">
        <v>-84.072343192600002</v>
      </c>
      <c r="AA469" s="71" t="str">
        <f t="shared" si="47"/>
        <v>CLE</v>
      </c>
    </row>
    <row r="470" spans="1:27" x14ac:dyDescent="0.25">
      <c r="A470" s="22" t="s">
        <v>2666</v>
      </c>
      <c r="B470" s="22">
        <v>0</v>
      </c>
      <c r="C470" s="22" t="s">
        <v>4621</v>
      </c>
      <c r="D470" s="22">
        <v>2</v>
      </c>
      <c r="E470" s="23" t="str">
        <f t="shared" si="42"/>
        <v>Green</v>
      </c>
      <c r="F470" s="72" t="s">
        <v>1703</v>
      </c>
      <c r="G470" s="23"/>
      <c r="H470" s="24" t="str">
        <f t="shared" si="43"/>
        <v>Start Loc</v>
      </c>
      <c r="I470" s="24" t="str">
        <f t="shared" si="44"/>
        <v>End Loc</v>
      </c>
      <c r="J470" s="24" t="str">
        <f t="shared" si="45"/>
        <v>Segment</v>
      </c>
      <c r="K470" s="71" t="s">
        <v>917</v>
      </c>
      <c r="L470" s="22">
        <v>0.75</v>
      </c>
      <c r="M470" s="22">
        <v>0.99</v>
      </c>
      <c r="N470" s="22">
        <v>2</v>
      </c>
      <c r="O470" s="22">
        <v>0</v>
      </c>
      <c r="P470" s="22">
        <v>0</v>
      </c>
      <c r="Q470" s="22">
        <v>1</v>
      </c>
      <c r="R470" s="22"/>
      <c r="S470" s="22"/>
      <c r="T470" s="22"/>
      <c r="U470" t="s">
        <v>1875</v>
      </c>
      <c r="V470" s="18">
        <f t="shared" si="46"/>
        <v>0.24</v>
      </c>
      <c r="W470" s="18">
        <v>38.947146801700001</v>
      </c>
      <c r="X470" s="18">
        <v>-82.617335751900001</v>
      </c>
      <c r="Y470" s="18">
        <v>38.943767157099998</v>
      </c>
      <c r="Z470" s="18">
        <v>-82.616325173299998</v>
      </c>
      <c r="AA470" s="71" t="str">
        <f t="shared" si="47"/>
        <v>JAC</v>
      </c>
    </row>
    <row r="471" spans="1:27" x14ac:dyDescent="0.25">
      <c r="A471" s="22" t="s">
        <v>4952</v>
      </c>
      <c r="B471" s="22">
        <v>0</v>
      </c>
      <c r="C471" s="22" t="s">
        <v>4614</v>
      </c>
      <c r="D471" s="22">
        <v>2</v>
      </c>
      <c r="E471" s="23" t="str">
        <f t="shared" si="42"/>
        <v>Green</v>
      </c>
      <c r="F471" s="72" t="s">
        <v>1673</v>
      </c>
      <c r="G471" s="23"/>
      <c r="H471" s="24" t="str">
        <f t="shared" si="43"/>
        <v>Start Loc</v>
      </c>
      <c r="I471" s="24" t="str">
        <f t="shared" si="44"/>
        <v>End Loc</v>
      </c>
      <c r="J471" s="24" t="str">
        <f t="shared" si="45"/>
        <v>Segment</v>
      </c>
      <c r="K471" s="71" t="s">
        <v>845</v>
      </c>
      <c r="L471" s="22">
        <v>3.75</v>
      </c>
      <c r="M471" s="22">
        <v>3.99</v>
      </c>
      <c r="N471" s="22">
        <v>2</v>
      </c>
      <c r="O471" s="22">
        <v>0</v>
      </c>
      <c r="P471" s="22">
        <v>0</v>
      </c>
      <c r="Q471" s="22">
        <v>0</v>
      </c>
      <c r="R471" s="22"/>
      <c r="S471" s="22"/>
      <c r="T471" s="22"/>
      <c r="U471" t="s">
        <v>715</v>
      </c>
      <c r="V471" s="18">
        <f t="shared" si="46"/>
        <v>0.24000000000000021</v>
      </c>
      <c r="W471" s="18">
        <v>38.943840376300003</v>
      </c>
      <c r="X471" s="18">
        <v>-84.072309954999994</v>
      </c>
      <c r="Y471" s="18">
        <v>38.947068137199999</v>
      </c>
      <c r="Z471" s="18">
        <v>-84.073038565000004</v>
      </c>
      <c r="AA471" s="71" t="str">
        <f t="shared" si="47"/>
        <v>CLE</v>
      </c>
    </row>
    <row r="472" spans="1:27" x14ac:dyDescent="0.25">
      <c r="A472" s="22" t="s">
        <v>6236</v>
      </c>
      <c r="B472" s="22">
        <v>0</v>
      </c>
      <c r="C472" s="22" t="s">
        <v>4608</v>
      </c>
      <c r="D472" s="22">
        <v>2</v>
      </c>
      <c r="E472" s="23" t="str">
        <f t="shared" si="42"/>
        <v>Green</v>
      </c>
      <c r="F472" s="72" t="s">
        <v>1735</v>
      </c>
      <c r="G472" s="23"/>
      <c r="H472" s="24" t="str">
        <f t="shared" si="43"/>
        <v>Start Loc</v>
      </c>
      <c r="I472" s="24" t="str">
        <f t="shared" si="44"/>
        <v>End Loc</v>
      </c>
      <c r="J472" s="24" t="str">
        <f t="shared" si="45"/>
        <v>Segment</v>
      </c>
      <c r="K472" s="71" t="s">
        <v>1026</v>
      </c>
      <c r="L472" s="22">
        <v>1.25</v>
      </c>
      <c r="M472" s="22">
        <v>1.49</v>
      </c>
      <c r="N472" s="22">
        <v>2</v>
      </c>
      <c r="O472" s="22">
        <v>0</v>
      </c>
      <c r="P472" s="22">
        <v>0</v>
      </c>
      <c r="Q472" s="22">
        <v>0</v>
      </c>
      <c r="R472" s="22"/>
      <c r="S472" s="22"/>
      <c r="T472" s="22"/>
      <c r="U472" t="s">
        <v>6801</v>
      </c>
      <c r="V472" s="18">
        <f t="shared" si="46"/>
        <v>0.24</v>
      </c>
      <c r="W472" s="18">
        <v>38.9445897616</v>
      </c>
      <c r="X472" s="18">
        <v>-82.378103131399996</v>
      </c>
      <c r="Y472" s="18">
        <v>38.947859416999997</v>
      </c>
      <c r="Z472" s="18">
        <v>-82.377093160000001</v>
      </c>
      <c r="AA472" s="71" t="str">
        <f t="shared" si="47"/>
        <v>GAL</v>
      </c>
    </row>
    <row r="473" spans="1:27" x14ac:dyDescent="0.25">
      <c r="A473" s="22" t="s">
        <v>3632</v>
      </c>
      <c r="B473" s="22">
        <v>0</v>
      </c>
      <c r="C473" s="22" t="s">
        <v>4616</v>
      </c>
      <c r="D473" s="22">
        <v>4</v>
      </c>
      <c r="E473" s="23" t="str">
        <f t="shared" si="42"/>
        <v>Green</v>
      </c>
      <c r="F473" s="72" t="s">
        <v>1673</v>
      </c>
      <c r="G473" s="23"/>
      <c r="H473" s="24" t="str">
        <f t="shared" si="43"/>
        <v>Start Loc</v>
      </c>
      <c r="I473" s="24" t="str">
        <f t="shared" si="44"/>
        <v>End Loc</v>
      </c>
      <c r="J473" s="24" t="str">
        <f t="shared" si="45"/>
        <v>Segment</v>
      </c>
      <c r="K473" s="71" t="s">
        <v>945</v>
      </c>
      <c r="L473" s="22">
        <v>4</v>
      </c>
      <c r="M473" s="22">
        <v>4.24</v>
      </c>
      <c r="N473" s="22">
        <v>4</v>
      </c>
      <c r="O473" s="22">
        <v>0</v>
      </c>
      <c r="P473" s="22">
        <v>0</v>
      </c>
      <c r="Q473" s="22">
        <v>1</v>
      </c>
      <c r="R473" s="22"/>
      <c r="S473" s="22"/>
      <c r="T473" s="22"/>
      <c r="U473" t="s">
        <v>463</v>
      </c>
      <c r="V473" s="18">
        <f t="shared" si="46"/>
        <v>0.24000000000000021</v>
      </c>
      <c r="W473" s="18">
        <v>38.946562521799997</v>
      </c>
      <c r="X473" s="18">
        <v>-84.110499453200006</v>
      </c>
      <c r="Y473" s="18">
        <v>38.949242726400001</v>
      </c>
      <c r="Z473" s="18">
        <v>-84.1117852263</v>
      </c>
      <c r="AA473" s="71" t="str">
        <f t="shared" si="47"/>
        <v>CLE</v>
      </c>
    </row>
    <row r="474" spans="1:27" x14ac:dyDescent="0.25">
      <c r="A474" s="22" t="s">
        <v>2298</v>
      </c>
      <c r="B474" s="22">
        <v>0</v>
      </c>
      <c r="C474" s="22" t="s">
        <v>4628</v>
      </c>
      <c r="D474" s="22">
        <v>2</v>
      </c>
      <c r="E474" s="23" t="str">
        <f t="shared" si="42"/>
        <v>Green</v>
      </c>
      <c r="F474" s="72" t="s">
        <v>1743</v>
      </c>
      <c r="G474" s="23"/>
      <c r="H474" s="24" t="str">
        <f t="shared" si="43"/>
        <v>Start Loc</v>
      </c>
      <c r="I474" s="24" t="str">
        <f t="shared" si="44"/>
        <v>End Loc</v>
      </c>
      <c r="J474" s="24" t="str">
        <f t="shared" si="45"/>
        <v>Segment</v>
      </c>
      <c r="K474" s="71" t="s">
        <v>1013</v>
      </c>
      <c r="L474" s="22">
        <v>4.75</v>
      </c>
      <c r="M474" s="22">
        <v>4.99</v>
      </c>
      <c r="N474" s="22">
        <v>2</v>
      </c>
      <c r="O474" s="22">
        <v>0</v>
      </c>
      <c r="P474" s="22">
        <v>0</v>
      </c>
      <c r="Q474" s="22">
        <v>0</v>
      </c>
      <c r="R474" s="22"/>
      <c r="S474" s="22"/>
      <c r="T474" s="22"/>
      <c r="U474" t="s">
        <v>1507</v>
      </c>
      <c r="V474" s="18">
        <f t="shared" si="46"/>
        <v>0.24000000000000021</v>
      </c>
      <c r="W474" s="18">
        <v>38.947938948299999</v>
      </c>
      <c r="X474" s="18">
        <v>-83.607875052899999</v>
      </c>
      <c r="Y474" s="18">
        <v>38.949971910000002</v>
      </c>
      <c r="Z474" s="18">
        <v>-83.604291937400006</v>
      </c>
      <c r="AA474" s="71" t="str">
        <f t="shared" si="47"/>
        <v>ADA</v>
      </c>
    </row>
    <row r="475" spans="1:27" x14ac:dyDescent="0.25">
      <c r="A475" s="22" t="s">
        <v>3438</v>
      </c>
      <c r="B475" s="22">
        <v>0</v>
      </c>
      <c r="C475" s="22" t="s">
        <v>4616</v>
      </c>
      <c r="D475" s="22">
        <v>3</v>
      </c>
      <c r="E475" s="23" t="str">
        <f t="shared" si="42"/>
        <v>Green</v>
      </c>
      <c r="F475" s="72" t="s">
        <v>1673</v>
      </c>
      <c r="G475" s="23"/>
      <c r="H475" s="24" t="str">
        <f t="shared" si="43"/>
        <v>Start Loc</v>
      </c>
      <c r="I475" s="24" t="str">
        <f t="shared" si="44"/>
        <v>End Loc</v>
      </c>
      <c r="J475" s="24" t="str">
        <f t="shared" si="45"/>
        <v>Segment</v>
      </c>
      <c r="K475" s="71" t="s">
        <v>845</v>
      </c>
      <c r="L475" s="22">
        <v>4</v>
      </c>
      <c r="M475" s="22">
        <v>4.24</v>
      </c>
      <c r="N475" s="22">
        <v>3</v>
      </c>
      <c r="O475" s="22">
        <v>0</v>
      </c>
      <c r="P475" s="22">
        <v>0</v>
      </c>
      <c r="Q475" s="22">
        <v>3</v>
      </c>
      <c r="R475" s="22"/>
      <c r="S475" s="22"/>
      <c r="T475" s="22"/>
      <c r="U475" t="s">
        <v>715</v>
      </c>
      <c r="V475" s="18">
        <f t="shared" si="46"/>
        <v>0.24000000000000021</v>
      </c>
      <c r="W475" s="18">
        <v>38.947137584499998</v>
      </c>
      <c r="X475" s="18">
        <v>-84.073201685599997</v>
      </c>
      <c r="Y475" s="18">
        <v>38.950403672599997</v>
      </c>
      <c r="Z475" s="18">
        <v>-84.073520139300001</v>
      </c>
      <c r="AA475" s="71" t="str">
        <f t="shared" si="47"/>
        <v>CLE</v>
      </c>
    </row>
    <row r="476" spans="1:27" x14ac:dyDescent="0.25">
      <c r="A476" s="22" t="s">
        <v>2253</v>
      </c>
      <c r="B476" s="22">
        <v>0</v>
      </c>
      <c r="C476" s="22" t="s">
        <v>4626</v>
      </c>
      <c r="D476" s="22">
        <v>3</v>
      </c>
      <c r="E476" s="23" t="str">
        <f t="shared" si="42"/>
        <v>Green</v>
      </c>
      <c r="F476" s="72" t="s">
        <v>1673</v>
      </c>
      <c r="G476" s="23"/>
      <c r="H476" s="24" t="str">
        <f t="shared" si="43"/>
        <v>Start Loc</v>
      </c>
      <c r="I476" s="24" t="str">
        <f t="shared" si="44"/>
        <v>End Loc</v>
      </c>
      <c r="J476" s="24" t="str">
        <f t="shared" si="45"/>
        <v>Segment</v>
      </c>
      <c r="K476" s="71" t="s">
        <v>854</v>
      </c>
      <c r="L476" s="22">
        <v>1.75</v>
      </c>
      <c r="M476" s="22">
        <v>1.99</v>
      </c>
      <c r="N476" s="22">
        <v>3</v>
      </c>
      <c r="O476" s="22">
        <v>0</v>
      </c>
      <c r="P476" s="22">
        <v>0</v>
      </c>
      <c r="Q476" s="22">
        <v>1</v>
      </c>
      <c r="R476" s="22"/>
      <c r="S476" s="22"/>
      <c r="T476" s="22"/>
      <c r="U476" t="s">
        <v>488</v>
      </c>
      <c r="V476" s="18">
        <f t="shared" si="46"/>
        <v>0.24</v>
      </c>
      <c r="W476" s="18">
        <v>38.954435359100003</v>
      </c>
      <c r="X476" s="18">
        <v>-84.252151777400002</v>
      </c>
      <c r="Y476" s="18">
        <v>38.952741917799997</v>
      </c>
      <c r="Z476" s="18">
        <v>-84.248274157300003</v>
      </c>
      <c r="AA476" s="71" t="str">
        <f t="shared" si="47"/>
        <v>CLE</v>
      </c>
    </row>
    <row r="477" spans="1:27" x14ac:dyDescent="0.25">
      <c r="A477" s="22" t="s">
        <v>5344</v>
      </c>
      <c r="B477" s="22">
        <v>0</v>
      </c>
      <c r="C477" s="22" t="s">
        <v>4646</v>
      </c>
      <c r="D477" s="22">
        <v>2</v>
      </c>
      <c r="E477" s="23" t="str">
        <f t="shared" si="42"/>
        <v>Green</v>
      </c>
      <c r="F477" s="72" t="s">
        <v>1687</v>
      </c>
      <c r="G477" s="23"/>
      <c r="H477" s="24" t="str">
        <f t="shared" si="43"/>
        <v>Start Loc</v>
      </c>
      <c r="I477" s="24" t="str">
        <f t="shared" si="44"/>
        <v>End Loc</v>
      </c>
      <c r="J477" s="24" t="str">
        <f t="shared" si="45"/>
        <v>Segment</v>
      </c>
      <c r="K477" s="71" t="s">
        <v>952</v>
      </c>
      <c r="L477" s="22">
        <v>5.5</v>
      </c>
      <c r="M477" s="22">
        <v>5.74</v>
      </c>
      <c r="N477" s="22">
        <v>2</v>
      </c>
      <c r="O477" s="22">
        <v>0</v>
      </c>
      <c r="P477" s="22">
        <v>0</v>
      </c>
      <c r="Q477" s="22">
        <v>1</v>
      </c>
      <c r="R477" s="22"/>
      <c r="S477" s="22"/>
      <c r="T477" s="22"/>
      <c r="U477" t="s">
        <v>2011</v>
      </c>
      <c r="V477" s="18">
        <f t="shared" si="46"/>
        <v>0.24000000000000021</v>
      </c>
      <c r="W477" s="18">
        <v>38.958324741699997</v>
      </c>
      <c r="X477" s="18">
        <v>-83.933828290199997</v>
      </c>
      <c r="Y477" s="18">
        <v>38.957457142199999</v>
      </c>
      <c r="Z477" s="18">
        <v>-83.929578031000005</v>
      </c>
      <c r="AA477" s="71" t="str">
        <f t="shared" si="47"/>
        <v>BRO</v>
      </c>
    </row>
    <row r="478" spans="1:27" x14ac:dyDescent="0.25">
      <c r="A478" s="22" t="s">
        <v>5633</v>
      </c>
      <c r="B478" s="22">
        <v>0</v>
      </c>
      <c r="C478" s="22" t="s">
        <v>4646</v>
      </c>
      <c r="D478" s="22">
        <v>2</v>
      </c>
      <c r="E478" s="23" t="str">
        <f t="shared" si="42"/>
        <v>Green</v>
      </c>
      <c r="F478" s="72" t="s">
        <v>1673</v>
      </c>
      <c r="G478" s="23"/>
      <c r="H478" s="24" t="str">
        <f t="shared" si="43"/>
        <v>Start Loc</v>
      </c>
      <c r="I478" s="24" t="str">
        <f t="shared" si="44"/>
        <v>End Loc</v>
      </c>
      <c r="J478" s="24" t="str">
        <f t="shared" si="45"/>
        <v>Segment</v>
      </c>
      <c r="K478" s="71" t="s">
        <v>854</v>
      </c>
      <c r="L478" s="22">
        <v>5.5</v>
      </c>
      <c r="M478" s="22">
        <v>5.74</v>
      </c>
      <c r="N478" s="22">
        <v>2</v>
      </c>
      <c r="O478" s="22">
        <v>0</v>
      </c>
      <c r="P478" s="22">
        <v>0</v>
      </c>
      <c r="Q478" s="22">
        <v>1</v>
      </c>
      <c r="R478" s="22"/>
      <c r="S478" s="22"/>
      <c r="T478" s="22"/>
      <c r="U478" t="s">
        <v>488</v>
      </c>
      <c r="V478" s="18">
        <f t="shared" si="46"/>
        <v>0.24000000000000021</v>
      </c>
      <c r="W478" s="18">
        <v>38.957373486199998</v>
      </c>
      <c r="X478" s="18">
        <v>-84.1858747908</v>
      </c>
      <c r="Y478" s="18">
        <v>38.957796549500003</v>
      </c>
      <c r="Z478" s="18">
        <v>-84.181452874300007</v>
      </c>
      <c r="AA478" s="71" t="str">
        <f t="shared" si="47"/>
        <v>CLE</v>
      </c>
    </row>
    <row r="479" spans="1:27" x14ac:dyDescent="0.25">
      <c r="A479" s="22" t="s">
        <v>2325</v>
      </c>
      <c r="B479" s="22">
        <v>0</v>
      </c>
      <c r="C479" s="22" t="s">
        <v>4631</v>
      </c>
      <c r="D479" s="22">
        <v>2</v>
      </c>
      <c r="E479" s="23" t="str">
        <f t="shared" si="42"/>
        <v>Green</v>
      </c>
      <c r="F479" s="72" t="s">
        <v>1673</v>
      </c>
      <c r="G479" s="23"/>
      <c r="H479" s="24" t="str">
        <f t="shared" si="43"/>
        <v>Start Loc</v>
      </c>
      <c r="I479" s="24" t="str">
        <f t="shared" si="44"/>
        <v>End Loc</v>
      </c>
      <c r="J479" s="24" t="str">
        <f t="shared" si="45"/>
        <v>Segment</v>
      </c>
      <c r="K479" s="71" t="s">
        <v>813</v>
      </c>
      <c r="L479" s="22">
        <v>3</v>
      </c>
      <c r="M479" s="22">
        <v>3.24</v>
      </c>
      <c r="N479" s="22">
        <v>2</v>
      </c>
      <c r="O479" s="22">
        <v>0</v>
      </c>
      <c r="P479" s="22">
        <v>0</v>
      </c>
      <c r="Q479" s="22">
        <v>0</v>
      </c>
      <c r="R479" s="22"/>
      <c r="S479" s="22"/>
      <c r="T479" s="22"/>
      <c r="U479" t="s">
        <v>214</v>
      </c>
      <c r="V479" s="18">
        <f t="shared" si="46"/>
        <v>0.24000000000000021</v>
      </c>
      <c r="W479" s="18">
        <v>38.954415511299999</v>
      </c>
      <c r="X479" s="18">
        <v>-84.201462848999995</v>
      </c>
      <c r="Y479" s="18">
        <v>38.957878942800001</v>
      </c>
      <c r="Z479" s="18">
        <v>-84.2011231205</v>
      </c>
      <c r="AA479" s="71" t="str">
        <f t="shared" si="47"/>
        <v>CLE</v>
      </c>
    </row>
    <row r="480" spans="1:27" x14ac:dyDescent="0.25">
      <c r="A480" s="22" t="s">
        <v>2564</v>
      </c>
      <c r="B480" s="22">
        <v>0</v>
      </c>
      <c r="C480" s="22" t="s">
        <v>4628</v>
      </c>
      <c r="D480" s="22">
        <v>2</v>
      </c>
      <c r="E480" s="23" t="str">
        <f t="shared" si="42"/>
        <v>Green</v>
      </c>
      <c r="F480" s="72" t="s">
        <v>1673</v>
      </c>
      <c r="G480" s="23"/>
      <c r="H480" s="24" t="str">
        <f t="shared" si="43"/>
        <v>Start Loc</v>
      </c>
      <c r="I480" s="24" t="str">
        <f t="shared" si="44"/>
        <v>End Loc</v>
      </c>
      <c r="J480" s="24" t="str">
        <f t="shared" si="45"/>
        <v>Segment</v>
      </c>
      <c r="K480" s="71" t="s">
        <v>945</v>
      </c>
      <c r="L480" s="22">
        <v>4.75</v>
      </c>
      <c r="M480" s="22">
        <v>4.99</v>
      </c>
      <c r="N480" s="22">
        <v>2</v>
      </c>
      <c r="O480" s="22">
        <v>0</v>
      </c>
      <c r="P480" s="22">
        <v>0</v>
      </c>
      <c r="Q480" s="22">
        <v>0</v>
      </c>
      <c r="R480" s="22"/>
      <c r="S480" s="22"/>
      <c r="T480" s="22"/>
      <c r="U480" t="s">
        <v>463</v>
      </c>
      <c r="V480" s="18">
        <f t="shared" si="46"/>
        <v>0.24000000000000021</v>
      </c>
      <c r="W480" s="18">
        <v>38.956306644599998</v>
      </c>
      <c r="X480" s="18">
        <v>-84.109886017999997</v>
      </c>
      <c r="Y480" s="18">
        <v>38.959510954899997</v>
      </c>
      <c r="Z480" s="18">
        <v>-84.108620003400006</v>
      </c>
      <c r="AA480" s="71" t="str">
        <f t="shared" si="47"/>
        <v>CLE</v>
      </c>
    </row>
    <row r="481" spans="1:27" x14ac:dyDescent="0.25">
      <c r="A481" s="22" t="s">
        <v>2414</v>
      </c>
      <c r="B481" s="22">
        <v>0</v>
      </c>
      <c r="C481" s="22" t="s">
        <v>4616</v>
      </c>
      <c r="D481" s="22">
        <v>3</v>
      </c>
      <c r="E481" s="23" t="str">
        <f t="shared" si="42"/>
        <v>Green</v>
      </c>
      <c r="F481" s="72" t="s">
        <v>1703</v>
      </c>
      <c r="G481" s="23"/>
      <c r="H481" s="24" t="str">
        <f t="shared" si="43"/>
        <v>Start Loc</v>
      </c>
      <c r="I481" s="24" t="str">
        <f t="shared" si="44"/>
        <v>End Loc</v>
      </c>
      <c r="J481" s="24" t="str">
        <f t="shared" si="45"/>
        <v>Segment</v>
      </c>
      <c r="K481" s="71" t="s">
        <v>845</v>
      </c>
      <c r="L481" s="22">
        <v>4</v>
      </c>
      <c r="M481" s="22">
        <v>4.24</v>
      </c>
      <c r="N481" s="22">
        <v>3</v>
      </c>
      <c r="O481" s="22">
        <v>0</v>
      </c>
      <c r="P481" s="22">
        <v>0</v>
      </c>
      <c r="Q481" s="22">
        <v>1</v>
      </c>
      <c r="R481" s="22"/>
      <c r="S481" s="22"/>
      <c r="T481" s="22"/>
      <c r="U481" t="s">
        <v>710</v>
      </c>
      <c r="V481" s="18">
        <f t="shared" si="46"/>
        <v>0.24000000000000021</v>
      </c>
      <c r="W481" s="18">
        <v>38.958115953399997</v>
      </c>
      <c r="X481" s="18">
        <v>-82.600725482800001</v>
      </c>
      <c r="Y481" s="18">
        <v>38.961065182200002</v>
      </c>
      <c r="Z481" s="18">
        <v>-82.601677687999995</v>
      </c>
      <c r="AA481" s="71" t="str">
        <f t="shared" si="47"/>
        <v>JAC</v>
      </c>
    </row>
    <row r="482" spans="1:27" x14ac:dyDescent="0.25">
      <c r="A482" s="22" t="s">
        <v>5390</v>
      </c>
      <c r="B482" s="22">
        <v>0</v>
      </c>
      <c r="C482" s="22" t="s">
        <v>4613</v>
      </c>
      <c r="D482" s="22">
        <v>2</v>
      </c>
      <c r="E482" s="23" t="str">
        <f t="shared" si="42"/>
        <v>Green</v>
      </c>
      <c r="F482" s="72" t="s">
        <v>1743</v>
      </c>
      <c r="G482" s="23"/>
      <c r="H482" s="24" t="str">
        <f t="shared" si="43"/>
        <v>Start Loc</v>
      </c>
      <c r="I482" s="24" t="str">
        <f t="shared" si="44"/>
        <v>End Loc</v>
      </c>
      <c r="J482" s="24" t="str">
        <f t="shared" si="45"/>
        <v>Segment</v>
      </c>
      <c r="K482" s="71" t="s">
        <v>1043</v>
      </c>
      <c r="L482" s="22">
        <v>6.5</v>
      </c>
      <c r="M482" s="22">
        <v>6.74</v>
      </c>
      <c r="N482" s="22">
        <v>2</v>
      </c>
      <c r="O482" s="22">
        <v>0</v>
      </c>
      <c r="P482" s="22">
        <v>1</v>
      </c>
      <c r="Q482" s="22">
        <v>2</v>
      </c>
      <c r="R482" s="22"/>
      <c r="S482" s="22"/>
      <c r="T482" s="22"/>
      <c r="U482" t="s">
        <v>4883</v>
      </c>
      <c r="V482" s="18">
        <f t="shared" si="46"/>
        <v>0.24000000000000021</v>
      </c>
      <c r="W482" s="18">
        <v>38.9646195105</v>
      </c>
      <c r="X482" s="18">
        <v>-83.419652809499993</v>
      </c>
      <c r="Y482" s="18">
        <v>38.961773542099998</v>
      </c>
      <c r="Z482" s="18">
        <v>-83.417108291900007</v>
      </c>
      <c r="AA482" s="71" t="str">
        <f t="shared" si="47"/>
        <v>ADA</v>
      </c>
    </row>
    <row r="483" spans="1:27" x14ac:dyDescent="0.25">
      <c r="A483" s="22" t="s">
        <v>3608</v>
      </c>
      <c r="B483" s="22">
        <v>0</v>
      </c>
      <c r="C483" s="22" t="s">
        <v>4653</v>
      </c>
      <c r="D483" s="22">
        <v>2</v>
      </c>
      <c r="E483" s="23" t="str">
        <f t="shared" si="42"/>
        <v>Green</v>
      </c>
      <c r="F483" s="72" t="s">
        <v>1741</v>
      </c>
      <c r="G483" s="23"/>
      <c r="H483" s="24" t="str">
        <f t="shared" si="43"/>
        <v>Start Loc</v>
      </c>
      <c r="I483" s="24" t="str">
        <f t="shared" si="44"/>
        <v>End Loc</v>
      </c>
      <c r="J483" s="24" t="str">
        <f t="shared" si="45"/>
        <v>Segment</v>
      </c>
      <c r="K483" s="71" t="s">
        <v>850</v>
      </c>
      <c r="L483" s="22">
        <v>6</v>
      </c>
      <c r="M483" s="22">
        <v>6.24</v>
      </c>
      <c r="N483" s="22">
        <v>2</v>
      </c>
      <c r="O483" s="22">
        <v>0</v>
      </c>
      <c r="P483" s="22">
        <v>0</v>
      </c>
      <c r="Q483" s="22">
        <v>1</v>
      </c>
      <c r="R483" s="22"/>
      <c r="S483" s="22"/>
      <c r="T483" s="22"/>
      <c r="U483" t="s">
        <v>1785</v>
      </c>
      <c r="V483" s="18">
        <f t="shared" si="46"/>
        <v>0.24000000000000021</v>
      </c>
      <c r="W483" s="18">
        <v>38.960032603899997</v>
      </c>
      <c r="X483" s="18">
        <v>-81.890409391399999</v>
      </c>
      <c r="Y483" s="18">
        <v>38.9632486828</v>
      </c>
      <c r="Z483" s="18">
        <v>-81.890816506099995</v>
      </c>
      <c r="AA483" s="71" t="str">
        <f t="shared" si="47"/>
        <v>MEG</v>
      </c>
    </row>
    <row r="484" spans="1:27" x14ac:dyDescent="0.25">
      <c r="A484" s="22" t="s">
        <v>5358</v>
      </c>
      <c r="B484" s="22">
        <v>0</v>
      </c>
      <c r="C484" s="22" t="s">
        <v>4614</v>
      </c>
      <c r="D484" s="22">
        <v>2</v>
      </c>
      <c r="E484" s="23" t="str">
        <f t="shared" si="42"/>
        <v>Green</v>
      </c>
      <c r="F484" s="72" t="s">
        <v>1743</v>
      </c>
      <c r="G484" s="23"/>
      <c r="H484" s="24" t="str">
        <f t="shared" si="43"/>
        <v>Start Loc</v>
      </c>
      <c r="I484" s="24" t="str">
        <f t="shared" si="44"/>
        <v>End Loc</v>
      </c>
      <c r="J484" s="24" t="str">
        <f t="shared" si="45"/>
        <v>Segment</v>
      </c>
      <c r="K484" s="71" t="s">
        <v>1043</v>
      </c>
      <c r="L484" s="22">
        <v>3.75</v>
      </c>
      <c r="M484" s="22">
        <v>3.99</v>
      </c>
      <c r="N484" s="22">
        <v>2</v>
      </c>
      <c r="O484" s="22">
        <v>0</v>
      </c>
      <c r="P484" s="22">
        <v>0</v>
      </c>
      <c r="Q484" s="22">
        <v>2</v>
      </c>
      <c r="R484" s="22"/>
      <c r="S484" s="22"/>
      <c r="T484" s="22"/>
      <c r="U484" t="s">
        <v>4883</v>
      </c>
      <c r="V484" s="18">
        <f t="shared" si="46"/>
        <v>0.24000000000000021</v>
      </c>
      <c r="W484" s="18">
        <v>38.969994882999998</v>
      </c>
      <c r="X484" s="18">
        <v>-83.467242266300005</v>
      </c>
      <c r="Y484" s="18">
        <v>38.969715307100003</v>
      </c>
      <c r="Z484" s="18">
        <v>-83.463164407199997</v>
      </c>
      <c r="AA484" s="71" t="str">
        <f t="shared" si="47"/>
        <v>ADA</v>
      </c>
    </row>
    <row r="485" spans="1:27" x14ac:dyDescent="0.25">
      <c r="A485" s="22" t="s">
        <v>6430</v>
      </c>
      <c r="B485" s="22">
        <v>0</v>
      </c>
      <c r="C485" s="22" t="s">
        <v>4608</v>
      </c>
      <c r="D485" s="22">
        <v>3</v>
      </c>
      <c r="E485" s="23" t="str">
        <f t="shared" si="42"/>
        <v>Green</v>
      </c>
      <c r="F485" s="72" t="s">
        <v>1673</v>
      </c>
      <c r="G485" s="23"/>
      <c r="H485" s="24" t="str">
        <f t="shared" si="43"/>
        <v>Start Loc</v>
      </c>
      <c r="I485" s="24" t="str">
        <f t="shared" si="44"/>
        <v>End Loc</v>
      </c>
      <c r="J485" s="24" t="str">
        <f t="shared" si="45"/>
        <v>Segment</v>
      </c>
      <c r="K485" s="71" t="s">
        <v>821</v>
      </c>
      <c r="L485" s="22">
        <v>1.25</v>
      </c>
      <c r="M485" s="22">
        <v>1.49</v>
      </c>
      <c r="N485" s="22">
        <v>3</v>
      </c>
      <c r="O485" s="22">
        <v>0</v>
      </c>
      <c r="P485" s="22">
        <v>0</v>
      </c>
      <c r="Q485" s="22">
        <v>1</v>
      </c>
      <c r="R485" s="22"/>
      <c r="S485" s="22"/>
      <c r="T485" s="22"/>
      <c r="U485" t="s">
        <v>4802</v>
      </c>
      <c r="V485" s="18">
        <f t="shared" si="46"/>
        <v>0.24</v>
      </c>
      <c r="W485" s="18">
        <v>38.966711453499997</v>
      </c>
      <c r="X485" s="18">
        <v>-84.229344111100005</v>
      </c>
      <c r="Y485" s="18">
        <v>38.969766395900002</v>
      </c>
      <c r="Z485" s="18">
        <v>-84.230933163499998</v>
      </c>
      <c r="AA485" s="71" t="str">
        <f t="shared" si="47"/>
        <v>CLE</v>
      </c>
    </row>
    <row r="486" spans="1:27" x14ac:dyDescent="0.25">
      <c r="A486" s="22" t="s">
        <v>3588</v>
      </c>
      <c r="B486" s="22">
        <v>0</v>
      </c>
      <c r="C486" s="22" t="s">
        <v>4632</v>
      </c>
      <c r="D486" s="22">
        <v>4</v>
      </c>
      <c r="E486" s="23" t="str">
        <f t="shared" si="42"/>
        <v>Green</v>
      </c>
      <c r="F486" s="72" t="s">
        <v>1703</v>
      </c>
      <c r="G486" s="23"/>
      <c r="H486" s="24" t="str">
        <f t="shared" si="43"/>
        <v>Start Loc</v>
      </c>
      <c r="I486" s="24" t="str">
        <f t="shared" si="44"/>
        <v>End Loc</v>
      </c>
      <c r="J486" s="24" t="str">
        <f t="shared" si="45"/>
        <v>Segment</v>
      </c>
      <c r="K486" s="71" t="s">
        <v>930</v>
      </c>
      <c r="L486" s="22">
        <v>7.75</v>
      </c>
      <c r="M486" s="22">
        <v>7.99</v>
      </c>
      <c r="N486" s="22">
        <v>4</v>
      </c>
      <c r="O486" s="22">
        <v>0</v>
      </c>
      <c r="P486" s="22">
        <v>0</v>
      </c>
      <c r="Q486" s="22">
        <v>1</v>
      </c>
      <c r="R486" s="22"/>
      <c r="S486" s="22"/>
      <c r="T486" s="22"/>
      <c r="U486" t="s">
        <v>1834</v>
      </c>
      <c r="V486" s="18">
        <f t="shared" si="46"/>
        <v>0.24000000000000021</v>
      </c>
      <c r="W486" s="18">
        <v>38.969373623400003</v>
      </c>
      <c r="X486" s="18">
        <v>-82.535487548700004</v>
      </c>
      <c r="Y486" s="18">
        <v>38.970266256999999</v>
      </c>
      <c r="Z486" s="18">
        <v>-82.539646043299996</v>
      </c>
      <c r="AA486" s="71" t="str">
        <f t="shared" si="47"/>
        <v>JAC</v>
      </c>
    </row>
    <row r="487" spans="1:27" x14ac:dyDescent="0.25">
      <c r="A487" s="22" t="s">
        <v>3341</v>
      </c>
      <c r="B487" s="22">
        <v>0</v>
      </c>
      <c r="C487" s="22" t="s">
        <v>4638</v>
      </c>
      <c r="D487" s="22">
        <v>2</v>
      </c>
      <c r="E487" s="23" t="str">
        <f t="shared" si="42"/>
        <v>Green</v>
      </c>
      <c r="F487" s="72" t="s">
        <v>1687</v>
      </c>
      <c r="G487" s="23"/>
      <c r="H487" s="24" t="str">
        <f t="shared" si="43"/>
        <v>Start Loc</v>
      </c>
      <c r="I487" s="24" t="str">
        <f t="shared" si="44"/>
        <v>End Loc</v>
      </c>
      <c r="J487" s="24" t="str">
        <f t="shared" si="45"/>
        <v>Segment</v>
      </c>
      <c r="K487" s="71" t="s">
        <v>808</v>
      </c>
      <c r="L487" s="22">
        <v>7.5</v>
      </c>
      <c r="M487" s="22">
        <v>7.74</v>
      </c>
      <c r="N487" s="22">
        <v>2</v>
      </c>
      <c r="O487" s="22">
        <v>0</v>
      </c>
      <c r="P487" s="22">
        <v>0</v>
      </c>
      <c r="Q487" s="22">
        <v>0</v>
      </c>
      <c r="R487" s="22"/>
      <c r="S487" s="22"/>
      <c r="T487" s="22"/>
      <c r="U487" t="s">
        <v>384</v>
      </c>
      <c r="V487" s="18">
        <f t="shared" si="46"/>
        <v>0.24000000000000021</v>
      </c>
      <c r="W487" s="18">
        <v>38.972096312799998</v>
      </c>
      <c r="X487" s="18">
        <v>-83.844731940399996</v>
      </c>
      <c r="Y487" s="18">
        <v>38.970347416999999</v>
      </c>
      <c r="Z487" s="18">
        <v>-83.840900352600002</v>
      </c>
      <c r="AA487" s="71" t="str">
        <f t="shared" si="47"/>
        <v>BRO</v>
      </c>
    </row>
    <row r="488" spans="1:27" x14ac:dyDescent="0.25">
      <c r="A488" s="22" t="s">
        <v>3785</v>
      </c>
      <c r="B488" s="22">
        <v>0</v>
      </c>
      <c r="C488" s="22" t="s">
        <v>4620</v>
      </c>
      <c r="D488" s="22">
        <v>2</v>
      </c>
      <c r="E488" s="23" t="str">
        <f t="shared" si="42"/>
        <v>Green</v>
      </c>
      <c r="F488" s="72" t="s">
        <v>1713</v>
      </c>
      <c r="G488" s="23"/>
      <c r="H488" s="24" t="str">
        <f t="shared" si="43"/>
        <v>Start Loc</v>
      </c>
      <c r="I488" s="24" t="str">
        <f t="shared" si="44"/>
        <v>End Loc</v>
      </c>
      <c r="J488" s="24" t="str">
        <f t="shared" si="45"/>
        <v>Segment</v>
      </c>
      <c r="K488" s="71" t="s">
        <v>959</v>
      </c>
      <c r="L488" s="22">
        <v>0</v>
      </c>
      <c r="M488" s="22">
        <v>0.24</v>
      </c>
      <c r="N488" s="22">
        <v>2</v>
      </c>
      <c r="O488" s="22">
        <v>0</v>
      </c>
      <c r="P488" s="22">
        <v>0</v>
      </c>
      <c r="Q488" s="22">
        <v>0</v>
      </c>
      <c r="R488" s="22"/>
      <c r="S488" s="22"/>
      <c r="T488" s="22"/>
      <c r="U488" t="s">
        <v>486</v>
      </c>
      <c r="V488" s="18">
        <f t="shared" si="46"/>
        <v>0.24</v>
      </c>
      <c r="W488" s="18">
        <v>38.968009622799997</v>
      </c>
      <c r="X488" s="18">
        <v>-83.023074263500007</v>
      </c>
      <c r="Y488" s="18">
        <v>38.970401696400003</v>
      </c>
      <c r="Z488" s="18">
        <v>-83.020575677599993</v>
      </c>
      <c r="AA488" s="71" t="str">
        <f t="shared" si="47"/>
        <v>PIK</v>
      </c>
    </row>
    <row r="489" spans="1:27" x14ac:dyDescent="0.25">
      <c r="A489" s="22" t="s">
        <v>2974</v>
      </c>
      <c r="B489" s="22">
        <v>0</v>
      </c>
      <c r="C489" s="22" t="s">
        <v>4620</v>
      </c>
      <c r="D489" s="22">
        <v>2</v>
      </c>
      <c r="E489" s="23" t="str">
        <f t="shared" si="42"/>
        <v>Green</v>
      </c>
      <c r="F489" s="72" t="s">
        <v>1687</v>
      </c>
      <c r="G489" s="23"/>
      <c r="H489" s="24" t="str">
        <f t="shared" si="43"/>
        <v>Start Loc</v>
      </c>
      <c r="I489" s="24" t="str">
        <f t="shared" si="44"/>
        <v>End Loc</v>
      </c>
      <c r="J489" s="24" t="str">
        <f t="shared" si="45"/>
        <v>Segment</v>
      </c>
      <c r="K489" s="71" t="s">
        <v>855</v>
      </c>
      <c r="L489" s="22">
        <v>0</v>
      </c>
      <c r="M489" s="22">
        <v>0.24</v>
      </c>
      <c r="N489" s="22">
        <v>2</v>
      </c>
      <c r="O489" s="22">
        <v>0</v>
      </c>
      <c r="P489" s="22">
        <v>0</v>
      </c>
      <c r="Q489" s="22">
        <v>2</v>
      </c>
      <c r="R489" s="22"/>
      <c r="S489" s="22"/>
      <c r="T489" s="22"/>
      <c r="U489" t="s">
        <v>2147</v>
      </c>
      <c r="V489" s="18">
        <f t="shared" si="46"/>
        <v>0.24</v>
      </c>
      <c r="W489" s="18">
        <v>38.973583108299998</v>
      </c>
      <c r="X489" s="18">
        <v>-83.892776470200005</v>
      </c>
      <c r="Y489" s="18">
        <v>38.971948828599999</v>
      </c>
      <c r="Z489" s="18">
        <v>-83.888836135099993</v>
      </c>
      <c r="AA489" s="71" t="str">
        <f t="shared" si="47"/>
        <v>BRO</v>
      </c>
    </row>
    <row r="490" spans="1:27" x14ac:dyDescent="0.25">
      <c r="A490" s="22" t="s">
        <v>3179</v>
      </c>
      <c r="B490" s="22">
        <v>0</v>
      </c>
      <c r="C490" s="22" t="s">
        <v>4617</v>
      </c>
      <c r="D490" s="22">
        <v>2</v>
      </c>
      <c r="E490" s="23" t="str">
        <f t="shared" si="42"/>
        <v>Green</v>
      </c>
      <c r="F490" s="72" t="s">
        <v>1741</v>
      </c>
      <c r="G490" s="23"/>
      <c r="H490" s="24" t="str">
        <f t="shared" si="43"/>
        <v>Start Loc</v>
      </c>
      <c r="I490" s="24" t="str">
        <f t="shared" si="44"/>
        <v>End Loc</v>
      </c>
      <c r="J490" s="24" t="str">
        <f t="shared" si="45"/>
        <v>Segment</v>
      </c>
      <c r="K490" s="71" t="s">
        <v>890</v>
      </c>
      <c r="L490" s="22">
        <v>2.75</v>
      </c>
      <c r="M490" s="22">
        <v>2.99</v>
      </c>
      <c r="N490" s="22">
        <v>2</v>
      </c>
      <c r="O490" s="22">
        <v>0</v>
      </c>
      <c r="P490" s="22">
        <v>1</v>
      </c>
      <c r="Q490" s="22">
        <v>5</v>
      </c>
      <c r="R490" s="22"/>
      <c r="S490" s="22"/>
      <c r="T490" s="22"/>
      <c r="U490" t="s">
        <v>1398</v>
      </c>
      <c r="V490" s="18">
        <f t="shared" si="46"/>
        <v>0.24000000000000021</v>
      </c>
      <c r="W490" s="18">
        <v>38.970973188099997</v>
      </c>
      <c r="X490" s="18">
        <v>-81.865801234399996</v>
      </c>
      <c r="Y490" s="18">
        <v>38.972342014900001</v>
      </c>
      <c r="Z490" s="18">
        <v>-81.862276599200001</v>
      </c>
      <c r="AA490" s="71" t="str">
        <f t="shared" si="47"/>
        <v>MEG</v>
      </c>
    </row>
    <row r="491" spans="1:27" x14ac:dyDescent="0.25">
      <c r="A491" s="22" t="s">
        <v>3122</v>
      </c>
      <c r="B491" s="22">
        <v>0</v>
      </c>
      <c r="C491" s="22" t="s">
        <v>4620</v>
      </c>
      <c r="D491" s="22">
        <v>2</v>
      </c>
      <c r="E491" s="23" t="str">
        <f t="shared" si="42"/>
        <v>Green</v>
      </c>
      <c r="F491" s="72" t="s">
        <v>1743</v>
      </c>
      <c r="G491" s="23"/>
      <c r="H491" s="24" t="str">
        <f t="shared" si="43"/>
        <v>Start Loc</v>
      </c>
      <c r="I491" s="24" t="str">
        <f t="shared" si="44"/>
        <v>End Loc</v>
      </c>
      <c r="J491" s="24" t="str">
        <f t="shared" si="45"/>
        <v>Segment</v>
      </c>
      <c r="K491" s="71" t="s">
        <v>811</v>
      </c>
      <c r="L491" s="22">
        <v>0</v>
      </c>
      <c r="M491" s="22">
        <v>0.24</v>
      </c>
      <c r="N491" s="22">
        <v>2</v>
      </c>
      <c r="O491" s="22">
        <v>0</v>
      </c>
      <c r="P491" s="22">
        <v>0</v>
      </c>
      <c r="Q491" s="22">
        <v>3</v>
      </c>
      <c r="R491" s="22"/>
      <c r="S491" s="22"/>
      <c r="T491" s="22"/>
      <c r="U491" t="s">
        <v>2172</v>
      </c>
      <c r="V491" s="18">
        <f t="shared" si="46"/>
        <v>0.24</v>
      </c>
      <c r="W491" s="18">
        <v>38.970793017399998</v>
      </c>
      <c r="X491" s="18">
        <v>-83.433891536100006</v>
      </c>
      <c r="Y491" s="18">
        <v>38.972672646100001</v>
      </c>
      <c r="Z491" s="18">
        <v>-83.430338852800006</v>
      </c>
      <c r="AA491" s="71" t="str">
        <f t="shared" si="47"/>
        <v>ADA</v>
      </c>
    </row>
    <row r="492" spans="1:27" x14ac:dyDescent="0.25">
      <c r="A492" s="22" t="s">
        <v>6436</v>
      </c>
      <c r="B492" s="22">
        <v>0</v>
      </c>
      <c r="C492" s="22" t="s">
        <v>4618</v>
      </c>
      <c r="D492" s="22">
        <v>3</v>
      </c>
      <c r="E492" s="23" t="str">
        <f t="shared" si="42"/>
        <v>Green</v>
      </c>
      <c r="F492" s="72" t="s">
        <v>1673</v>
      </c>
      <c r="G492" s="23"/>
      <c r="H492" s="24" t="str">
        <f t="shared" si="43"/>
        <v>Start Loc</v>
      </c>
      <c r="I492" s="24" t="str">
        <f t="shared" si="44"/>
        <v>End Loc</v>
      </c>
      <c r="J492" s="24" t="str">
        <f t="shared" si="45"/>
        <v>Segment</v>
      </c>
      <c r="K492" s="71" t="s">
        <v>948</v>
      </c>
      <c r="L492" s="22">
        <v>2</v>
      </c>
      <c r="M492" s="22">
        <v>2.2400000000000002</v>
      </c>
      <c r="N492" s="22">
        <v>3</v>
      </c>
      <c r="O492" s="22">
        <v>0</v>
      </c>
      <c r="P492" s="22">
        <v>1</v>
      </c>
      <c r="Q492" s="22">
        <v>3</v>
      </c>
      <c r="R492" s="22"/>
      <c r="S492" s="22"/>
      <c r="T492" s="22"/>
      <c r="U492" t="s">
        <v>365</v>
      </c>
      <c r="V492" s="18">
        <f t="shared" si="46"/>
        <v>0.24000000000000021</v>
      </c>
      <c r="W492" s="18">
        <v>38.973668926199998</v>
      </c>
      <c r="X492" s="18">
        <v>-84.187557980299999</v>
      </c>
      <c r="Y492" s="18">
        <v>38.972819306799998</v>
      </c>
      <c r="Z492" s="18">
        <v>-84.183347626900002</v>
      </c>
      <c r="AA492" s="71" t="str">
        <f t="shared" si="47"/>
        <v>CLE</v>
      </c>
    </row>
    <row r="493" spans="1:27" x14ac:dyDescent="0.25">
      <c r="A493" s="22" t="s">
        <v>5955</v>
      </c>
      <c r="B493" s="22">
        <v>0</v>
      </c>
      <c r="C493" s="22" t="s">
        <v>4637</v>
      </c>
      <c r="D493" s="22">
        <v>2</v>
      </c>
      <c r="E493" s="23" t="str">
        <f t="shared" si="42"/>
        <v>Green</v>
      </c>
      <c r="F493" s="72" t="s">
        <v>1713</v>
      </c>
      <c r="G493" s="23"/>
      <c r="H493" s="24" t="str">
        <f t="shared" si="43"/>
        <v>Start Loc</v>
      </c>
      <c r="I493" s="24" t="str">
        <f t="shared" si="44"/>
        <v>End Loc</v>
      </c>
      <c r="J493" s="24" t="str">
        <f t="shared" si="45"/>
        <v>Segment</v>
      </c>
      <c r="K493" s="71" t="s">
        <v>877</v>
      </c>
      <c r="L493" s="22">
        <v>8.25</v>
      </c>
      <c r="M493" s="22">
        <v>8.49</v>
      </c>
      <c r="N493" s="22">
        <v>2</v>
      </c>
      <c r="O493" s="22">
        <v>0</v>
      </c>
      <c r="P493" s="22">
        <v>0</v>
      </c>
      <c r="Q493" s="22">
        <v>1</v>
      </c>
      <c r="R493" s="22"/>
      <c r="S493" s="22"/>
      <c r="T493" s="22"/>
      <c r="U493" t="s">
        <v>1543</v>
      </c>
      <c r="V493" s="18">
        <f t="shared" si="46"/>
        <v>0.24000000000000021</v>
      </c>
      <c r="W493" s="18">
        <v>38.973998151700002</v>
      </c>
      <c r="X493" s="18">
        <v>-83.079690569899995</v>
      </c>
      <c r="Y493" s="18">
        <v>38.973368985299999</v>
      </c>
      <c r="Z493" s="18">
        <v>-83.075352775100001</v>
      </c>
      <c r="AA493" s="71" t="str">
        <f t="shared" si="47"/>
        <v>PIK</v>
      </c>
    </row>
    <row r="494" spans="1:27" x14ac:dyDescent="0.25">
      <c r="A494" s="22" t="s">
        <v>5961</v>
      </c>
      <c r="B494" s="22">
        <v>0</v>
      </c>
      <c r="C494" s="22" t="s">
        <v>4626</v>
      </c>
      <c r="D494" s="22">
        <v>2</v>
      </c>
      <c r="E494" s="23" t="str">
        <f t="shared" si="42"/>
        <v>Green</v>
      </c>
      <c r="F494" s="72" t="s">
        <v>1673</v>
      </c>
      <c r="G494" s="23"/>
      <c r="H494" s="24" t="str">
        <f t="shared" si="43"/>
        <v>Start Loc</v>
      </c>
      <c r="I494" s="24" t="str">
        <f t="shared" si="44"/>
        <v>End Loc</v>
      </c>
      <c r="J494" s="24" t="str">
        <f t="shared" si="45"/>
        <v>Segment</v>
      </c>
      <c r="K494" s="71" t="s">
        <v>948</v>
      </c>
      <c r="L494" s="22">
        <v>1.75</v>
      </c>
      <c r="M494" s="22">
        <v>1.99</v>
      </c>
      <c r="N494" s="22">
        <v>2</v>
      </c>
      <c r="O494" s="22">
        <v>0</v>
      </c>
      <c r="P494" s="22">
        <v>0</v>
      </c>
      <c r="Q494" s="22">
        <v>0</v>
      </c>
      <c r="R494" s="22"/>
      <c r="S494" s="22"/>
      <c r="T494" s="22"/>
      <c r="U494" t="s">
        <v>365</v>
      </c>
      <c r="V494" s="18">
        <f t="shared" si="46"/>
        <v>0.24</v>
      </c>
      <c r="W494" s="18">
        <v>38.975829040000001</v>
      </c>
      <c r="X494" s="18">
        <v>-84.191003101199996</v>
      </c>
      <c r="Y494" s="18">
        <v>38.973747615699999</v>
      </c>
      <c r="Z494" s="18">
        <v>-84.187713664699999</v>
      </c>
      <c r="AA494" s="71" t="str">
        <f t="shared" si="47"/>
        <v>CLE</v>
      </c>
    </row>
    <row r="495" spans="1:27" x14ac:dyDescent="0.25">
      <c r="A495" s="22" t="s">
        <v>4280</v>
      </c>
      <c r="B495" s="22">
        <v>0</v>
      </c>
      <c r="C495" s="22" t="s">
        <v>4609</v>
      </c>
      <c r="D495" s="22">
        <v>3</v>
      </c>
      <c r="E495" s="23" t="str">
        <f t="shared" si="42"/>
        <v>Green</v>
      </c>
      <c r="F495" s="72" t="s">
        <v>1673</v>
      </c>
      <c r="G495" s="23"/>
      <c r="H495" s="24" t="str">
        <f t="shared" si="43"/>
        <v>Start Loc</v>
      </c>
      <c r="I495" s="24" t="str">
        <f t="shared" si="44"/>
        <v>End Loc</v>
      </c>
      <c r="J495" s="24" t="str">
        <f t="shared" si="45"/>
        <v>Segment</v>
      </c>
      <c r="K495" s="71" t="s">
        <v>813</v>
      </c>
      <c r="L495" s="22">
        <v>4.25</v>
      </c>
      <c r="M495" s="22">
        <v>4.49</v>
      </c>
      <c r="N495" s="22">
        <v>3</v>
      </c>
      <c r="O495" s="22">
        <v>0</v>
      </c>
      <c r="P495" s="22">
        <v>0</v>
      </c>
      <c r="Q495" s="22">
        <v>0</v>
      </c>
      <c r="R495" s="22"/>
      <c r="S495" s="22"/>
      <c r="T495" s="22"/>
      <c r="U495" t="s">
        <v>214</v>
      </c>
      <c r="V495" s="18">
        <f t="shared" si="46"/>
        <v>0.24000000000000021</v>
      </c>
      <c r="W495" s="18">
        <v>38.970810836600002</v>
      </c>
      <c r="X495" s="18">
        <v>-84.202508393700001</v>
      </c>
      <c r="Y495" s="18">
        <v>38.9742360519</v>
      </c>
      <c r="Z495" s="18">
        <v>-84.202295143499995</v>
      </c>
      <c r="AA495" s="71" t="str">
        <f t="shared" si="47"/>
        <v>CLE</v>
      </c>
    </row>
    <row r="496" spans="1:27" x14ac:dyDescent="0.25">
      <c r="A496" s="22" t="s">
        <v>2557</v>
      </c>
      <c r="B496" s="22">
        <v>0</v>
      </c>
      <c r="C496" s="22" t="s">
        <v>4626</v>
      </c>
      <c r="D496" s="22">
        <v>2</v>
      </c>
      <c r="E496" s="23" t="str">
        <f t="shared" si="42"/>
        <v>Green</v>
      </c>
      <c r="F496" s="72" t="s">
        <v>1673</v>
      </c>
      <c r="G496" s="23"/>
      <c r="H496" s="24" t="str">
        <f t="shared" si="43"/>
        <v>Start Loc</v>
      </c>
      <c r="I496" s="24" t="str">
        <f t="shared" si="44"/>
        <v>End Loc</v>
      </c>
      <c r="J496" s="24" t="str">
        <f t="shared" si="45"/>
        <v>Segment</v>
      </c>
      <c r="K496" s="71" t="s">
        <v>1001</v>
      </c>
      <c r="L496" s="22">
        <v>1.75</v>
      </c>
      <c r="M496" s="22">
        <v>1.99</v>
      </c>
      <c r="N496" s="22">
        <v>2</v>
      </c>
      <c r="O496" s="22">
        <v>0</v>
      </c>
      <c r="P496" s="22">
        <v>0</v>
      </c>
      <c r="Q496" s="22">
        <v>0</v>
      </c>
      <c r="R496" s="22"/>
      <c r="S496" s="22"/>
      <c r="T496" s="22"/>
      <c r="U496" t="s">
        <v>379</v>
      </c>
      <c r="V496" s="18">
        <f t="shared" si="46"/>
        <v>0.24</v>
      </c>
      <c r="W496" s="18">
        <v>38.975450709100002</v>
      </c>
      <c r="X496" s="18">
        <v>-84.043058896800005</v>
      </c>
      <c r="Y496" s="18">
        <v>38.976978717100003</v>
      </c>
      <c r="Z496" s="18">
        <v>-84.039118035300007</v>
      </c>
      <c r="AA496" s="71" t="str">
        <f t="shared" si="47"/>
        <v>CLE</v>
      </c>
    </row>
    <row r="497" spans="1:27" x14ac:dyDescent="0.25">
      <c r="A497" s="22" t="s">
        <v>2743</v>
      </c>
      <c r="B497" s="22">
        <v>0</v>
      </c>
      <c r="C497" s="22" t="s">
        <v>4616</v>
      </c>
      <c r="D497" s="22">
        <v>2</v>
      </c>
      <c r="E497" s="23" t="str">
        <f t="shared" si="42"/>
        <v>Green</v>
      </c>
      <c r="F497" s="72" t="s">
        <v>1713</v>
      </c>
      <c r="G497" s="23"/>
      <c r="H497" s="24" t="str">
        <f t="shared" si="43"/>
        <v>Start Loc</v>
      </c>
      <c r="I497" s="24" t="str">
        <f t="shared" si="44"/>
        <v>End Loc</v>
      </c>
      <c r="J497" s="24" t="str">
        <f t="shared" si="45"/>
        <v>Segment</v>
      </c>
      <c r="K497" s="71" t="s">
        <v>877</v>
      </c>
      <c r="L497" s="22">
        <v>4</v>
      </c>
      <c r="M497" s="22">
        <v>4.24</v>
      </c>
      <c r="N497" s="22">
        <v>2</v>
      </c>
      <c r="O497" s="22">
        <v>0</v>
      </c>
      <c r="P497" s="22">
        <v>0</v>
      </c>
      <c r="Q497" s="22">
        <v>1</v>
      </c>
      <c r="R497" s="22"/>
      <c r="S497" s="22"/>
      <c r="T497" s="22"/>
      <c r="U497" t="s">
        <v>1543</v>
      </c>
      <c r="V497" s="18">
        <f t="shared" si="46"/>
        <v>0.24000000000000021</v>
      </c>
      <c r="W497" s="18">
        <v>38.977262132500002</v>
      </c>
      <c r="X497" s="18">
        <v>-83.150804287200003</v>
      </c>
      <c r="Y497" s="18">
        <v>38.9781126735</v>
      </c>
      <c r="Z497" s="18">
        <v>-83.147742218700003</v>
      </c>
      <c r="AA497" s="71" t="str">
        <f t="shared" si="47"/>
        <v>PIK</v>
      </c>
    </row>
    <row r="498" spans="1:27" x14ac:dyDescent="0.25">
      <c r="A498" s="22" t="s">
        <v>3735</v>
      </c>
      <c r="B498" s="22">
        <v>0</v>
      </c>
      <c r="C498" s="22" t="s">
        <v>4612</v>
      </c>
      <c r="D498" s="22">
        <v>2</v>
      </c>
      <c r="E498" s="23" t="str">
        <f t="shared" si="42"/>
        <v>Green</v>
      </c>
      <c r="F498" s="72" t="s">
        <v>1673</v>
      </c>
      <c r="G498" s="23"/>
      <c r="H498" s="24" t="str">
        <f t="shared" si="43"/>
        <v>Start Loc</v>
      </c>
      <c r="I498" s="24" t="str">
        <f t="shared" si="44"/>
        <v>End Loc</v>
      </c>
      <c r="J498" s="24" t="str">
        <f t="shared" si="45"/>
        <v>Segment</v>
      </c>
      <c r="K498" s="71" t="s">
        <v>948</v>
      </c>
      <c r="L498" s="22">
        <v>1</v>
      </c>
      <c r="M498" s="22">
        <v>1.24</v>
      </c>
      <c r="N498" s="22">
        <v>2</v>
      </c>
      <c r="O498" s="22">
        <v>0</v>
      </c>
      <c r="P498" s="22">
        <v>1</v>
      </c>
      <c r="Q498" s="22">
        <v>5</v>
      </c>
      <c r="R498" s="22"/>
      <c r="S498" s="22"/>
      <c r="T498" s="22"/>
      <c r="U498" t="s">
        <v>365</v>
      </c>
      <c r="V498" s="18">
        <f t="shared" si="46"/>
        <v>0.24</v>
      </c>
      <c r="W498" s="18">
        <v>38.981564523000003</v>
      </c>
      <c r="X498" s="18">
        <v>-84.197860929000001</v>
      </c>
      <c r="Y498" s="18">
        <v>38.980877301900001</v>
      </c>
      <c r="Z498" s="18">
        <v>-84.193596932700004</v>
      </c>
      <c r="AA498" s="71" t="str">
        <f t="shared" si="47"/>
        <v>CLE</v>
      </c>
    </row>
    <row r="499" spans="1:27" x14ac:dyDescent="0.25">
      <c r="A499" s="22" t="s">
        <v>2555</v>
      </c>
      <c r="B499" s="22">
        <v>0</v>
      </c>
      <c r="C499" s="22" t="s">
        <v>4618</v>
      </c>
      <c r="D499" s="22">
        <v>3</v>
      </c>
      <c r="E499" s="23" t="str">
        <f t="shared" si="42"/>
        <v>Green</v>
      </c>
      <c r="F499" s="72" t="s">
        <v>1713</v>
      </c>
      <c r="G499" s="23"/>
      <c r="H499" s="24" t="str">
        <f t="shared" si="43"/>
        <v>Start Loc</v>
      </c>
      <c r="I499" s="24" t="str">
        <f t="shared" si="44"/>
        <v>End Loc</v>
      </c>
      <c r="J499" s="24" t="str">
        <f t="shared" si="45"/>
        <v>Segment</v>
      </c>
      <c r="K499" s="71" t="s">
        <v>934</v>
      </c>
      <c r="L499" s="22">
        <v>2</v>
      </c>
      <c r="M499" s="22">
        <v>2.2400000000000002</v>
      </c>
      <c r="N499" s="22">
        <v>3</v>
      </c>
      <c r="O499" s="22">
        <v>0</v>
      </c>
      <c r="P499" s="22">
        <v>0</v>
      </c>
      <c r="Q499" s="22">
        <v>0</v>
      </c>
      <c r="R499" s="22"/>
      <c r="S499" s="22"/>
      <c r="T499" s="22"/>
      <c r="U499" t="s">
        <v>391</v>
      </c>
      <c r="V499" s="18">
        <f t="shared" si="46"/>
        <v>0.24000000000000021</v>
      </c>
      <c r="W499" s="18">
        <v>38.978880209800003</v>
      </c>
      <c r="X499" s="18">
        <v>-82.899676930200002</v>
      </c>
      <c r="Y499" s="18">
        <v>38.9823058602</v>
      </c>
      <c r="Z499" s="18">
        <v>-82.900145234600004</v>
      </c>
      <c r="AA499" s="71" t="str">
        <f t="shared" si="47"/>
        <v>PIK</v>
      </c>
    </row>
    <row r="500" spans="1:27" x14ac:dyDescent="0.25">
      <c r="A500" s="22" t="s">
        <v>5149</v>
      </c>
      <c r="B500" s="22">
        <v>0</v>
      </c>
      <c r="C500" s="22" t="s">
        <v>4635</v>
      </c>
      <c r="D500" s="22">
        <v>3</v>
      </c>
      <c r="E500" s="23" t="str">
        <f t="shared" si="42"/>
        <v>Green</v>
      </c>
      <c r="F500" s="72" t="s">
        <v>1687</v>
      </c>
      <c r="G500" s="23"/>
      <c r="H500" s="24" t="str">
        <f t="shared" si="43"/>
        <v>Start Loc</v>
      </c>
      <c r="I500" s="24" t="str">
        <f t="shared" si="44"/>
        <v>End Loc</v>
      </c>
      <c r="J500" s="24" t="str">
        <f t="shared" si="45"/>
        <v>Segment</v>
      </c>
      <c r="K500" s="71" t="s">
        <v>874</v>
      </c>
      <c r="L500" s="22">
        <v>4.5</v>
      </c>
      <c r="M500" s="22">
        <v>4.74</v>
      </c>
      <c r="N500" s="22">
        <v>3</v>
      </c>
      <c r="O500" s="22">
        <v>0</v>
      </c>
      <c r="P500" s="22">
        <v>0</v>
      </c>
      <c r="Q500" s="22">
        <v>1</v>
      </c>
      <c r="R500" s="22"/>
      <c r="S500" s="22"/>
      <c r="T500" s="22"/>
      <c r="U500" t="s">
        <v>1961</v>
      </c>
      <c r="V500" s="18">
        <f t="shared" si="46"/>
        <v>0.24000000000000021</v>
      </c>
      <c r="W500" s="18">
        <v>38.983037301899998</v>
      </c>
      <c r="X500" s="18">
        <v>-83.7862751575</v>
      </c>
      <c r="Y500" s="18">
        <v>38.986227023200001</v>
      </c>
      <c r="Z500" s="18">
        <v>-83.787148714300002</v>
      </c>
      <c r="AA500" s="71" t="str">
        <f t="shared" si="47"/>
        <v>BRO</v>
      </c>
    </row>
    <row r="501" spans="1:27" x14ac:dyDescent="0.25">
      <c r="A501" s="22" t="s">
        <v>3673</v>
      </c>
      <c r="B501" s="22">
        <v>0</v>
      </c>
      <c r="C501" s="22" t="s">
        <v>4644</v>
      </c>
      <c r="D501" s="22">
        <v>2</v>
      </c>
      <c r="E501" s="23" t="str">
        <f t="shared" si="42"/>
        <v>Green</v>
      </c>
      <c r="F501" s="72" t="s">
        <v>1687</v>
      </c>
      <c r="G501" s="23"/>
      <c r="H501" s="24" t="str">
        <f t="shared" si="43"/>
        <v>Start Loc</v>
      </c>
      <c r="I501" s="24" t="str">
        <f t="shared" si="44"/>
        <v>End Loc</v>
      </c>
      <c r="J501" s="24" t="str">
        <f t="shared" si="45"/>
        <v>Segment</v>
      </c>
      <c r="K501" s="71" t="s">
        <v>864</v>
      </c>
      <c r="L501" s="22">
        <v>5.25</v>
      </c>
      <c r="M501" s="22">
        <v>5.49</v>
      </c>
      <c r="N501" s="22">
        <v>2</v>
      </c>
      <c r="O501" s="22">
        <v>0</v>
      </c>
      <c r="P501" s="22">
        <v>0</v>
      </c>
      <c r="Q501" s="22">
        <v>2</v>
      </c>
      <c r="R501" s="22"/>
      <c r="S501" s="22"/>
      <c r="T501" s="22"/>
      <c r="U501" t="s">
        <v>1658</v>
      </c>
      <c r="V501" s="18">
        <f t="shared" si="46"/>
        <v>0.24000000000000021</v>
      </c>
      <c r="W501" s="18">
        <v>38.989854580100001</v>
      </c>
      <c r="X501" s="18">
        <v>-83.961327644400001</v>
      </c>
      <c r="Y501" s="18">
        <v>38.986384509499999</v>
      </c>
      <c r="Z501" s="18">
        <v>-83.961660723500003</v>
      </c>
      <c r="AA501" s="71" t="str">
        <f t="shared" si="47"/>
        <v>BRO</v>
      </c>
    </row>
    <row r="502" spans="1:27" x14ac:dyDescent="0.25">
      <c r="A502" s="22" t="s">
        <v>2705</v>
      </c>
      <c r="B502" s="22">
        <v>0</v>
      </c>
      <c r="C502" s="22" t="s">
        <v>4622</v>
      </c>
      <c r="D502" s="22">
        <v>2</v>
      </c>
      <c r="E502" s="23" t="str">
        <f t="shared" si="42"/>
        <v>Green</v>
      </c>
      <c r="F502" s="72" t="s">
        <v>1741</v>
      </c>
      <c r="G502" s="23"/>
      <c r="H502" s="24" t="str">
        <f t="shared" si="43"/>
        <v>Start Loc</v>
      </c>
      <c r="I502" s="24" t="str">
        <f t="shared" si="44"/>
        <v>End Loc</v>
      </c>
      <c r="J502" s="24" t="str">
        <f t="shared" si="45"/>
        <v>Segment</v>
      </c>
      <c r="K502" s="71" t="s">
        <v>861</v>
      </c>
      <c r="L502" s="22">
        <v>1.5</v>
      </c>
      <c r="M502" s="22">
        <v>1.74</v>
      </c>
      <c r="N502" s="22">
        <v>2</v>
      </c>
      <c r="O502" s="22">
        <v>0</v>
      </c>
      <c r="P502" s="22">
        <v>0</v>
      </c>
      <c r="Q502" s="22">
        <v>1</v>
      </c>
      <c r="R502" s="22"/>
      <c r="S502" s="22"/>
      <c r="T502" s="22"/>
      <c r="U502" t="s">
        <v>2121</v>
      </c>
      <c r="V502" s="18">
        <f t="shared" si="46"/>
        <v>0.24</v>
      </c>
      <c r="W502" s="18">
        <v>38.985132783700003</v>
      </c>
      <c r="X502" s="18">
        <v>-81.850406441600001</v>
      </c>
      <c r="Y502" s="18">
        <v>38.986979292299999</v>
      </c>
      <c r="Z502" s="18">
        <v>-81.847239361899994</v>
      </c>
      <c r="AA502" s="71" t="str">
        <f t="shared" si="47"/>
        <v>MEG</v>
      </c>
    </row>
    <row r="503" spans="1:27" x14ac:dyDescent="0.25">
      <c r="A503" s="22" t="s">
        <v>2714</v>
      </c>
      <c r="B503" s="22">
        <v>0</v>
      </c>
      <c r="C503" s="22" t="s">
        <v>4645</v>
      </c>
      <c r="D503" s="22">
        <v>2</v>
      </c>
      <c r="E503" s="23" t="str">
        <f t="shared" si="42"/>
        <v>Green</v>
      </c>
      <c r="F503" s="72" t="s">
        <v>1703</v>
      </c>
      <c r="G503" s="23"/>
      <c r="H503" s="24" t="str">
        <f t="shared" si="43"/>
        <v>Start Loc</v>
      </c>
      <c r="I503" s="24" t="str">
        <f t="shared" si="44"/>
        <v>End Loc</v>
      </c>
      <c r="J503" s="24" t="str">
        <f t="shared" si="45"/>
        <v>Segment</v>
      </c>
      <c r="K503" s="71" t="s">
        <v>930</v>
      </c>
      <c r="L503" s="22">
        <v>9</v>
      </c>
      <c r="M503" s="22">
        <v>9.24</v>
      </c>
      <c r="N503" s="22">
        <v>2</v>
      </c>
      <c r="O503" s="22">
        <v>0</v>
      </c>
      <c r="P503" s="22">
        <v>1</v>
      </c>
      <c r="Q503" s="22">
        <v>1</v>
      </c>
      <c r="R503" s="22"/>
      <c r="S503" s="22"/>
      <c r="T503" s="22"/>
      <c r="U503" t="s">
        <v>1834</v>
      </c>
      <c r="V503" s="18">
        <f t="shared" si="46"/>
        <v>0.24000000000000021</v>
      </c>
      <c r="W503" s="18">
        <v>38.984045793699998</v>
      </c>
      <c r="X503" s="18">
        <v>-82.545188974699997</v>
      </c>
      <c r="Y503" s="18">
        <v>38.987177094499998</v>
      </c>
      <c r="Z503" s="18">
        <v>-82.546556988500001</v>
      </c>
      <c r="AA503" s="71" t="str">
        <f t="shared" si="47"/>
        <v>JAC</v>
      </c>
    </row>
    <row r="504" spans="1:27" x14ac:dyDescent="0.25">
      <c r="A504" s="22" t="s">
        <v>3143</v>
      </c>
      <c r="B504" s="22">
        <v>0</v>
      </c>
      <c r="C504" s="22" t="s">
        <v>4615</v>
      </c>
      <c r="D504" s="22">
        <v>2</v>
      </c>
      <c r="E504" s="23" t="str">
        <f t="shared" si="42"/>
        <v>Green</v>
      </c>
      <c r="F504" s="72" t="s">
        <v>1687</v>
      </c>
      <c r="G504" s="23"/>
      <c r="H504" s="24" t="str">
        <f t="shared" si="43"/>
        <v>Start Loc</v>
      </c>
      <c r="I504" s="24" t="str">
        <f t="shared" si="44"/>
        <v>End Loc</v>
      </c>
      <c r="J504" s="24" t="str">
        <f t="shared" si="45"/>
        <v>Segment</v>
      </c>
      <c r="K504" s="71" t="s">
        <v>995</v>
      </c>
      <c r="L504" s="22">
        <v>2.5</v>
      </c>
      <c r="M504" s="22">
        <v>2.74</v>
      </c>
      <c r="N504" s="22">
        <v>2</v>
      </c>
      <c r="O504" s="22">
        <v>0</v>
      </c>
      <c r="P504" s="22">
        <v>2</v>
      </c>
      <c r="Q504" s="22">
        <v>3</v>
      </c>
      <c r="R504" s="22"/>
      <c r="S504" s="22"/>
      <c r="T504" s="22"/>
      <c r="U504" t="s">
        <v>2178</v>
      </c>
      <c r="V504" s="18">
        <f t="shared" si="46"/>
        <v>0.24000000000000021</v>
      </c>
      <c r="W504" s="18">
        <v>38.988547519100003</v>
      </c>
      <c r="X504" s="18">
        <v>-83.962500161400001</v>
      </c>
      <c r="Y504" s="18">
        <v>38.989746678800003</v>
      </c>
      <c r="Z504" s="18">
        <v>-83.958367217599999</v>
      </c>
      <c r="AA504" s="71" t="str">
        <f t="shared" si="47"/>
        <v>BRO</v>
      </c>
    </row>
    <row r="505" spans="1:27" x14ac:dyDescent="0.25">
      <c r="A505" s="22" t="s">
        <v>2494</v>
      </c>
      <c r="B505" s="22">
        <v>0</v>
      </c>
      <c r="C505" s="22" t="s">
        <v>4620</v>
      </c>
      <c r="D505" s="22">
        <v>4</v>
      </c>
      <c r="E505" s="23" t="str">
        <f t="shared" si="42"/>
        <v>Green</v>
      </c>
      <c r="F505" s="72" t="s">
        <v>1673</v>
      </c>
      <c r="G505" s="23"/>
      <c r="H505" s="24" t="str">
        <f t="shared" si="43"/>
        <v>Start Loc</v>
      </c>
      <c r="I505" s="24" t="str">
        <f t="shared" si="44"/>
        <v>End Loc</v>
      </c>
      <c r="J505" s="24" t="str">
        <f t="shared" si="45"/>
        <v>Segment</v>
      </c>
      <c r="K505" s="71" t="s">
        <v>948</v>
      </c>
      <c r="L505" s="22">
        <v>0</v>
      </c>
      <c r="M505" s="22">
        <v>0.24</v>
      </c>
      <c r="N505" s="22">
        <v>4</v>
      </c>
      <c r="O505" s="22">
        <v>0</v>
      </c>
      <c r="P505" s="22">
        <v>0</v>
      </c>
      <c r="Q505" s="22">
        <v>0</v>
      </c>
      <c r="R505" s="22"/>
      <c r="S505" s="22"/>
      <c r="T505" s="22"/>
      <c r="U505" t="s">
        <v>365</v>
      </c>
      <c r="V505" s="18">
        <f t="shared" si="46"/>
        <v>0.24</v>
      </c>
      <c r="W505" s="18">
        <v>38.990818877000002</v>
      </c>
      <c r="X505" s="18">
        <v>-84.210778279699994</v>
      </c>
      <c r="Y505" s="18">
        <v>38.989893732200002</v>
      </c>
      <c r="Z505" s="18">
        <v>-84.206686319699998</v>
      </c>
      <c r="AA505" s="71" t="str">
        <f t="shared" si="47"/>
        <v>CLE</v>
      </c>
    </row>
    <row r="506" spans="1:27" x14ac:dyDescent="0.25">
      <c r="A506" s="22" t="s">
        <v>6045</v>
      </c>
      <c r="B506" s="22">
        <v>0</v>
      </c>
      <c r="C506" s="22" t="s">
        <v>4606</v>
      </c>
      <c r="D506" s="22">
        <v>2</v>
      </c>
      <c r="E506" s="23" t="str">
        <f t="shared" si="42"/>
        <v>Green</v>
      </c>
      <c r="F506" s="72" t="s">
        <v>1713</v>
      </c>
      <c r="G506" s="23"/>
      <c r="H506" s="24" t="str">
        <f t="shared" si="43"/>
        <v>Start Loc</v>
      </c>
      <c r="I506" s="24" t="str">
        <f t="shared" si="44"/>
        <v>End Loc</v>
      </c>
      <c r="J506" s="24" t="str">
        <f t="shared" si="45"/>
        <v>Segment</v>
      </c>
      <c r="K506" s="71" t="s">
        <v>1019</v>
      </c>
      <c r="L506" s="22">
        <v>0.25</v>
      </c>
      <c r="M506" s="22">
        <v>0.49</v>
      </c>
      <c r="N506" s="22">
        <v>2</v>
      </c>
      <c r="O506" s="22">
        <v>0</v>
      </c>
      <c r="P506" s="22">
        <v>0</v>
      </c>
      <c r="Q506" s="22">
        <v>1</v>
      </c>
      <c r="R506" s="22"/>
      <c r="S506" s="22"/>
      <c r="T506" s="22"/>
      <c r="U506" t="s">
        <v>6766</v>
      </c>
      <c r="V506" s="18">
        <f t="shared" si="46"/>
        <v>0.24</v>
      </c>
      <c r="W506" s="18">
        <v>38.993332254199998</v>
      </c>
      <c r="X506" s="18">
        <v>-82.995003702999995</v>
      </c>
      <c r="Y506" s="18">
        <v>38.993095376799999</v>
      </c>
      <c r="Z506" s="18">
        <v>-82.990577538300002</v>
      </c>
      <c r="AA506" s="71" t="str">
        <f t="shared" si="47"/>
        <v>PIK</v>
      </c>
    </row>
    <row r="507" spans="1:27" x14ac:dyDescent="0.25">
      <c r="A507" s="22" t="s">
        <v>3410</v>
      </c>
      <c r="B507" s="22">
        <v>0</v>
      </c>
      <c r="C507" s="22" t="s">
        <v>4612</v>
      </c>
      <c r="D507" s="22">
        <v>2</v>
      </c>
      <c r="E507" s="23" t="str">
        <f t="shared" si="42"/>
        <v>Green</v>
      </c>
      <c r="F507" s="72" t="s">
        <v>1673</v>
      </c>
      <c r="G507" s="23"/>
      <c r="H507" s="24" t="str">
        <f t="shared" si="43"/>
        <v>Start Loc</v>
      </c>
      <c r="I507" s="24" t="str">
        <f t="shared" si="44"/>
        <v>End Loc</v>
      </c>
      <c r="J507" s="24" t="str">
        <f t="shared" si="45"/>
        <v>Segment</v>
      </c>
      <c r="K507" s="71" t="s">
        <v>810</v>
      </c>
      <c r="L507" s="22">
        <v>1</v>
      </c>
      <c r="M507" s="22">
        <v>1.24</v>
      </c>
      <c r="N507" s="22">
        <v>2</v>
      </c>
      <c r="O507" s="22">
        <v>0</v>
      </c>
      <c r="P507" s="22">
        <v>0</v>
      </c>
      <c r="Q507" s="22">
        <v>1</v>
      </c>
      <c r="R507" s="22"/>
      <c r="S507" s="22"/>
      <c r="T507" s="22"/>
      <c r="U507" t="s">
        <v>1211</v>
      </c>
      <c r="V507" s="18">
        <f t="shared" si="46"/>
        <v>0.24</v>
      </c>
      <c r="W507" s="18">
        <v>38.994451419500002</v>
      </c>
      <c r="X507" s="18">
        <v>-84.189719154399995</v>
      </c>
      <c r="Y507" s="18">
        <v>38.994177708599999</v>
      </c>
      <c r="Z507" s="18">
        <v>-84.185291811100001</v>
      </c>
      <c r="AA507" s="71" t="str">
        <f t="shared" si="47"/>
        <v>CLE</v>
      </c>
    </row>
    <row r="508" spans="1:27" x14ac:dyDescent="0.25">
      <c r="A508" s="22" t="s">
        <v>5921</v>
      </c>
      <c r="B508" s="22">
        <v>0</v>
      </c>
      <c r="C508" s="22" t="s">
        <v>4621</v>
      </c>
      <c r="D508" s="22">
        <v>2</v>
      </c>
      <c r="E508" s="23" t="str">
        <f t="shared" si="42"/>
        <v>Green</v>
      </c>
      <c r="F508" s="72" t="s">
        <v>1673</v>
      </c>
      <c r="G508" s="23"/>
      <c r="H508" s="24" t="str">
        <f t="shared" si="43"/>
        <v>Start Loc</v>
      </c>
      <c r="I508" s="24" t="str">
        <f t="shared" si="44"/>
        <v>End Loc</v>
      </c>
      <c r="J508" s="24" t="str">
        <f t="shared" si="45"/>
        <v>Segment</v>
      </c>
      <c r="K508" s="71" t="s">
        <v>810</v>
      </c>
      <c r="L508" s="22">
        <v>0.75</v>
      </c>
      <c r="M508" s="22">
        <v>0.99</v>
      </c>
      <c r="N508" s="22">
        <v>2</v>
      </c>
      <c r="O508" s="22">
        <v>0</v>
      </c>
      <c r="P508" s="22">
        <v>0</v>
      </c>
      <c r="Q508" s="22">
        <v>1</v>
      </c>
      <c r="R508" s="22"/>
      <c r="S508" s="22"/>
      <c r="T508" s="22"/>
      <c r="U508" t="s">
        <v>1211</v>
      </c>
      <c r="V508" s="18">
        <f t="shared" si="46"/>
        <v>0.24</v>
      </c>
      <c r="W508" s="18">
        <v>38.993723205499997</v>
      </c>
      <c r="X508" s="18">
        <v>-84.194261276399999</v>
      </c>
      <c r="Y508" s="18">
        <v>38.994424433600003</v>
      </c>
      <c r="Z508" s="18">
        <v>-84.189893409600003</v>
      </c>
      <c r="AA508" s="71" t="str">
        <f t="shared" si="47"/>
        <v>CLE</v>
      </c>
    </row>
    <row r="509" spans="1:27" x14ac:dyDescent="0.25">
      <c r="A509" s="22" t="s">
        <v>6279</v>
      </c>
      <c r="B509" s="22">
        <v>0</v>
      </c>
      <c r="C509" s="22" t="s">
        <v>4620</v>
      </c>
      <c r="D509" s="22">
        <v>2</v>
      </c>
      <c r="E509" s="23" t="str">
        <f t="shared" si="42"/>
        <v>Green</v>
      </c>
      <c r="F509" s="72" t="s">
        <v>1703</v>
      </c>
      <c r="G509" s="23"/>
      <c r="H509" s="24" t="str">
        <f t="shared" si="43"/>
        <v>Start Loc</v>
      </c>
      <c r="I509" s="24" t="str">
        <f t="shared" si="44"/>
        <v>End Loc</v>
      </c>
      <c r="J509" s="24" t="str">
        <f t="shared" si="45"/>
        <v>Segment</v>
      </c>
      <c r="K509" s="71" t="s">
        <v>972</v>
      </c>
      <c r="L509" s="22">
        <v>0</v>
      </c>
      <c r="M509" s="22">
        <v>0.24</v>
      </c>
      <c r="N509" s="22">
        <v>2</v>
      </c>
      <c r="O509" s="22">
        <v>0</v>
      </c>
      <c r="P509" s="22">
        <v>0</v>
      </c>
      <c r="Q509" s="22">
        <v>1</v>
      </c>
      <c r="R509" s="22"/>
      <c r="S509" s="22"/>
      <c r="T509" s="22"/>
      <c r="U509" t="s">
        <v>2074</v>
      </c>
      <c r="V509" s="18">
        <f t="shared" si="46"/>
        <v>0.24</v>
      </c>
      <c r="W509" s="18">
        <v>38.998803561599999</v>
      </c>
      <c r="X509" s="18">
        <v>-82.5533720026</v>
      </c>
      <c r="Y509" s="18">
        <v>38.995478411400001</v>
      </c>
      <c r="Z509" s="18">
        <v>-82.552204147799998</v>
      </c>
      <c r="AA509" s="71" t="str">
        <f t="shared" si="47"/>
        <v>JAC</v>
      </c>
    </row>
    <row r="510" spans="1:27" x14ac:dyDescent="0.25">
      <c r="A510" s="22" t="s">
        <v>5805</v>
      </c>
      <c r="B510" s="22">
        <v>0</v>
      </c>
      <c r="C510" s="22" t="s">
        <v>4612</v>
      </c>
      <c r="D510" s="22">
        <v>2</v>
      </c>
      <c r="E510" s="23" t="str">
        <f t="shared" si="42"/>
        <v>Green</v>
      </c>
      <c r="F510" s="72" t="s">
        <v>1743</v>
      </c>
      <c r="G510" s="23"/>
      <c r="H510" s="24" t="str">
        <f t="shared" si="43"/>
        <v>Start Loc</v>
      </c>
      <c r="I510" s="24" t="str">
        <f t="shared" si="44"/>
        <v>End Loc</v>
      </c>
      <c r="J510" s="24" t="str">
        <f t="shared" si="45"/>
        <v>Segment</v>
      </c>
      <c r="K510" s="71" t="s">
        <v>874</v>
      </c>
      <c r="L510" s="22">
        <v>1</v>
      </c>
      <c r="M510" s="22">
        <v>1.24</v>
      </c>
      <c r="N510" s="22">
        <v>2</v>
      </c>
      <c r="O510" s="22">
        <v>0</v>
      </c>
      <c r="P510" s="22">
        <v>0</v>
      </c>
      <c r="Q510" s="22">
        <v>1</v>
      </c>
      <c r="R510" s="22"/>
      <c r="S510" s="22"/>
      <c r="T510" s="22"/>
      <c r="U510" t="s">
        <v>6692</v>
      </c>
      <c r="V510" s="18">
        <f t="shared" si="46"/>
        <v>0.24</v>
      </c>
      <c r="W510" s="18">
        <v>38.992986329200001</v>
      </c>
      <c r="X510" s="18">
        <v>-83.564633820300003</v>
      </c>
      <c r="Y510" s="18">
        <v>38.995806905000002</v>
      </c>
      <c r="Z510" s="18">
        <v>-83.562417351299999</v>
      </c>
      <c r="AA510" s="71" t="str">
        <f t="shared" si="47"/>
        <v>ADA</v>
      </c>
    </row>
    <row r="511" spans="1:27" x14ac:dyDescent="0.25">
      <c r="A511" s="22" t="s">
        <v>5251</v>
      </c>
      <c r="B511" s="22">
        <v>0</v>
      </c>
      <c r="C511" s="22" t="s">
        <v>4654</v>
      </c>
      <c r="D511" s="22">
        <v>2</v>
      </c>
      <c r="E511" s="23" t="str">
        <f t="shared" si="42"/>
        <v>Green</v>
      </c>
      <c r="F511" s="72" t="s">
        <v>1703</v>
      </c>
      <c r="G511" s="23"/>
      <c r="H511" s="24" t="str">
        <f t="shared" si="43"/>
        <v>Start Loc</v>
      </c>
      <c r="I511" s="24" t="str">
        <f t="shared" si="44"/>
        <v>End Loc</v>
      </c>
      <c r="J511" s="24" t="str">
        <f t="shared" si="45"/>
        <v>Segment</v>
      </c>
      <c r="K511" s="71" t="s">
        <v>845</v>
      </c>
      <c r="L511" s="22">
        <v>6.75</v>
      </c>
      <c r="M511" s="22">
        <v>6.99</v>
      </c>
      <c r="N511" s="22">
        <v>2</v>
      </c>
      <c r="O511" s="22">
        <v>0</v>
      </c>
      <c r="P511" s="22">
        <v>0</v>
      </c>
      <c r="Q511" s="22">
        <v>2</v>
      </c>
      <c r="R511" s="22"/>
      <c r="S511" s="22"/>
      <c r="T511" s="22"/>
      <c r="U511" t="s">
        <v>710</v>
      </c>
      <c r="V511" s="18">
        <f t="shared" si="46"/>
        <v>0.24000000000000021</v>
      </c>
      <c r="W511" s="18">
        <v>38.992903586499999</v>
      </c>
      <c r="X511" s="18">
        <v>-82.613847400500006</v>
      </c>
      <c r="Y511" s="18">
        <v>38.9961794357</v>
      </c>
      <c r="Z511" s="18">
        <v>-82.614262682700002</v>
      </c>
      <c r="AA511" s="71" t="str">
        <f t="shared" si="47"/>
        <v>JAC</v>
      </c>
    </row>
    <row r="512" spans="1:27" x14ac:dyDescent="0.25">
      <c r="A512" s="22" t="s">
        <v>3662</v>
      </c>
      <c r="B512" s="22">
        <v>0</v>
      </c>
      <c r="C512" s="22" t="s">
        <v>4620</v>
      </c>
      <c r="D512" s="22">
        <v>3</v>
      </c>
      <c r="E512" s="23" t="str">
        <f t="shared" si="42"/>
        <v>Green</v>
      </c>
      <c r="F512" s="72" t="s">
        <v>1673</v>
      </c>
      <c r="G512" s="23"/>
      <c r="H512" s="24" t="str">
        <f t="shared" si="43"/>
        <v>Start Loc</v>
      </c>
      <c r="I512" s="24" t="str">
        <f t="shared" si="44"/>
        <v>End Loc</v>
      </c>
      <c r="J512" s="24" t="str">
        <f t="shared" si="45"/>
        <v>Segment</v>
      </c>
      <c r="K512" s="71" t="s">
        <v>1004</v>
      </c>
      <c r="L512" s="22">
        <v>0</v>
      </c>
      <c r="M512" s="22">
        <v>0.24</v>
      </c>
      <c r="N512" s="22">
        <v>3</v>
      </c>
      <c r="O512" s="22">
        <v>0</v>
      </c>
      <c r="P512" s="22">
        <v>0</v>
      </c>
      <c r="Q512" s="22">
        <v>3</v>
      </c>
      <c r="R512" s="22"/>
      <c r="S512" s="22"/>
      <c r="T512" s="22"/>
      <c r="U512" t="s">
        <v>1881</v>
      </c>
      <c r="V512" s="18">
        <f t="shared" si="46"/>
        <v>0.24</v>
      </c>
      <c r="W512" s="18">
        <v>39.000395602499999</v>
      </c>
      <c r="X512" s="18">
        <v>-84.149797056599994</v>
      </c>
      <c r="Y512" s="18">
        <v>38.9997293021</v>
      </c>
      <c r="Z512" s="18">
        <v>-84.145557774699995</v>
      </c>
      <c r="AA512" s="71" t="str">
        <f t="shared" si="47"/>
        <v>CLE</v>
      </c>
    </row>
    <row r="513" spans="1:27" x14ac:dyDescent="0.25">
      <c r="A513" s="22" t="s">
        <v>3731</v>
      </c>
      <c r="B513" s="22">
        <v>0</v>
      </c>
      <c r="C513" s="22" t="s">
        <v>4669</v>
      </c>
      <c r="D513" s="22">
        <v>3</v>
      </c>
      <c r="E513" s="23" t="str">
        <f t="shared" si="42"/>
        <v>Green</v>
      </c>
      <c r="F513" s="72" t="s">
        <v>1741</v>
      </c>
      <c r="G513" s="23"/>
      <c r="H513" s="24" t="str">
        <f t="shared" si="43"/>
        <v>Start Loc</v>
      </c>
      <c r="I513" s="24" t="str">
        <f t="shared" si="44"/>
        <v>End Loc</v>
      </c>
      <c r="J513" s="24" t="str">
        <f t="shared" si="45"/>
        <v>Segment</v>
      </c>
      <c r="K513" s="71" t="s">
        <v>850</v>
      </c>
      <c r="L513" s="22">
        <v>9.25</v>
      </c>
      <c r="M513" s="22">
        <v>9.49</v>
      </c>
      <c r="N513" s="22">
        <v>3</v>
      </c>
      <c r="O513" s="22">
        <v>0</v>
      </c>
      <c r="P513" s="22">
        <v>0</v>
      </c>
      <c r="Q513" s="22">
        <v>4</v>
      </c>
      <c r="R513" s="22"/>
      <c r="S513" s="22"/>
      <c r="T513" s="22"/>
      <c r="U513" t="s">
        <v>1785</v>
      </c>
      <c r="V513" s="18">
        <f t="shared" si="46"/>
        <v>0.24000000000000021</v>
      </c>
      <c r="W513" s="18">
        <v>38.9968396712</v>
      </c>
      <c r="X513" s="18">
        <v>-81.890249001699999</v>
      </c>
      <c r="Y513" s="18">
        <v>39.000079451300003</v>
      </c>
      <c r="Z513" s="18">
        <v>-81.889161607199995</v>
      </c>
      <c r="AA513" s="71" t="str">
        <f t="shared" si="47"/>
        <v>MEG</v>
      </c>
    </row>
    <row r="514" spans="1:27" x14ac:dyDescent="0.25">
      <c r="A514" s="22" t="s">
        <v>6303</v>
      </c>
      <c r="B514" s="22">
        <v>0</v>
      </c>
      <c r="C514" s="22" t="s">
        <v>4619</v>
      </c>
      <c r="D514" s="22">
        <v>2</v>
      </c>
      <c r="E514" s="23" t="str">
        <f t="shared" si="42"/>
        <v>Green</v>
      </c>
      <c r="F514" s="72" t="s">
        <v>1741</v>
      </c>
      <c r="G514" s="23"/>
      <c r="H514" s="24" t="str">
        <f t="shared" si="43"/>
        <v>Start Loc</v>
      </c>
      <c r="I514" s="24" t="str">
        <f t="shared" si="44"/>
        <v>End Loc</v>
      </c>
      <c r="J514" s="24" t="str">
        <f t="shared" si="45"/>
        <v>Segment</v>
      </c>
      <c r="K514" s="71" t="s">
        <v>908</v>
      </c>
      <c r="L514" s="22">
        <v>0.5</v>
      </c>
      <c r="M514" s="22">
        <v>0.74</v>
      </c>
      <c r="N514" s="22">
        <v>2</v>
      </c>
      <c r="O514" s="22">
        <v>0</v>
      </c>
      <c r="P514" s="22">
        <v>0</v>
      </c>
      <c r="Q514" s="22">
        <v>1</v>
      </c>
      <c r="R514" s="22"/>
      <c r="S514" s="22"/>
      <c r="T514" s="22"/>
      <c r="U514" t="s">
        <v>6650</v>
      </c>
      <c r="V514" s="18">
        <f t="shared" si="46"/>
        <v>0.24</v>
      </c>
      <c r="W514" s="18">
        <v>38.998204745899997</v>
      </c>
      <c r="X514" s="18">
        <v>-81.930591764400006</v>
      </c>
      <c r="Y514" s="18">
        <v>39.001414805099998</v>
      </c>
      <c r="Z514" s="18">
        <v>-81.929202934800003</v>
      </c>
      <c r="AA514" s="71" t="str">
        <f t="shared" si="47"/>
        <v>MEG</v>
      </c>
    </row>
    <row r="515" spans="1:27" x14ac:dyDescent="0.25">
      <c r="A515" s="22" t="s">
        <v>4095</v>
      </c>
      <c r="B515" s="22">
        <v>0</v>
      </c>
      <c r="C515" s="22" t="s">
        <v>4617</v>
      </c>
      <c r="D515" s="22">
        <v>4</v>
      </c>
      <c r="E515" s="23" t="str">
        <f t="shared" si="42"/>
        <v>Green</v>
      </c>
      <c r="F515" s="72" t="s">
        <v>1673</v>
      </c>
      <c r="G515" s="23"/>
      <c r="H515" s="24" t="str">
        <f t="shared" si="43"/>
        <v>Start Loc</v>
      </c>
      <c r="I515" s="24" t="str">
        <f t="shared" si="44"/>
        <v>End Loc</v>
      </c>
      <c r="J515" s="24" t="str">
        <f t="shared" si="45"/>
        <v>Segment</v>
      </c>
      <c r="K515" s="71" t="s">
        <v>810</v>
      </c>
      <c r="L515" s="22">
        <v>2.75</v>
      </c>
      <c r="M515" s="22">
        <v>2.99</v>
      </c>
      <c r="N515" s="22">
        <v>4</v>
      </c>
      <c r="O515" s="22">
        <v>0</v>
      </c>
      <c r="P515" s="22">
        <v>0</v>
      </c>
      <c r="Q515" s="22">
        <v>1</v>
      </c>
      <c r="R515" s="22"/>
      <c r="S515" s="22"/>
      <c r="T515" s="22"/>
      <c r="U515" t="s">
        <v>1211</v>
      </c>
      <c r="V515" s="18">
        <f t="shared" si="46"/>
        <v>0.24000000000000021</v>
      </c>
      <c r="W515" s="18">
        <v>39.001728939800003</v>
      </c>
      <c r="X515" s="18">
        <v>-84.182068304699996</v>
      </c>
      <c r="Y515" s="18">
        <v>39.003539868799997</v>
      </c>
      <c r="Z515" s="18">
        <v>-84.184893322099995</v>
      </c>
      <c r="AA515" s="71" t="str">
        <f t="shared" si="47"/>
        <v>CLE</v>
      </c>
    </row>
    <row r="516" spans="1:27" x14ac:dyDescent="0.25">
      <c r="A516" s="22" t="s">
        <v>3394</v>
      </c>
      <c r="B516" s="22">
        <v>0</v>
      </c>
      <c r="C516" s="22" t="s">
        <v>4606</v>
      </c>
      <c r="D516" s="22">
        <v>2</v>
      </c>
      <c r="E516" s="23" t="str">
        <f t="shared" si="42"/>
        <v>Green</v>
      </c>
      <c r="F516" s="72" t="s">
        <v>1713</v>
      </c>
      <c r="G516" s="23"/>
      <c r="H516" s="24" t="str">
        <f t="shared" si="43"/>
        <v>Start Loc</v>
      </c>
      <c r="I516" s="24" t="str">
        <f t="shared" si="44"/>
        <v>End Loc</v>
      </c>
      <c r="J516" s="24" t="str">
        <f t="shared" si="45"/>
        <v>Segment</v>
      </c>
      <c r="K516" s="71" t="s">
        <v>902</v>
      </c>
      <c r="L516" s="22">
        <v>0.25</v>
      </c>
      <c r="M516" s="22">
        <v>0.49</v>
      </c>
      <c r="N516" s="22">
        <v>2</v>
      </c>
      <c r="O516" s="22">
        <v>0</v>
      </c>
      <c r="P516" s="22">
        <v>0</v>
      </c>
      <c r="Q516" s="22">
        <v>1</v>
      </c>
      <c r="R516" s="22"/>
      <c r="S516" s="22"/>
      <c r="T516" s="22"/>
      <c r="U516" t="s">
        <v>723</v>
      </c>
      <c r="V516" s="18">
        <f t="shared" si="46"/>
        <v>0.24</v>
      </c>
      <c r="W516" s="18">
        <v>39.005844191199998</v>
      </c>
      <c r="X516" s="18">
        <v>-82.904087254900006</v>
      </c>
      <c r="Y516" s="18">
        <v>39.007597345699999</v>
      </c>
      <c r="Z516" s="18">
        <v>-82.900921052900003</v>
      </c>
      <c r="AA516" s="71" t="str">
        <f t="shared" si="47"/>
        <v>PIK</v>
      </c>
    </row>
    <row r="517" spans="1:27" x14ac:dyDescent="0.25">
      <c r="A517" s="22" t="s">
        <v>5079</v>
      </c>
      <c r="B517" s="22">
        <v>0</v>
      </c>
      <c r="C517" s="22" t="s">
        <v>4618</v>
      </c>
      <c r="D517" s="22">
        <v>2</v>
      </c>
      <c r="E517" s="23" t="str">
        <f t="shared" si="42"/>
        <v>Green</v>
      </c>
      <c r="F517" s="72" t="s">
        <v>1741</v>
      </c>
      <c r="G517" s="23"/>
      <c r="H517" s="24" t="str">
        <f t="shared" si="43"/>
        <v>Start Loc</v>
      </c>
      <c r="I517" s="24" t="str">
        <f t="shared" si="44"/>
        <v>End Loc</v>
      </c>
      <c r="J517" s="24" t="str">
        <f t="shared" si="45"/>
        <v>Segment</v>
      </c>
      <c r="K517" s="71" t="s">
        <v>952</v>
      </c>
      <c r="L517" s="22">
        <v>2</v>
      </c>
      <c r="M517" s="22">
        <v>2.2400000000000002</v>
      </c>
      <c r="N517" s="22">
        <v>2</v>
      </c>
      <c r="O517" s="22">
        <v>0</v>
      </c>
      <c r="P517" s="22">
        <v>0</v>
      </c>
      <c r="Q517" s="22">
        <v>1</v>
      </c>
      <c r="R517" s="22"/>
      <c r="S517" s="22"/>
      <c r="T517" s="22"/>
      <c r="U517" t="s">
        <v>2145</v>
      </c>
      <c r="V517" s="18">
        <f t="shared" si="46"/>
        <v>0.24000000000000021</v>
      </c>
      <c r="W517" s="18">
        <v>39.010187580900002</v>
      </c>
      <c r="X517" s="18">
        <v>-82.062471743299994</v>
      </c>
      <c r="Y517" s="18">
        <v>39.008914870200002</v>
      </c>
      <c r="Z517" s="18">
        <v>-82.058379456300003</v>
      </c>
      <c r="AA517" s="71" t="str">
        <f t="shared" si="47"/>
        <v>MEG</v>
      </c>
    </row>
    <row r="518" spans="1:27" x14ac:dyDescent="0.25">
      <c r="A518" s="22" t="s">
        <v>3601</v>
      </c>
      <c r="B518" s="22">
        <v>0</v>
      </c>
      <c r="C518" s="22" t="s">
        <v>4668</v>
      </c>
      <c r="D518" s="22">
        <v>3</v>
      </c>
      <c r="E518" s="23" t="str">
        <f t="shared" si="42"/>
        <v>Green</v>
      </c>
      <c r="F518" s="72" t="s">
        <v>1687</v>
      </c>
      <c r="G518" s="23"/>
      <c r="H518" s="24" t="str">
        <f t="shared" si="43"/>
        <v>Start Loc</v>
      </c>
      <c r="I518" s="24" t="str">
        <f t="shared" si="44"/>
        <v>End Loc</v>
      </c>
      <c r="J518" s="24" t="str">
        <f t="shared" si="45"/>
        <v>Segment</v>
      </c>
      <c r="K518" s="71" t="s">
        <v>893</v>
      </c>
      <c r="L518" s="22">
        <v>9.5</v>
      </c>
      <c r="M518" s="22">
        <v>9.74</v>
      </c>
      <c r="N518" s="22">
        <v>3</v>
      </c>
      <c r="O518" s="22">
        <v>0</v>
      </c>
      <c r="P518" s="22">
        <v>0</v>
      </c>
      <c r="Q518" s="22">
        <v>1</v>
      </c>
      <c r="R518" s="22"/>
      <c r="S518" s="22"/>
      <c r="T518" s="22"/>
      <c r="U518" t="s">
        <v>1811</v>
      </c>
      <c r="V518" s="18">
        <f t="shared" si="46"/>
        <v>0.24000000000000021</v>
      </c>
      <c r="W518" s="18">
        <v>39.011754328000002</v>
      </c>
      <c r="X518" s="18">
        <v>-83.847911530000005</v>
      </c>
      <c r="Y518" s="18">
        <v>39.010202008299999</v>
      </c>
      <c r="Z518" s="18">
        <v>-83.844466358800005</v>
      </c>
      <c r="AA518" s="71" t="str">
        <f t="shared" si="47"/>
        <v>BRO</v>
      </c>
    </row>
    <row r="519" spans="1:27" x14ac:dyDescent="0.25">
      <c r="A519" s="22" t="s">
        <v>3032</v>
      </c>
      <c r="B519" s="22">
        <v>0</v>
      </c>
      <c r="C519" s="22" t="s">
        <v>4619</v>
      </c>
      <c r="D519" s="22">
        <v>2</v>
      </c>
      <c r="E519" s="23" t="str">
        <f t="shared" si="42"/>
        <v>Green</v>
      </c>
      <c r="F519" s="72" t="s">
        <v>1735</v>
      </c>
      <c r="G519" s="23"/>
      <c r="H519" s="24" t="str">
        <f t="shared" si="43"/>
        <v>Start Loc</v>
      </c>
      <c r="I519" s="24" t="str">
        <f t="shared" si="44"/>
        <v>End Loc</v>
      </c>
      <c r="J519" s="24" t="str">
        <f t="shared" si="45"/>
        <v>Segment</v>
      </c>
      <c r="K519" s="71" t="s">
        <v>1097</v>
      </c>
      <c r="L519" s="22">
        <v>0.5</v>
      </c>
      <c r="M519" s="22">
        <v>0.74</v>
      </c>
      <c r="N519" s="22">
        <v>2</v>
      </c>
      <c r="O519" s="22">
        <v>0</v>
      </c>
      <c r="P519" s="22">
        <v>0</v>
      </c>
      <c r="Q519" s="22">
        <v>2</v>
      </c>
      <c r="R519" s="22"/>
      <c r="S519" s="22"/>
      <c r="T519" s="22"/>
      <c r="U519" t="s">
        <v>1619</v>
      </c>
      <c r="V519" s="18">
        <f t="shared" si="46"/>
        <v>0.24</v>
      </c>
      <c r="W519" s="18">
        <v>39.0081198544</v>
      </c>
      <c r="X519" s="18">
        <v>-82.367090733699996</v>
      </c>
      <c r="Y519" s="18">
        <v>39.010270529499998</v>
      </c>
      <c r="Z519" s="18">
        <v>-82.364499308800006</v>
      </c>
      <c r="AA519" s="71" t="str">
        <f t="shared" si="47"/>
        <v>GAL</v>
      </c>
    </row>
    <row r="520" spans="1:27" x14ac:dyDescent="0.25">
      <c r="A520" s="22" t="s">
        <v>5631</v>
      </c>
      <c r="B520" s="22">
        <v>0</v>
      </c>
      <c r="C520" s="22" t="s">
        <v>4641</v>
      </c>
      <c r="D520" s="22">
        <v>2</v>
      </c>
      <c r="E520" s="23" t="str">
        <f t="shared" si="42"/>
        <v>Green</v>
      </c>
      <c r="F520" s="72" t="s">
        <v>1703</v>
      </c>
      <c r="G520" s="23"/>
      <c r="H520" s="24" t="str">
        <f t="shared" si="43"/>
        <v>Start Loc</v>
      </c>
      <c r="I520" s="24" t="str">
        <f t="shared" si="44"/>
        <v>End Loc</v>
      </c>
      <c r="J520" s="24" t="str">
        <f t="shared" si="45"/>
        <v>Segment</v>
      </c>
      <c r="K520" s="71" t="s">
        <v>844</v>
      </c>
      <c r="L520" s="22">
        <v>8.5</v>
      </c>
      <c r="M520" s="22">
        <v>8.74</v>
      </c>
      <c r="N520" s="22">
        <v>2</v>
      </c>
      <c r="O520" s="22">
        <v>0</v>
      </c>
      <c r="P520" s="22">
        <v>0</v>
      </c>
      <c r="Q520" s="22">
        <v>1</v>
      </c>
      <c r="R520" s="22"/>
      <c r="S520" s="22"/>
      <c r="T520" s="22"/>
      <c r="U520" t="s">
        <v>727</v>
      </c>
      <c r="V520" s="18">
        <f t="shared" si="46"/>
        <v>0.24000000000000021</v>
      </c>
      <c r="W520" s="18">
        <v>39.008266732099997</v>
      </c>
      <c r="X520" s="18">
        <v>-82.468311086200004</v>
      </c>
      <c r="Y520" s="18">
        <v>39.010594713300002</v>
      </c>
      <c r="Z520" s="18">
        <v>-82.465820596900002</v>
      </c>
      <c r="AA520" s="71" t="str">
        <f t="shared" si="47"/>
        <v>JAC</v>
      </c>
    </row>
    <row r="521" spans="1:27" x14ac:dyDescent="0.25">
      <c r="A521" s="22" t="s">
        <v>5104</v>
      </c>
      <c r="B521" s="22">
        <v>0</v>
      </c>
      <c r="C521" s="22" t="s">
        <v>4616</v>
      </c>
      <c r="D521" s="22">
        <v>2</v>
      </c>
      <c r="E521" s="23" t="str">
        <f t="shared" ref="E521:E584" si="48">IF(D521&gt;15,"Red",IF(D521&gt;10,"Yellow",IF(D521&gt;5,"Purple",IF(D521&gt;1,"Green",""))))</f>
        <v>Green</v>
      </c>
      <c r="F521" s="72" t="s">
        <v>1741</v>
      </c>
      <c r="G521" s="23"/>
      <c r="H521" s="24" t="str">
        <f t="shared" ref="H521:H584" si="49">IF(W521=0,"Unavailable",HYPERLINK(CONCATENATE("http://maps.google.com/maps?q=",+W521,",+",+X521,"+(Begin)&amp;iwloc=A&amp;hl=en"),"Start Loc"))</f>
        <v>Start Loc</v>
      </c>
      <c r="I521" s="24" t="str">
        <f t="shared" ref="I521:I584" si="50">IF(Y521=0,"Unavailable",HYPERLINK(CONCATENATE("http://maps.google.com/maps?q=",+Y521,",+",+Z521,"+(End)&amp;iwloc=A&amp;hl=en"),"End Loc"))</f>
        <v>End Loc</v>
      </c>
      <c r="J521" s="24" t="str">
        <f t="shared" ref="J521:J584" si="51">HYPERLINK(CONCATENATE("https://www.google.us/maps/dir/",W521,",",X521,"/",Y521,",",Z521,"/@",AVERAGE(W521,Y521),",",AVERAGE(X521,Z521),",15z"),"Segment")</f>
        <v>Segment</v>
      </c>
      <c r="K521" s="71" t="s">
        <v>841</v>
      </c>
      <c r="L521" s="22">
        <v>4</v>
      </c>
      <c r="M521" s="22">
        <v>4.24</v>
      </c>
      <c r="N521" s="22">
        <v>2</v>
      </c>
      <c r="O521" s="22">
        <v>0</v>
      </c>
      <c r="P521" s="22">
        <v>0</v>
      </c>
      <c r="Q521" s="22">
        <v>2</v>
      </c>
      <c r="R521" s="22"/>
      <c r="S521" s="22"/>
      <c r="T521" s="22"/>
      <c r="U521" t="s">
        <v>1831</v>
      </c>
      <c r="V521" s="18">
        <f t="shared" ref="V521:V584" si="52">M521-L521</f>
        <v>0.24000000000000021</v>
      </c>
      <c r="W521" s="18">
        <v>39.011001767400003</v>
      </c>
      <c r="X521" s="18">
        <v>-82.124508029599994</v>
      </c>
      <c r="Y521" s="18">
        <v>39.011884399300001</v>
      </c>
      <c r="Z521" s="18">
        <v>-82.128795675800006</v>
      </c>
      <c r="AA521" s="71" t="str">
        <f t="shared" ref="AA521:AA584" si="53">MID(U521,2,3)</f>
        <v>MEG</v>
      </c>
    </row>
    <row r="522" spans="1:27" x14ac:dyDescent="0.25">
      <c r="A522" s="22" t="s">
        <v>3270</v>
      </c>
      <c r="B522" s="22">
        <v>0</v>
      </c>
      <c r="C522" s="22" t="s">
        <v>4625</v>
      </c>
      <c r="D522" s="22">
        <v>2</v>
      </c>
      <c r="E522" s="23" t="str">
        <f t="shared" si="48"/>
        <v>Green</v>
      </c>
      <c r="F522" s="72" t="s">
        <v>1687</v>
      </c>
      <c r="G522" s="23"/>
      <c r="H522" s="24" t="str">
        <f t="shared" si="49"/>
        <v>Start Loc</v>
      </c>
      <c r="I522" s="24" t="str">
        <f t="shared" si="50"/>
        <v>End Loc</v>
      </c>
      <c r="J522" s="24" t="str">
        <f t="shared" si="51"/>
        <v>Segment</v>
      </c>
      <c r="K522" s="71" t="s">
        <v>893</v>
      </c>
      <c r="L522" s="22">
        <v>10</v>
      </c>
      <c r="M522" s="22">
        <v>10.24</v>
      </c>
      <c r="N522" s="22">
        <v>2</v>
      </c>
      <c r="O522" s="22">
        <v>0</v>
      </c>
      <c r="P522" s="22">
        <v>0</v>
      </c>
      <c r="Q522" s="22">
        <v>0</v>
      </c>
      <c r="R522" s="22"/>
      <c r="S522" s="22"/>
      <c r="T522" s="22"/>
      <c r="U522" t="s">
        <v>1811</v>
      </c>
      <c r="V522" s="18">
        <f t="shared" si="52"/>
        <v>0.24000000000000021</v>
      </c>
      <c r="W522" s="18">
        <v>39.012975556699999</v>
      </c>
      <c r="X522" s="18">
        <v>-83.841225178900004</v>
      </c>
      <c r="Y522" s="18">
        <v>39.0119820305</v>
      </c>
      <c r="Z522" s="18">
        <v>-83.837032471100002</v>
      </c>
      <c r="AA522" s="71" t="str">
        <f t="shared" si="53"/>
        <v>BRO</v>
      </c>
    </row>
    <row r="523" spans="1:27" x14ac:dyDescent="0.25">
      <c r="A523" s="22" t="s">
        <v>6022</v>
      </c>
      <c r="B523" s="22">
        <v>0</v>
      </c>
      <c r="C523" s="22" t="s">
        <v>4618</v>
      </c>
      <c r="D523" s="22">
        <v>2</v>
      </c>
      <c r="E523" s="23" t="str">
        <f t="shared" si="48"/>
        <v>Green</v>
      </c>
      <c r="F523" s="72" t="s">
        <v>1743</v>
      </c>
      <c r="G523" s="23"/>
      <c r="H523" s="24" t="str">
        <f t="shared" si="49"/>
        <v>Start Loc</v>
      </c>
      <c r="I523" s="24" t="str">
        <f t="shared" si="50"/>
        <v>End Loc</v>
      </c>
      <c r="J523" s="24" t="str">
        <f t="shared" si="51"/>
        <v>Segment</v>
      </c>
      <c r="K523" s="71" t="s">
        <v>1059</v>
      </c>
      <c r="L523" s="22">
        <v>2</v>
      </c>
      <c r="M523" s="22">
        <v>2.2400000000000002</v>
      </c>
      <c r="N523" s="22">
        <v>2</v>
      </c>
      <c r="O523" s="22">
        <v>0</v>
      </c>
      <c r="P523" s="22">
        <v>0</v>
      </c>
      <c r="Q523" s="22">
        <v>0</v>
      </c>
      <c r="R523" s="22"/>
      <c r="S523" s="22"/>
      <c r="T523" s="22"/>
      <c r="U523" t="s">
        <v>6755</v>
      </c>
      <c r="V523" s="18">
        <f t="shared" si="52"/>
        <v>0.24000000000000021</v>
      </c>
      <c r="W523" s="18">
        <v>39.012949847400002</v>
      </c>
      <c r="X523" s="18">
        <v>-83.331088075400004</v>
      </c>
      <c r="Y523" s="18">
        <v>39.0141100755</v>
      </c>
      <c r="Z523" s="18">
        <v>-83.327397441399995</v>
      </c>
      <c r="AA523" s="71" t="str">
        <f t="shared" si="53"/>
        <v>ADA</v>
      </c>
    </row>
    <row r="524" spans="1:27" x14ac:dyDescent="0.25">
      <c r="A524" s="22" t="s">
        <v>5615</v>
      </c>
      <c r="B524" s="22">
        <v>0</v>
      </c>
      <c r="C524" s="22" t="s">
        <v>4606</v>
      </c>
      <c r="D524" s="22">
        <v>2</v>
      </c>
      <c r="E524" s="23" t="str">
        <f t="shared" si="48"/>
        <v>Green</v>
      </c>
      <c r="F524" s="72" t="s">
        <v>1673</v>
      </c>
      <c r="G524" s="23"/>
      <c r="H524" s="24" t="str">
        <f t="shared" si="49"/>
        <v>Start Loc</v>
      </c>
      <c r="I524" s="24" t="str">
        <f t="shared" si="50"/>
        <v>End Loc</v>
      </c>
      <c r="J524" s="24" t="str">
        <f t="shared" si="51"/>
        <v>Segment</v>
      </c>
      <c r="K524" s="71" t="s">
        <v>833</v>
      </c>
      <c r="L524" s="22">
        <v>0.25</v>
      </c>
      <c r="M524" s="22">
        <v>0.49</v>
      </c>
      <c r="N524" s="22">
        <v>2</v>
      </c>
      <c r="O524" s="22">
        <v>0</v>
      </c>
      <c r="P524" s="22">
        <v>0</v>
      </c>
      <c r="Q524" s="22">
        <v>2</v>
      </c>
      <c r="R524" s="22"/>
      <c r="S524" s="22"/>
      <c r="T524" s="22"/>
      <c r="U524" t="s">
        <v>493</v>
      </c>
      <c r="V524" s="18">
        <f t="shared" si="52"/>
        <v>0.24</v>
      </c>
      <c r="W524" s="18">
        <v>39.013897339000003</v>
      </c>
      <c r="X524" s="18">
        <v>-84.0260993447</v>
      </c>
      <c r="Y524" s="18">
        <v>39.014143333600003</v>
      </c>
      <c r="Z524" s="18">
        <v>-84.030506916099995</v>
      </c>
      <c r="AA524" s="71" t="str">
        <f t="shared" si="53"/>
        <v>CLE</v>
      </c>
    </row>
    <row r="525" spans="1:27" x14ac:dyDescent="0.25">
      <c r="A525" s="22" t="s">
        <v>2980</v>
      </c>
      <c r="B525" s="22">
        <v>0</v>
      </c>
      <c r="C525" s="22" t="s">
        <v>4620</v>
      </c>
      <c r="D525" s="22">
        <v>3</v>
      </c>
      <c r="E525" s="23" t="str">
        <f t="shared" si="48"/>
        <v>Green</v>
      </c>
      <c r="F525" s="72" t="s">
        <v>1703</v>
      </c>
      <c r="G525" s="23"/>
      <c r="H525" s="24" t="str">
        <f t="shared" si="49"/>
        <v>Start Loc</v>
      </c>
      <c r="I525" s="24" t="str">
        <f t="shared" si="50"/>
        <v>End Loc</v>
      </c>
      <c r="J525" s="24" t="str">
        <f t="shared" si="51"/>
        <v>Segment</v>
      </c>
      <c r="K525" s="71" t="s">
        <v>877</v>
      </c>
      <c r="L525" s="22">
        <v>0</v>
      </c>
      <c r="M525" s="22">
        <v>0.24</v>
      </c>
      <c r="N525" s="22">
        <v>3</v>
      </c>
      <c r="O525" s="22">
        <v>0</v>
      </c>
      <c r="P525" s="22">
        <v>0</v>
      </c>
      <c r="Q525" s="22">
        <v>3</v>
      </c>
      <c r="R525" s="22"/>
      <c r="S525" s="22"/>
      <c r="T525" s="22"/>
      <c r="U525" t="s">
        <v>2149</v>
      </c>
      <c r="V525" s="18">
        <f t="shared" si="52"/>
        <v>0.24</v>
      </c>
      <c r="W525" s="18">
        <v>39.011031594899997</v>
      </c>
      <c r="X525" s="18">
        <v>-82.747266802599995</v>
      </c>
      <c r="Y525" s="18">
        <v>39.014405642699998</v>
      </c>
      <c r="Z525" s="18">
        <v>-82.747820825999995</v>
      </c>
      <c r="AA525" s="71" t="str">
        <f t="shared" si="53"/>
        <v>JAC</v>
      </c>
    </row>
    <row r="526" spans="1:27" x14ac:dyDescent="0.25">
      <c r="A526" s="22" t="s">
        <v>3076</v>
      </c>
      <c r="B526" s="22">
        <v>0</v>
      </c>
      <c r="C526" s="22" t="s">
        <v>4620</v>
      </c>
      <c r="D526" s="22">
        <v>3</v>
      </c>
      <c r="E526" s="23" t="str">
        <f t="shared" si="48"/>
        <v>Green</v>
      </c>
      <c r="F526" s="72" t="s">
        <v>1673</v>
      </c>
      <c r="G526" s="23"/>
      <c r="H526" s="24" t="str">
        <f t="shared" si="49"/>
        <v>Start Loc</v>
      </c>
      <c r="I526" s="24" t="str">
        <f t="shared" si="50"/>
        <v>End Loc</v>
      </c>
      <c r="J526" s="24" t="str">
        <f t="shared" si="51"/>
        <v>Segment</v>
      </c>
      <c r="K526" s="71" t="s">
        <v>1026</v>
      </c>
      <c r="L526" s="22">
        <v>0</v>
      </c>
      <c r="M526" s="22">
        <v>0.24</v>
      </c>
      <c r="N526" s="22">
        <v>3</v>
      </c>
      <c r="O526" s="22">
        <v>0</v>
      </c>
      <c r="P526" s="22">
        <v>0</v>
      </c>
      <c r="Q526" s="22">
        <v>2</v>
      </c>
      <c r="R526" s="22"/>
      <c r="S526" s="22"/>
      <c r="T526" s="22"/>
      <c r="U526" t="s">
        <v>620</v>
      </c>
      <c r="V526" s="18">
        <f t="shared" si="52"/>
        <v>0.24</v>
      </c>
      <c r="W526" s="18">
        <v>39.013749914000002</v>
      </c>
      <c r="X526" s="18">
        <v>-84.252633199900004</v>
      </c>
      <c r="Y526" s="18">
        <v>39.017048696000003</v>
      </c>
      <c r="Z526" s="18">
        <v>-84.253527993700004</v>
      </c>
      <c r="AA526" s="71" t="str">
        <f t="shared" si="53"/>
        <v>CLE</v>
      </c>
    </row>
    <row r="527" spans="1:27" x14ac:dyDescent="0.25">
      <c r="A527" s="22" t="s">
        <v>2947</v>
      </c>
      <c r="B527" s="22">
        <v>0</v>
      </c>
      <c r="C527" s="22" t="s">
        <v>4621</v>
      </c>
      <c r="D527" s="22">
        <v>2</v>
      </c>
      <c r="E527" s="23" t="str">
        <f t="shared" si="48"/>
        <v>Green</v>
      </c>
      <c r="F527" s="72" t="s">
        <v>1687</v>
      </c>
      <c r="G527" s="23"/>
      <c r="H527" s="24" t="str">
        <f t="shared" si="49"/>
        <v>Start Loc</v>
      </c>
      <c r="I527" s="24" t="str">
        <f t="shared" si="50"/>
        <v>End Loc</v>
      </c>
      <c r="J527" s="24" t="str">
        <f t="shared" si="51"/>
        <v>Segment</v>
      </c>
      <c r="K527" s="71" t="s">
        <v>912</v>
      </c>
      <c r="L527" s="22">
        <v>0.75</v>
      </c>
      <c r="M527" s="22">
        <v>0.99</v>
      </c>
      <c r="N527" s="22">
        <v>2</v>
      </c>
      <c r="O527" s="22">
        <v>0</v>
      </c>
      <c r="P527" s="22">
        <v>0</v>
      </c>
      <c r="Q527" s="22">
        <v>1</v>
      </c>
      <c r="R527" s="22"/>
      <c r="S527" s="22"/>
      <c r="T527" s="22"/>
      <c r="U527" t="s">
        <v>1277</v>
      </c>
      <c r="V527" s="18">
        <f t="shared" si="52"/>
        <v>0.24</v>
      </c>
      <c r="W527" s="18">
        <v>39.014804211799998</v>
      </c>
      <c r="X527" s="18">
        <v>-83.7955937009</v>
      </c>
      <c r="Y527" s="18">
        <v>39.017647893800003</v>
      </c>
      <c r="Z527" s="18">
        <v>-83.793488246600006</v>
      </c>
      <c r="AA527" s="71" t="str">
        <f t="shared" si="53"/>
        <v>BRO</v>
      </c>
    </row>
    <row r="528" spans="1:27" x14ac:dyDescent="0.25">
      <c r="A528" s="22" t="s">
        <v>5085</v>
      </c>
      <c r="B528" s="22">
        <v>0</v>
      </c>
      <c r="C528" s="22" t="s">
        <v>4627</v>
      </c>
      <c r="D528" s="22">
        <v>2</v>
      </c>
      <c r="E528" s="23" t="str">
        <f t="shared" si="48"/>
        <v>Green</v>
      </c>
      <c r="F528" s="72" t="s">
        <v>1735</v>
      </c>
      <c r="G528" s="23"/>
      <c r="H528" s="24" t="str">
        <f t="shared" si="49"/>
        <v>Start Loc</v>
      </c>
      <c r="I528" s="24" t="str">
        <f t="shared" si="50"/>
        <v>End Loc</v>
      </c>
      <c r="J528" s="24" t="str">
        <f t="shared" si="51"/>
        <v>Segment</v>
      </c>
      <c r="K528" s="71" t="s">
        <v>878</v>
      </c>
      <c r="L528" s="22">
        <v>3.25</v>
      </c>
      <c r="M528" s="22">
        <v>3.49</v>
      </c>
      <c r="N528" s="22">
        <v>2</v>
      </c>
      <c r="O528" s="22">
        <v>0</v>
      </c>
      <c r="P528" s="22">
        <v>0</v>
      </c>
      <c r="Q528" s="22">
        <v>0</v>
      </c>
      <c r="R528" s="22"/>
      <c r="S528" s="22"/>
      <c r="T528" s="22"/>
      <c r="U528" t="s">
        <v>2091</v>
      </c>
      <c r="V528" s="18">
        <f t="shared" si="52"/>
        <v>0.24000000000000021</v>
      </c>
      <c r="W528" s="18">
        <v>39.021363040099999</v>
      </c>
      <c r="X528" s="18">
        <v>-82.358787233599998</v>
      </c>
      <c r="Y528" s="18">
        <v>39.018682625499999</v>
      </c>
      <c r="Z528" s="18">
        <v>-82.357242717899993</v>
      </c>
      <c r="AA528" s="71" t="str">
        <f t="shared" si="53"/>
        <v>GAL</v>
      </c>
    </row>
    <row r="529" spans="1:27" x14ac:dyDescent="0.25">
      <c r="A529" s="22" t="s">
        <v>3214</v>
      </c>
      <c r="B529" s="22">
        <v>0</v>
      </c>
      <c r="C529" s="22" t="s">
        <v>4621</v>
      </c>
      <c r="D529" s="22">
        <v>3</v>
      </c>
      <c r="E529" s="23" t="str">
        <f t="shared" si="48"/>
        <v>Green</v>
      </c>
      <c r="F529" s="72" t="s">
        <v>1743</v>
      </c>
      <c r="G529" s="23"/>
      <c r="H529" s="24" t="str">
        <f t="shared" si="49"/>
        <v>Start Loc</v>
      </c>
      <c r="I529" s="24" t="str">
        <f t="shared" si="50"/>
        <v>End Loc</v>
      </c>
      <c r="J529" s="24" t="str">
        <f t="shared" si="51"/>
        <v>Segment</v>
      </c>
      <c r="K529" s="71" t="s">
        <v>4715</v>
      </c>
      <c r="L529" s="22">
        <v>0.75</v>
      </c>
      <c r="M529" s="22">
        <v>0.99</v>
      </c>
      <c r="N529" s="22">
        <v>3</v>
      </c>
      <c r="O529" s="22">
        <v>0</v>
      </c>
      <c r="P529" s="22">
        <v>0</v>
      </c>
      <c r="Q529" s="22">
        <v>0</v>
      </c>
      <c r="R529" s="22"/>
      <c r="S529" s="22"/>
      <c r="T529" s="22"/>
      <c r="U529" t="s">
        <v>2190</v>
      </c>
      <c r="V529" s="18">
        <f t="shared" si="52"/>
        <v>0.24</v>
      </c>
      <c r="W529" s="18">
        <v>39.020866359300001</v>
      </c>
      <c r="X529" s="18">
        <v>-83.281417478099996</v>
      </c>
      <c r="Y529" s="18">
        <v>39.019049877299999</v>
      </c>
      <c r="Z529" s="18">
        <v>-83.278496140599998</v>
      </c>
      <c r="AA529" s="71" t="str">
        <f t="shared" si="53"/>
        <v>ADA</v>
      </c>
    </row>
    <row r="530" spans="1:27" x14ac:dyDescent="0.25">
      <c r="A530" s="22" t="s">
        <v>2993</v>
      </c>
      <c r="B530" s="22">
        <v>0</v>
      </c>
      <c r="C530" s="22" t="s">
        <v>4620</v>
      </c>
      <c r="D530" s="22">
        <v>3</v>
      </c>
      <c r="E530" s="23" t="str">
        <f t="shared" si="48"/>
        <v>Green</v>
      </c>
      <c r="F530" s="72" t="s">
        <v>1687</v>
      </c>
      <c r="G530" s="23"/>
      <c r="H530" s="24" t="str">
        <f t="shared" si="49"/>
        <v>Start Loc</v>
      </c>
      <c r="I530" s="24" t="str">
        <f t="shared" si="50"/>
        <v>End Loc</v>
      </c>
      <c r="J530" s="24" t="str">
        <f t="shared" si="51"/>
        <v>Segment</v>
      </c>
      <c r="K530" s="71" t="s">
        <v>1025</v>
      </c>
      <c r="L530" s="22">
        <v>0</v>
      </c>
      <c r="M530" s="22">
        <v>0.24</v>
      </c>
      <c r="N530" s="22">
        <v>3</v>
      </c>
      <c r="O530" s="22">
        <v>0</v>
      </c>
      <c r="P530" s="22">
        <v>0</v>
      </c>
      <c r="Q530" s="22">
        <v>2</v>
      </c>
      <c r="R530" s="22"/>
      <c r="S530" s="22"/>
      <c r="T530" s="22"/>
      <c r="U530" t="s">
        <v>2154</v>
      </c>
      <c r="V530" s="18">
        <f t="shared" si="52"/>
        <v>0.24</v>
      </c>
      <c r="W530" s="18">
        <v>39.0208819124</v>
      </c>
      <c r="X530" s="18">
        <v>-83.933207299299994</v>
      </c>
      <c r="Y530" s="18">
        <v>39.019891059400003</v>
      </c>
      <c r="Z530" s="18">
        <v>-83.928941269999996</v>
      </c>
      <c r="AA530" s="71" t="str">
        <f t="shared" si="53"/>
        <v>BRO</v>
      </c>
    </row>
    <row r="531" spans="1:27" x14ac:dyDescent="0.25">
      <c r="A531" s="22" t="s">
        <v>5727</v>
      </c>
      <c r="B531" s="22">
        <v>0</v>
      </c>
      <c r="C531" s="22" t="s">
        <v>4606</v>
      </c>
      <c r="D531" s="22">
        <v>2</v>
      </c>
      <c r="E531" s="23" t="str">
        <f t="shared" si="48"/>
        <v>Green</v>
      </c>
      <c r="F531" s="72" t="s">
        <v>1709</v>
      </c>
      <c r="G531" s="23"/>
      <c r="H531" s="24" t="str">
        <f t="shared" si="49"/>
        <v>Start Loc</v>
      </c>
      <c r="I531" s="24" t="str">
        <f t="shared" si="50"/>
        <v>End Loc</v>
      </c>
      <c r="J531" s="24" t="str">
        <f t="shared" si="51"/>
        <v>Segment</v>
      </c>
      <c r="K531" s="71" t="s">
        <v>923</v>
      </c>
      <c r="L531" s="22">
        <v>0.25</v>
      </c>
      <c r="M531" s="22">
        <v>0.49</v>
      </c>
      <c r="N531" s="22">
        <v>2</v>
      </c>
      <c r="O531" s="22">
        <v>0</v>
      </c>
      <c r="P531" s="22">
        <v>1</v>
      </c>
      <c r="Q531" s="22">
        <v>4</v>
      </c>
      <c r="R531" s="22"/>
      <c r="S531" s="22"/>
      <c r="T531" s="22"/>
      <c r="U531" t="s">
        <v>6670</v>
      </c>
      <c r="V531" s="18">
        <f t="shared" si="52"/>
        <v>0.24</v>
      </c>
      <c r="W531" s="18">
        <v>39.021214403000002</v>
      </c>
      <c r="X531" s="18">
        <v>-83.781089856199998</v>
      </c>
      <c r="Y531" s="18">
        <v>39.0225894947</v>
      </c>
      <c r="Z531" s="18">
        <v>-83.777056071199993</v>
      </c>
      <c r="AA531" s="71" t="str">
        <f t="shared" si="53"/>
        <v>HIG</v>
      </c>
    </row>
    <row r="532" spans="1:27" x14ac:dyDescent="0.25">
      <c r="A532" s="22" t="s">
        <v>5357</v>
      </c>
      <c r="B532" s="22">
        <v>0</v>
      </c>
      <c r="C532" s="22" t="s">
        <v>4619</v>
      </c>
      <c r="D532" s="22">
        <v>2</v>
      </c>
      <c r="E532" s="23" t="str">
        <f t="shared" si="48"/>
        <v>Green</v>
      </c>
      <c r="F532" s="72" t="s">
        <v>1673</v>
      </c>
      <c r="G532" s="23"/>
      <c r="H532" s="24" t="str">
        <f t="shared" si="49"/>
        <v>Start Loc</v>
      </c>
      <c r="I532" s="24" t="str">
        <f t="shared" si="50"/>
        <v>End Loc</v>
      </c>
      <c r="J532" s="24" t="str">
        <f t="shared" si="51"/>
        <v>Segment</v>
      </c>
      <c r="K532" s="71" t="s">
        <v>1026</v>
      </c>
      <c r="L532" s="22">
        <v>0.5</v>
      </c>
      <c r="M532" s="22">
        <v>0.74</v>
      </c>
      <c r="N532" s="22">
        <v>2</v>
      </c>
      <c r="O532" s="22">
        <v>0</v>
      </c>
      <c r="P532" s="22">
        <v>1</v>
      </c>
      <c r="Q532" s="22">
        <v>5</v>
      </c>
      <c r="R532" s="22"/>
      <c r="S532" s="22"/>
      <c r="T532" s="22"/>
      <c r="U532" t="s">
        <v>620</v>
      </c>
      <c r="V532" s="18">
        <f t="shared" si="52"/>
        <v>0.24</v>
      </c>
      <c r="W532" s="18">
        <v>39.019885469000002</v>
      </c>
      <c r="X532" s="18">
        <v>-84.254700704800001</v>
      </c>
      <c r="Y532" s="18">
        <v>39.022797423699998</v>
      </c>
      <c r="Z532" s="18">
        <v>-84.255466407200004</v>
      </c>
      <c r="AA532" s="71" t="str">
        <f t="shared" si="53"/>
        <v>CLE</v>
      </c>
    </row>
    <row r="533" spans="1:27" x14ac:dyDescent="0.25">
      <c r="A533" s="22" t="s">
        <v>4403</v>
      </c>
      <c r="B533" s="22">
        <v>0</v>
      </c>
      <c r="C533" s="22" t="s">
        <v>4626</v>
      </c>
      <c r="D533" s="22">
        <v>3</v>
      </c>
      <c r="E533" s="23" t="str">
        <f t="shared" si="48"/>
        <v>Green</v>
      </c>
      <c r="F533" s="72" t="s">
        <v>1673</v>
      </c>
      <c r="G533" s="23"/>
      <c r="H533" s="24" t="str">
        <f t="shared" si="49"/>
        <v>Start Loc</v>
      </c>
      <c r="I533" s="24" t="str">
        <f t="shared" si="50"/>
        <v>End Loc</v>
      </c>
      <c r="J533" s="24" t="str">
        <f t="shared" si="51"/>
        <v>Segment</v>
      </c>
      <c r="K533" s="71" t="s">
        <v>855</v>
      </c>
      <c r="L533" s="22">
        <v>1.75</v>
      </c>
      <c r="M533" s="22">
        <v>1.99</v>
      </c>
      <c r="N533" s="22">
        <v>3</v>
      </c>
      <c r="O533" s="22">
        <v>0</v>
      </c>
      <c r="P533" s="22">
        <v>0</v>
      </c>
      <c r="Q533" s="22">
        <v>0</v>
      </c>
      <c r="R533" s="22"/>
      <c r="S533" s="22"/>
      <c r="T533" s="22"/>
      <c r="U533" t="s">
        <v>1384</v>
      </c>
      <c r="V533" s="18">
        <f t="shared" si="52"/>
        <v>0.24</v>
      </c>
      <c r="W533" s="18">
        <v>39.024720807500003</v>
      </c>
      <c r="X533" s="18">
        <v>-84.282056894500002</v>
      </c>
      <c r="Y533" s="18">
        <v>39.024606780399999</v>
      </c>
      <c r="Z533" s="18">
        <v>-84.277724393499994</v>
      </c>
      <c r="AA533" s="71" t="str">
        <f t="shared" si="53"/>
        <v>CLE</v>
      </c>
    </row>
    <row r="534" spans="1:27" x14ac:dyDescent="0.25">
      <c r="A534" s="22" t="s">
        <v>5272</v>
      </c>
      <c r="B534" s="22">
        <v>0</v>
      </c>
      <c r="C534" s="22" t="s">
        <v>4622</v>
      </c>
      <c r="D534" s="22">
        <v>2</v>
      </c>
      <c r="E534" s="23" t="str">
        <f t="shared" si="48"/>
        <v>Green</v>
      </c>
      <c r="F534" s="72" t="s">
        <v>1673</v>
      </c>
      <c r="G534" s="23"/>
      <c r="H534" s="24" t="str">
        <f t="shared" si="49"/>
        <v>Start Loc</v>
      </c>
      <c r="I534" s="24" t="str">
        <f t="shared" si="50"/>
        <v>End Loc</v>
      </c>
      <c r="J534" s="24" t="str">
        <f t="shared" si="51"/>
        <v>Segment</v>
      </c>
      <c r="K534" s="71" t="s">
        <v>855</v>
      </c>
      <c r="L534" s="22">
        <v>1.5</v>
      </c>
      <c r="M534" s="22">
        <v>1.74</v>
      </c>
      <c r="N534" s="22">
        <v>2</v>
      </c>
      <c r="O534" s="22">
        <v>0</v>
      </c>
      <c r="P534" s="22">
        <v>0</v>
      </c>
      <c r="Q534" s="22">
        <v>0</v>
      </c>
      <c r="R534" s="22"/>
      <c r="S534" s="22"/>
      <c r="T534" s="22"/>
      <c r="U534" t="s">
        <v>1384</v>
      </c>
      <c r="V534" s="18">
        <f t="shared" si="52"/>
        <v>0.24</v>
      </c>
      <c r="W534" s="18">
        <v>39.024881918799998</v>
      </c>
      <c r="X534" s="18">
        <v>-84.286471298400002</v>
      </c>
      <c r="Y534" s="18">
        <v>39.024823527400002</v>
      </c>
      <c r="Z534" s="18">
        <v>-84.282186554600003</v>
      </c>
      <c r="AA534" s="71" t="str">
        <f t="shared" si="53"/>
        <v>CLE</v>
      </c>
    </row>
    <row r="535" spans="1:27" x14ac:dyDescent="0.25">
      <c r="A535" s="22" t="s">
        <v>5783</v>
      </c>
      <c r="B535" s="22">
        <v>0</v>
      </c>
      <c r="C535" s="22" t="s">
        <v>4608</v>
      </c>
      <c r="D535" s="22">
        <v>2</v>
      </c>
      <c r="E535" s="23" t="str">
        <f t="shared" si="48"/>
        <v>Green</v>
      </c>
      <c r="F535" s="72" t="s">
        <v>1673</v>
      </c>
      <c r="G535" s="23"/>
      <c r="H535" s="24" t="str">
        <f t="shared" si="49"/>
        <v>Start Loc</v>
      </c>
      <c r="I535" s="24" t="str">
        <f t="shared" si="50"/>
        <v>End Loc</v>
      </c>
      <c r="J535" s="24" t="str">
        <f t="shared" si="51"/>
        <v>Segment</v>
      </c>
      <c r="K535" s="71" t="s">
        <v>855</v>
      </c>
      <c r="L535" s="22">
        <v>1.25</v>
      </c>
      <c r="M535" s="22">
        <v>1.49</v>
      </c>
      <c r="N535" s="22">
        <v>2</v>
      </c>
      <c r="O535" s="22">
        <v>0</v>
      </c>
      <c r="P535" s="22">
        <v>0</v>
      </c>
      <c r="Q535" s="22">
        <v>0</v>
      </c>
      <c r="R535" s="22"/>
      <c r="S535" s="22"/>
      <c r="T535" s="22"/>
      <c r="U535" t="s">
        <v>1384</v>
      </c>
      <c r="V535" s="18">
        <f t="shared" si="52"/>
        <v>0.24</v>
      </c>
      <c r="W535" s="18">
        <v>39.024052423500002</v>
      </c>
      <c r="X535" s="18">
        <v>-84.290469859599995</v>
      </c>
      <c r="Y535" s="18">
        <v>39.024885247699999</v>
      </c>
      <c r="Z535" s="18">
        <v>-84.286656377400007</v>
      </c>
      <c r="AA535" s="71" t="str">
        <f t="shared" si="53"/>
        <v>CLE</v>
      </c>
    </row>
    <row r="536" spans="1:27" x14ac:dyDescent="0.25">
      <c r="A536" s="22" t="s">
        <v>2639</v>
      </c>
      <c r="B536" s="22">
        <v>0</v>
      </c>
      <c r="C536" s="22" t="s">
        <v>4673</v>
      </c>
      <c r="D536" s="22">
        <v>2</v>
      </c>
      <c r="E536" s="23" t="str">
        <f t="shared" si="48"/>
        <v>Green</v>
      </c>
      <c r="F536" s="72" t="s">
        <v>1743</v>
      </c>
      <c r="G536" s="23"/>
      <c r="H536" s="24" t="str">
        <f t="shared" si="49"/>
        <v>Start Loc</v>
      </c>
      <c r="I536" s="24" t="str">
        <f t="shared" si="50"/>
        <v>End Loc</v>
      </c>
      <c r="J536" s="24" t="str">
        <f t="shared" si="51"/>
        <v>Segment</v>
      </c>
      <c r="K536" s="71" t="s">
        <v>845</v>
      </c>
      <c r="L536" s="22">
        <v>10.75</v>
      </c>
      <c r="M536" s="22">
        <v>10.99</v>
      </c>
      <c r="N536" s="22">
        <v>2</v>
      </c>
      <c r="O536" s="22">
        <v>0</v>
      </c>
      <c r="P536" s="22">
        <v>0</v>
      </c>
      <c r="Q536" s="22">
        <v>1</v>
      </c>
      <c r="R536" s="22"/>
      <c r="S536" s="22"/>
      <c r="T536" s="22"/>
      <c r="U536" t="s">
        <v>691</v>
      </c>
      <c r="V536" s="18">
        <f t="shared" si="52"/>
        <v>0.24000000000000021</v>
      </c>
      <c r="W536" s="18">
        <v>39.023299748699998</v>
      </c>
      <c r="X536" s="18">
        <v>-83.4556308298</v>
      </c>
      <c r="Y536" s="18">
        <v>39.026234728299997</v>
      </c>
      <c r="Z536" s="18">
        <v>-83.454037735900002</v>
      </c>
      <c r="AA536" s="71" t="str">
        <f t="shared" si="53"/>
        <v>ADA</v>
      </c>
    </row>
    <row r="537" spans="1:27" x14ac:dyDescent="0.25">
      <c r="A537" s="22" t="s">
        <v>3448</v>
      </c>
      <c r="B537" s="22">
        <v>0</v>
      </c>
      <c r="C537" s="22" t="s">
        <v>4606</v>
      </c>
      <c r="D537" s="22">
        <v>2</v>
      </c>
      <c r="E537" s="23" t="str">
        <f t="shared" si="48"/>
        <v>Green</v>
      </c>
      <c r="F537" s="72" t="s">
        <v>1673</v>
      </c>
      <c r="G537" s="23"/>
      <c r="H537" s="24" t="str">
        <f t="shared" si="49"/>
        <v>Start Loc</v>
      </c>
      <c r="I537" s="24" t="str">
        <f t="shared" si="50"/>
        <v>End Loc</v>
      </c>
      <c r="J537" s="24" t="str">
        <f t="shared" si="51"/>
        <v>Segment</v>
      </c>
      <c r="K537" s="71" t="s">
        <v>894</v>
      </c>
      <c r="L537" s="22">
        <v>0.25</v>
      </c>
      <c r="M537" s="22">
        <v>0.49</v>
      </c>
      <c r="N537" s="22">
        <v>2</v>
      </c>
      <c r="O537" s="22">
        <v>0</v>
      </c>
      <c r="P537" s="22">
        <v>0</v>
      </c>
      <c r="Q537" s="22">
        <v>0</v>
      </c>
      <c r="R537" s="22"/>
      <c r="S537" s="22"/>
      <c r="T537" s="22"/>
      <c r="U537" t="s">
        <v>282</v>
      </c>
      <c r="V537" s="18">
        <f t="shared" si="52"/>
        <v>0.24</v>
      </c>
      <c r="W537" s="18">
        <v>39.025456400700001</v>
      </c>
      <c r="X537" s="18">
        <v>-84.314296571200003</v>
      </c>
      <c r="Y537" s="18">
        <v>39.028230754200003</v>
      </c>
      <c r="Z537" s="18">
        <v>-84.311875400399998</v>
      </c>
      <c r="AA537" s="71" t="str">
        <f t="shared" si="53"/>
        <v>CLE</v>
      </c>
    </row>
    <row r="538" spans="1:27" x14ac:dyDescent="0.25">
      <c r="A538" s="22" t="s">
        <v>6259</v>
      </c>
      <c r="B538" s="22">
        <v>0</v>
      </c>
      <c r="C538" s="22" t="s">
        <v>4675</v>
      </c>
      <c r="D538" s="22">
        <v>2</v>
      </c>
      <c r="E538" s="23" t="str">
        <f t="shared" si="48"/>
        <v>Green</v>
      </c>
      <c r="F538" s="72" t="s">
        <v>1741</v>
      </c>
      <c r="G538" s="23"/>
      <c r="H538" s="24" t="str">
        <f t="shared" si="49"/>
        <v>Start Loc</v>
      </c>
      <c r="I538" s="24" t="str">
        <f t="shared" si="50"/>
        <v>End Loc</v>
      </c>
      <c r="J538" s="24" t="str">
        <f t="shared" si="51"/>
        <v>Segment</v>
      </c>
      <c r="K538" s="71" t="s">
        <v>850</v>
      </c>
      <c r="L538" s="22">
        <v>11.75</v>
      </c>
      <c r="M538" s="22">
        <v>11.99</v>
      </c>
      <c r="N538" s="22">
        <v>2</v>
      </c>
      <c r="O538" s="22">
        <v>0</v>
      </c>
      <c r="P538" s="22">
        <v>0</v>
      </c>
      <c r="Q538" s="22">
        <v>0</v>
      </c>
      <c r="R538" s="22"/>
      <c r="S538" s="22"/>
      <c r="T538" s="22"/>
      <c r="U538" t="s">
        <v>1785</v>
      </c>
      <c r="V538" s="18">
        <f t="shared" si="52"/>
        <v>0.24000000000000021</v>
      </c>
      <c r="W538" s="18">
        <v>39.029111296700002</v>
      </c>
      <c r="X538" s="18">
        <v>-81.872899324700001</v>
      </c>
      <c r="Y538" s="18">
        <v>39.031562439299996</v>
      </c>
      <c r="Z538" s="18">
        <v>-81.870092821599997</v>
      </c>
      <c r="AA538" s="71" t="str">
        <f t="shared" si="53"/>
        <v>MEG</v>
      </c>
    </row>
    <row r="539" spans="1:27" x14ac:dyDescent="0.25">
      <c r="A539" s="22" t="s">
        <v>2237</v>
      </c>
      <c r="B539" s="22">
        <v>0</v>
      </c>
      <c r="C539" s="22" t="s">
        <v>4608</v>
      </c>
      <c r="D539" s="22">
        <v>2</v>
      </c>
      <c r="E539" s="23" t="str">
        <f t="shared" si="48"/>
        <v>Green</v>
      </c>
      <c r="F539" s="72" t="s">
        <v>1673</v>
      </c>
      <c r="G539" s="23"/>
      <c r="H539" s="24" t="str">
        <f t="shared" si="49"/>
        <v>Start Loc</v>
      </c>
      <c r="I539" s="24" t="str">
        <f t="shared" si="50"/>
        <v>End Loc</v>
      </c>
      <c r="J539" s="24" t="str">
        <f t="shared" si="51"/>
        <v>Segment</v>
      </c>
      <c r="K539" s="71" t="s">
        <v>890</v>
      </c>
      <c r="L539" s="22">
        <v>1.25</v>
      </c>
      <c r="M539" s="22">
        <v>1.49</v>
      </c>
      <c r="N539" s="22">
        <v>2</v>
      </c>
      <c r="O539" s="22">
        <v>0</v>
      </c>
      <c r="P539" s="22">
        <v>0</v>
      </c>
      <c r="Q539" s="22">
        <v>0</v>
      </c>
      <c r="R539" s="22"/>
      <c r="S539" s="22"/>
      <c r="T539" s="22"/>
      <c r="U539" t="s">
        <v>1866</v>
      </c>
      <c r="V539" s="18">
        <f t="shared" si="52"/>
        <v>0.24</v>
      </c>
      <c r="W539" s="18">
        <v>39.030673829100003</v>
      </c>
      <c r="X539" s="18">
        <v>-84.060370355800003</v>
      </c>
      <c r="Y539" s="18">
        <v>39.031982836099999</v>
      </c>
      <c r="Z539" s="18">
        <v>-84.056443194500005</v>
      </c>
      <c r="AA539" s="71" t="str">
        <f t="shared" si="53"/>
        <v>CLE</v>
      </c>
    </row>
    <row r="540" spans="1:27" x14ac:dyDescent="0.25">
      <c r="A540" s="22" t="s">
        <v>6452</v>
      </c>
      <c r="B540" s="22">
        <v>0</v>
      </c>
      <c r="C540" s="22" t="s">
        <v>4626</v>
      </c>
      <c r="D540" s="22">
        <v>3</v>
      </c>
      <c r="E540" s="23" t="str">
        <f t="shared" si="48"/>
        <v>Green</v>
      </c>
      <c r="F540" s="72" t="s">
        <v>1673</v>
      </c>
      <c r="G540" s="23"/>
      <c r="H540" s="24" t="str">
        <f t="shared" si="49"/>
        <v>Start Loc</v>
      </c>
      <c r="I540" s="24" t="str">
        <f t="shared" si="50"/>
        <v>End Loc</v>
      </c>
      <c r="J540" s="24" t="str">
        <f t="shared" si="51"/>
        <v>Segment</v>
      </c>
      <c r="K540" s="71" t="s">
        <v>937</v>
      </c>
      <c r="L540" s="22">
        <v>1.75</v>
      </c>
      <c r="M540" s="22">
        <v>1.99</v>
      </c>
      <c r="N540" s="22">
        <v>3</v>
      </c>
      <c r="O540" s="22">
        <v>0</v>
      </c>
      <c r="P540" s="22">
        <v>0</v>
      </c>
      <c r="Q540" s="22">
        <v>1</v>
      </c>
      <c r="R540" s="22"/>
      <c r="S540" s="22"/>
      <c r="T540" s="22"/>
      <c r="U540" t="s">
        <v>773</v>
      </c>
      <c r="V540" s="18">
        <f t="shared" si="52"/>
        <v>0.24</v>
      </c>
      <c r="W540" s="18">
        <v>39.034795642600002</v>
      </c>
      <c r="X540" s="18">
        <v>-84.190204233900005</v>
      </c>
      <c r="Y540" s="18">
        <v>39.033597642899998</v>
      </c>
      <c r="Z540" s="18">
        <v>-84.186120945400006</v>
      </c>
      <c r="AA540" s="71" t="str">
        <f t="shared" si="53"/>
        <v>CLE</v>
      </c>
    </row>
    <row r="541" spans="1:27" x14ac:dyDescent="0.25">
      <c r="A541" s="22" t="s">
        <v>5601</v>
      </c>
      <c r="B541" s="22">
        <v>0</v>
      </c>
      <c r="C541" s="22" t="s">
        <v>4627</v>
      </c>
      <c r="D541" s="22">
        <v>2</v>
      </c>
      <c r="E541" s="23" t="str">
        <f t="shared" si="48"/>
        <v>Green</v>
      </c>
      <c r="F541" s="72" t="s">
        <v>1741</v>
      </c>
      <c r="G541" s="23"/>
      <c r="H541" s="24" t="str">
        <f t="shared" si="49"/>
        <v>Start Loc</v>
      </c>
      <c r="I541" s="24" t="str">
        <f t="shared" si="50"/>
        <v>End Loc</v>
      </c>
      <c r="J541" s="24" t="str">
        <f t="shared" si="51"/>
        <v>Segment</v>
      </c>
      <c r="K541" s="71" t="s">
        <v>908</v>
      </c>
      <c r="L541" s="22">
        <v>3.25</v>
      </c>
      <c r="M541" s="22">
        <v>3.49</v>
      </c>
      <c r="N541" s="22">
        <v>2</v>
      </c>
      <c r="O541" s="22">
        <v>0</v>
      </c>
      <c r="P541" s="22">
        <v>0</v>
      </c>
      <c r="Q541" s="22">
        <v>0</v>
      </c>
      <c r="R541" s="22"/>
      <c r="S541" s="22"/>
      <c r="T541" s="22"/>
      <c r="U541" t="s">
        <v>6650</v>
      </c>
      <c r="V541" s="18">
        <f t="shared" si="52"/>
        <v>0.24000000000000021</v>
      </c>
      <c r="W541" s="18">
        <v>39.030721452500003</v>
      </c>
      <c r="X541" s="18">
        <v>-81.9482445302</v>
      </c>
      <c r="Y541" s="18">
        <v>39.0339145409</v>
      </c>
      <c r="Z541" s="18">
        <v>-81.949646797599996</v>
      </c>
      <c r="AA541" s="71" t="str">
        <f t="shared" si="53"/>
        <v>MEG</v>
      </c>
    </row>
    <row r="542" spans="1:27" x14ac:dyDescent="0.25">
      <c r="A542" s="22" t="s">
        <v>3598</v>
      </c>
      <c r="B542" s="22">
        <v>0</v>
      </c>
      <c r="C542" s="22" t="s">
        <v>4612</v>
      </c>
      <c r="D542" s="22">
        <v>3</v>
      </c>
      <c r="E542" s="23" t="str">
        <f t="shared" si="48"/>
        <v>Green</v>
      </c>
      <c r="F542" s="72" t="s">
        <v>1673</v>
      </c>
      <c r="G542" s="23"/>
      <c r="H542" s="24" t="str">
        <f t="shared" si="49"/>
        <v>Start Loc</v>
      </c>
      <c r="I542" s="24" t="str">
        <f t="shared" si="50"/>
        <v>End Loc</v>
      </c>
      <c r="J542" s="24" t="str">
        <f t="shared" si="51"/>
        <v>Segment</v>
      </c>
      <c r="K542" s="71" t="s">
        <v>937</v>
      </c>
      <c r="L542" s="22">
        <v>1</v>
      </c>
      <c r="M542" s="22">
        <v>1.24</v>
      </c>
      <c r="N542" s="22">
        <v>3</v>
      </c>
      <c r="O542" s="22">
        <v>0</v>
      </c>
      <c r="P542" s="22">
        <v>0</v>
      </c>
      <c r="Q542" s="22">
        <v>2</v>
      </c>
      <c r="R542" s="22"/>
      <c r="S542" s="22"/>
      <c r="T542" s="22"/>
      <c r="U542" t="s">
        <v>773</v>
      </c>
      <c r="V542" s="18">
        <f t="shared" si="52"/>
        <v>0.24</v>
      </c>
      <c r="W542" s="18">
        <v>39.035580486400001</v>
      </c>
      <c r="X542" s="18">
        <v>-84.203828307199998</v>
      </c>
      <c r="Y542" s="18">
        <v>39.035495673</v>
      </c>
      <c r="Z542" s="18">
        <v>-84.199441761800003</v>
      </c>
      <c r="AA542" s="71" t="str">
        <f t="shared" si="53"/>
        <v>CLE</v>
      </c>
    </row>
    <row r="543" spans="1:27" x14ac:dyDescent="0.25">
      <c r="A543" s="22" t="s">
        <v>6501</v>
      </c>
      <c r="B543" s="22">
        <v>0</v>
      </c>
      <c r="C543" s="22" t="s">
        <v>4621</v>
      </c>
      <c r="D543" s="22">
        <v>3</v>
      </c>
      <c r="E543" s="23" t="str">
        <f t="shared" si="48"/>
        <v>Green</v>
      </c>
      <c r="F543" s="72" t="s">
        <v>1673</v>
      </c>
      <c r="G543" s="23"/>
      <c r="H543" s="24" t="str">
        <f t="shared" si="49"/>
        <v>Start Loc</v>
      </c>
      <c r="I543" s="24" t="str">
        <f t="shared" si="50"/>
        <v>End Loc</v>
      </c>
      <c r="J543" s="24" t="str">
        <f t="shared" si="51"/>
        <v>Segment</v>
      </c>
      <c r="K543" s="71" t="s">
        <v>937</v>
      </c>
      <c r="L543" s="22">
        <v>0.75</v>
      </c>
      <c r="M543" s="22">
        <v>0.99</v>
      </c>
      <c r="N543" s="22">
        <v>3</v>
      </c>
      <c r="O543" s="22">
        <v>0</v>
      </c>
      <c r="P543" s="22">
        <v>1</v>
      </c>
      <c r="Q543" s="22">
        <v>2</v>
      </c>
      <c r="R543" s="22"/>
      <c r="S543" s="22"/>
      <c r="T543" s="22"/>
      <c r="U543" t="s">
        <v>773</v>
      </c>
      <c r="V543" s="18">
        <f t="shared" si="52"/>
        <v>0.24</v>
      </c>
      <c r="W543" s="18">
        <v>39.034706608800001</v>
      </c>
      <c r="X543" s="18">
        <v>-84.208241282800003</v>
      </c>
      <c r="Y543" s="18">
        <v>39.035602478800001</v>
      </c>
      <c r="Z543" s="18">
        <v>-84.204012274099995</v>
      </c>
      <c r="AA543" s="71" t="str">
        <f t="shared" si="53"/>
        <v>CLE</v>
      </c>
    </row>
    <row r="544" spans="1:27" x14ac:dyDescent="0.25">
      <c r="A544" s="22" t="s">
        <v>3896</v>
      </c>
      <c r="B544" s="22">
        <v>0</v>
      </c>
      <c r="C544" s="22" t="s">
        <v>4620</v>
      </c>
      <c r="D544" s="22">
        <v>2</v>
      </c>
      <c r="E544" s="23" t="str">
        <f t="shared" si="48"/>
        <v>Green</v>
      </c>
      <c r="F544" s="72" t="s">
        <v>1673</v>
      </c>
      <c r="G544" s="23"/>
      <c r="H544" s="24" t="str">
        <f t="shared" si="49"/>
        <v>Start Loc</v>
      </c>
      <c r="I544" s="24" t="str">
        <f t="shared" si="50"/>
        <v>End Loc</v>
      </c>
      <c r="J544" s="24" t="str">
        <f t="shared" si="51"/>
        <v>Segment</v>
      </c>
      <c r="K544" s="71" t="s">
        <v>1052</v>
      </c>
      <c r="L544" s="22">
        <v>0</v>
      </c>
      <c r="M544" s="22">
        <v>0.24</v>
      </c>
      <c r="N544" s="22">
        <v>2</v>
      </c>
      <c r="O544" s="22">
        <v>0</v>
      </c>
      <c r="P544" s="22">
        <v>0</v>
      </c>
      <c r="Q544" s="22">
        <v>1</v>
      </c>
      <c r="R544" s="22"/>
      <c r="S544" s="22"/>
      <c r="T544" s="22"/>
      <c r="U544" t="s">
        <v>1373</v>
      </c>
      <c r="V544" s="18">
        <f t="shared" si="52"/>
        <v>0.24</v>
      </c>
      <c r="W544" s="18">
        <v>39.036633652100001</v>
      </c>
      <c r="X544" s="18">
        <v>-84.316786846699998</v>
      </c>
      <c r="Y544" s="18">
        <v>39.036657706699998</v>
      </c>
      <c r="Z544" s="18">
        <v>-84.312577330500005</v>
      </c>
      <c r="AA544" s="71" t="str">
        <f t="shared" si="53"/>
        <v>CLE</v>
      </c>
    </row>
    <row r="545" spans="1:27" x14ac:dyDescent="0.25">
      <c r="A545" s="22" t="s">
        <v>4924</v>
      </c>
      <c r="B545" s="22">
        <v>0</v>
      </c>
      <c r="C545" s="22" t="s">
        <v>4606</v>
      </c>
      <c r="D545" s="22">
        <v>2</v>
      </c>
      <c r="E545" s="23" t="str">
        <f t="shared" si="48"/>
        <v>Green</v>
      </c>
      <c r="F545" s="72" t="s">
        <v>1741</v>
      </c>
      <c r="G545" s="23"/>
      <c r="H545" s="24" t="str">
        <f t="shared" si="49"/>
        <v>Start Loc</v>
      </c>
      <c r="I545" s="24" t="str">
        <f t="shared" si="50"/>
        <v>End Loc</v>
      </c>
      <c r="J545" s="24" t="str">
        <f t="shared" si="51"/>
        <v>Segment</v>
      </c>
      <c r="K545" s="71" t="s">
        <v>901</v>
      </c>
      <c r="L545" s="22">
        <v>0.25</v>
      </c>
      <c r="M545" s="22">
        <v>0.49</v>
      </c>
      <c r="N545" s="22">
        <v>2</v>
      </c>
      <c r="O545" s="22">
        <v>0</v>
      </c>
      <c r="P545" s="22">
        <v>0</v>
      </c>
      <c r="Q545" s="22">
        <v>0</v>
      </c>
      <c r="R545" s="22"/>
      <c r="S545" s="22"/>
      <c r="T545" s="22"/>
      <c r="U545" t="s">
        <v>4717</v>
      </c>
      <c r="V545" s="18">
        <f t="shared" si="52"/>
        <v>0.24</v>
      </c>
      <c r="W545" s="18">
        <v>39.034874317800003</v>
      </c>
      <c r="X545" s="18">
        <v>-82.108897770400006</v>
      </c>
      <c r="Y545" s="18">
        <v>39.038058644700001</v>
      </c>
      <c r="Z545" s="18">
        <v>-82.110079002000006</v>
      </c>
      <c r="AA545" s="71" t="str">
        <f t="shared" si="53"/>
        <v>MEG</v>
      </c>
    </row>
    <row r="546" spans="1:27" x14ac:dyDescent="0.25">
      <c r="A546" s="22" t="s">
        <v>5098</v>
      </c>
      <c r="B546" s="22">
        <v>0</v>
      </c>
      <c r="C546" s="22" t="s">
        <v>4657</v>
      </c>
      <c r="D546" s="22">
        <v>2</v>
      </c>
      <c r="E546" s="23" t="str">
        <f t="shared" si="48"/>
        <v>Green</v>
      </c>
      <c r="F546" s="72" t="s">
        <v>1741</v>
      </c>
      <c r="G546" s="23"/>
      <c r="H546" s="24" t="str">
        <f t="shared" si="49"/>
        <v>Start Loc</v>
      </c>
      <c r="I546" s="24" t="str">
        <f t="shared" si="50"/>
        <v>End Loc</v>
      </c>
      <c r="J546" s="24" t="str">
        <f t="shared" si="51"/>
        <v>Segment</v>
      </c>
      <c r="K546" s="71" t="s">
        <v>850</v>
      </c>
      <c r="L546" s="22">
        <v>12.25</v>
      </c>
      <c r="M546" s="22">
        <v>12.49</v>
      </c>
      <c r="N546" s="22">
        <v>2</v>
      </c>
      <c r="O546" s="22">
        <v>0</v>
      </c>
      <c r="P546" s="22">
        <v>1</v>
      </c>
      <c r="Q546" s="22">
        <v>2</v>
      </c>
      <c r="R546" s="22"/>
      <c r="S546" s="22"/>
      <c r="T546" s="22"/>
      <c r="U546" t="s">
        <v>1785</v>
      </c>
      <c r="V546" s="18">
        <f t="shared" si="52"/>
        <v>0.24000000000000021</v>
      </c>
      <c r="W546" s="18">
        <v>39.0353049669</v>
      </c>
      <c r="X546" s="18">
        <v>-81.870609672699999</v>
      </c>
      <c r="Y546" s="18">
        <v>39.038544871100001</v>
      </c>
      <c r="Z546" s="18">
        <v>-81.870096995200001</v>
      </c>
      <c r="AA546" s="71" t="str">
        <f t="shared" si="53"/>
        <v>MEG</v>
      </c>
    </row>
    <row r="547" spans="1:27" x14ac:dyDescent="0.25">
      <c r="A547" s="22" t="s">
        <v>5830</v>
      </c>
      <c r="B547" s="22">
        <v>0</v>
      </c>
      <c r="C547" s="22" t="s">
        <v>4606</v>
      </c>
      <c r="D547" s="22">
        <v>2</v>
      </c>
      <c r="E547" s="23" t="str">
        <f t="shared" si="48"/>
        <v>Green</v>
      </c>
      <c r="F547" s="72" t="s">
        <v>1703</v>
      </c>
      <c r="G547" s="23"/>
      <c r="H547" s="24" t="str">
        <f t="shared" si="49"/>
        <v>Start Loc</v>
      </c>
      <c r="I547" s="24" t="str">
        <f t="shared" si="50"/>
        <v>End Loc</v>
      </c>
      <c r="J547" s="24" t="str">
        <f t="shared" si="51"/>
        <v>Segment</v>
      </c>
      <c r="K547" s="71" t="s">
        <v>825</v>
      </c>
      <c r="L547" s="22">
        <v>0.25</v>
      </c>
      <c r="M547" s="22">
        <v>0.49</v>
      </c>
      <c r="N547" s="22">
        <v>2</v>
      </c>
      <c r="O547" s="22">
        <v>0</v>
      </c>
      <c r="P547" s="22">
        <v>0</v>
      </c>
      <c r="Q547" s="22">
        <v>0</v>
      </c>
      <c r="R547" s="22"/>
      <c r="S547" s="22"/>
      <c r="T547" s="22"/>
      <c r="U547" t="s">
        <v>4753</v>
      </c>
      <c r="V547" s="18">
        <f t="shared" si="52"/>
        <v>0.24</v>
      </c>
      <c r="W547" s="18">
        <v>39.035946271699999</v>
      </c>
      <c r="X547" s="18">
        <v>-82.691070468500001</v>
      </c>
      <c r="Y547" s="18">
        <v>39.039310798199999</v>
      </c>
      <c r="Z547" s="18">
        <v>-82.691234558299996</v>
      </c>
      <c r="AA547" s="71" t="str">
        <f t="shared" si="53"/>
        <v>JAC</v>
      </c>
    </row>
    <row r="548" spans="1:27" x14ac:dyDescent="0.25">
      <c r="A548" s="22" t="s">
        <v>2407</v>
      </c>
      <c r="B548" s="22">
        <v>0</v>
      </c>
      <c r="C548" s="22" t="s">
        <v>4631</v>
      </c>
      <c r="D548" s="22">
        <v>2</v>
      </c>
      <c r="E548" s="23" t="str">
        <f t="shared" si="48"/>
        <v>Green</v>
      </c>
      <c r="F548" s="72" t="s">
        <v>1713</v>
      </c>
      <c r="G548" s="23"/>
      <c r="H548" s="24" t="str">
        <f t="shared" si="49"/>
        <v>Start Loc</v>
      </c>
      <c r="I548" s="24" t="str">
        <f t="shared" si="50"/>
        <v>End Loc</v>
      </c>
      <c r="J548" s="24" t="str">
        <f t="shared" si="51"/>
        <v>Segment</v>
      </c>
      <c r="K548" s="71" t="s">
        <v>967</v>
      </c>
      <c r="L548" s="22">
        <v>3</v>
      </c>
      <c r="M548" s="22">
        <v>3.24</v>
      </c>
      <c r="N548" s="22">
        <v>2</v>
      </c>
      <c r="O548" s="22">
        <v>0</v>
      </c>
      <c r="P548" s="22">
        <v>0</v>
      </c>
      <c r="Q548" s="22">
        <v>0</v>
      </c>
      <c r="R548" s="22"/>
      <c r="S548" s="22"/>
      <c r="T548" s="22"/>
      <c r="U548" t="s">
        <v>1172</v>
      </c>
      <c r="V548" s="18">
        <f t="shared" si="52"/>
        <v>0.24000000000000021</v>
      </c>
      <c r="W548" s="18">
        <v>39.040024059499999</v>
      </c>
      <c r="X548" s="18">
        <v>-82.8739309483</v>
      </c>
      <c r="Y548" s="18">
        <v>39.039466532200002</v>
      </c>
      <c r="Z548" s="18">
        <v>-82.869539727200006</v>
      </c>
      <c r="AA548" s="71" t="str">
        <f t="shared" si="53"/>
        <v>PIK</v>
      </c>
    </row>
    <row r="549" spans="1:27" x14ac:dyDescent="0.25">
      <c r="A549" s="22" t="s">
        <v>6294</v>
      </c>
      <c r="B549" s="22">
        <v>0</v>
      </c>
      <c r="C549" s="22" t="s">
        <v>4622</v>
      </c>
      <c r="D549" s="22">
        <v>2</v>
      </c>
      <c r="E549" s="23" t="str">
        <f t="shared" si="48"/>
        <v>Green</v>
      </c>
      <c r="F549" s="72" t="s">
        <v>1673</v>
      </c>
      <c r="G549" s="23"/>
      <c r="H549" s="24" t="str">
        <f t="shared" si="49"/>
        <v>Start Loc</v>
      </c>
      <c r="I549" s="24" t="str">
        <f t="shared" si="50"/>
        <v>End Loc</v>
      </c>
      <c r="J549" s="24" t="str">
        <f t="shared" si="51"/>
        <v>Segment</v>
      </c>
      <c r="K549" s="71" t="s">
        <v>894</v>
      </c>
      <c r="L549" s="22">
        <v>1.5</v>
      </c>
      <c r="M549" s="22">
        <v>1.74</v>
      </c>
      <c r="N549" s="22">
        <v>2</v>
      </c>
      <c r="O549" s="22">
        <v>1</v>
      </c>
      <c r="P549" s="22">
        <v>1</v>
      </c>
      <c r="Q549" s="22">
        <v>3</v>
      </c>
      <c r="R549" s="22"/>
      <c r="S549" s="22"/>
      <c r="T549" s="22"/>
      <c r="U549" t="s">
        <v>282</v>
      </c>
      <c r="V549" s="18">
        <f t="shared" si="52"/>
        <v>0.24</v>
      </c>
      <c r="W549" s="18">
        <v>39.038870579600001</v>
      </c>
      <c r="X549" s="18">
        <v>-84.300940214700006</v>
      </c>
      <c r="Y549" s="18">
        <v>39.039904694400001</v>
      </c>
      <c r="Z549" s="18">
        <v>-84.296902771700005</v>
      </c>
      <c r="AA549" s="71" t="str">
        <f t="shared" si="53"/>
        <v>CLE</v>
      </c>
    </row>
    <row r="550" spans="1:27" x14ac:dyDescent="0.25">
      <c r="A550" s="22" t="s">
        <v>5720</v>
      </c>
      <c r="B550" s="22">
        <v>0</v>
      </c>
      <c r="C550" s="22" t="s">
        <v>4617</v>
      </c>
      <c r="D550" s="22">
        <v>2</v>
      </c>
      <c r="E550" s="23" t="str">
        <f t="shared" si="48"/>
        <v>Green</v>
      </c>
      <c r="F550" s="72" t="s">
        <v>1713</v>
      </c>
      <c r="G550" s="23"/>
      <c r="H550" s="24" t="str">
        <f t="shared" si="49"/>
        <v>Start Loc</v>
      </c>
      <c r="I550" s="24" t="str">
        <f t="shared" si="50"/>
        <v>End Loc</v>
      </c>
      <c r="J550" s="24" t="str">
        <f t="shared" si="51"/>
        <v>Segment</v>
      </c>
      <c r="K550" s="71" t="s">
        <v>967</v>
      </c>
      <c r="L550" s="22">
        <v>2.75</v>
      </c>
      <c r="M550" s="22">
        <v>2.99</v>
      </c>
      <c r="N550" s="22">
        <v>2</v>
      </c>
      <c r="O550" s="22">
        <v>0</v>
      </c>
      <c r="P550" s="22">
        <v>0</v>
      </c>
      <c r="Q550" s="22">
        <v>0</v>
      </c>
      <c r="R550" s="22"/>
      <c r="S550" s="22"/>
      <c r="T550" s="22"/>
      <c r="U550" t="s">
        <v>1172</v>
      </c>
      <c r="V550" s="18">
        <f t="shared" si="52"/>
        <v>0.24000000000000021</v>
      </c>
      <c r="W550" s="18">
        <v>39.041934814199998</v>
      </c>
      <c r="X550" s="18">
        <v>-82.8778624081</v>
      </c>
      <c r="Y550" s="18">
        <v>39.040083932100003</v>
      </c>
      <c r="Z550" s="18">
        <v>-82.874080389300005</v>
      </c>
      <c r="AA550" s="71" t="str">
        <f t="shared" si="53"/>
        <v>PIK</v>
      </c>
    </row>
    <row r="551" spans="1:27" x14ac:dyDescent="0.25">
      <c r="A551" s="22" t="s">
        <v>2891</v>
      </c>
      <c r="B551" s="22">
        <v>0</v>
      </c>
      <c r="C551" s="22" t="s">
        <v>4606</v>
      </c>
      <c r="D551" s="22">
        <v>2</v>
      </c>
      <c r="E551" s="23" t="str">
        <f t="shared" si="48"/>
        <v>Green</v>
      </c>
      <c r="F551" s="72" t="s">
        <v>1673</v>
      </c>
      <c r="G551" s="23"/>
      <c r="H551" s="24" t="str">
        <f t="shared" si="49"/>
        <v>Start Loc</v>
      </c>
      <c r="I551" s="24" t="str">
        <f t="shared" si="50"/>
        <v>End Loc</v>
      </c>
      <c r="J551" s="24" t="str">
        <f t="shared" si="51"/>
        <v>Segment</v>
      </c>
      <c r="K551" s="71" t="s">
        <v>1052</v>
      </c>
      <c r="L551" s="22">
        <v>0.25</v>
      </c>
      <c r="M551" s="22">
        <v>0.49</v>
      </c>
      <c r="N551" s="22">
        <v>2</v>
      </c>
      <c r="O551" s="22">
        <v>0</v>
      </c>
      <c r="P551" s="22">
        <v>0</v>
      </c>
      <c r="Q551" s="22">
        <v>2</v>
      </c>
      <c r="R551" s="22"/>
      <c r="S551" s="22"/>
      <c r="T551" s="22"/>
      <c r="U551" t="s">
        <v>1373</v>
      </c>
      <c r="V551" s="18">
        <f t="shared" si="52"/>
        <v>0.24</v>
      </c>
      <c r="W551" s="18">
        <v>39.036765255900001</v>
      </c>
      <c r="X551" s="18">
        <v>-84.312452693699996</v>
      </c>
      <c r="Y551" s="18">
        <v>39.040103626099999</v>
      </c>
      <c r="Z551" s="18">
        <v>-84.312148922999995</v>
      </c>
      <c r="AA551" s="71" t="str">
        <f t="shared" si="53"/>
        <v>CLE</v>
      </c>
    </row>
    <row r="552" spans="1:27" x14ac:dyDescent="0.25">
      <c r="A552" s="22" t="s">
        <v>4179</v>
      </c>
      <c r="B552" s="22">
        <v>0</v>
      </c>
      <c r="C552" s="22" t="s">
        <v>4626</v>
      </c>
      <c r="D552" s="22">
        <v>5</v>
      </c>
      <c r="E552" s="23" t="str">
        <f t="shared" si="48"/>
        <v>Green</v>
      </c>
      <c r="F552" s="72" t="s">
        <v>1673</v>
      </c>
      <c r="G552" s="23"/>
      <c r="H552" s="24" t="str">
        <f t="shared" si="49"/>
        <v>Start Loc</v>
      </c>
      <c r="I552" s="24" t="str">
        <f t="shared" si="50"/>
        <v>End Loc</v>
      </c>
      <c r="J552" s="24" t="str">
        <f t="shared" si="51"/>
        <v>Segment</v>
      </c>
      <c r="K552" s="71" t="s">
        <v>894</v>
      </c>
      <c r="L552" s="22">
        <v>1.75</v>
      </c>
      <c r="M552" s="22">
        <v>1.99</v>
      </c>
      <c r="N552" s="22">
        <v>5</v>
      </c>
      <c r="O552" s="22">
        <v>0</v>
      </c>
      <c r="P552" s="22">
        <v>0</v>
      </c>
      <c r="Q552" s="22">
        <v>3</v>
      </c>
      <c r="R552" s="22"/>
      <c r="S552" s="22"/>
      <c r="T552" s="22"/>
      <c r="U552" t="s">
        <v>282</v>
      </c>
      <c r="V552" s="18">
        <f t="shared" si="52"/>
        <v>0.24</v>
      </c>
      <c r="W552" s="18">
        <v>39.039950942600001</v>
      </c>
      <c r="X552" s="18">
        <v>-84.296741277999999</v>
      </c>
      <c r="Y552" s="18">
        <v>39.041161546300003</v>
      </c>
      <c r="Z552" s="18">
        <v>-84.292561729599996</v>
      </c>
      <c r="AA552" s="71" t="str">
        <f t="shared" si="53"/>
        <v>CLE</v>
      </c>
    </row>
    <row r="553" spans="1:27" x14ac:dyDescent="0.25">
      <c r="A553" s="22" t="s">
        <v>6200</v>
      </c>
      <c r="B553" s="22">
        <v>0</v>
      </c>
      <c r="C553" s="22" t="s">
        <v>4617</v>
      </c>
      <c r="D553" s="22">
        <v>2</v>
      </c>
      <c r="E553" s="23" t="str">
        <f t="shared" si="48"/>
        <v>Green</v>
      </c>
      <c r="F553" s="72" t="s">
        <v>1687</v>
      </c>
      <c r="G553" s="23"/>
      <c r="H553" s="24" t="str">
        <f t="shared" si="49"/>
        <v>Start Loc</v>
      </c>
      <c r="I553" s="24" t="str">
        <f t="shared" si="50"/>
        <v>End Loc</v>
      </c>
      <c r="J553" s="24" t="str">
        <f t="shared" si="51"/>
        <v>Segment</v>
      </c>
      <c r="K553" s="71" t="s">
        <v>1000</v>
      </c>
      <c r="L553" s="22">
        <v>2.75</v>
      </c>
      <c r="M553" s="22">
        <v>2.99</v>
      </c>
      <c r="N553" s="22">
        <v>2</v>
      </c>
      <c r="O553" s="22">
        <v>0</v>
      </c>
      <c r="P553" s="22">
        <v>0</v>
      </c>
      <c r="Q553" s="22">
        <v>1</v>
      </c>
      <c r="R553" s="22"/>
      <c r="S553" s="22"/>
      <c r="T553" s="22"/>
      <c r="U553" t="s">
        <v>1392</v>
      </c>
      <c r="V553" s="18">
        <f t="shared" si="52"/>
        <v>0.24000000000000021</v>
      </c>
      <c r="W553" s="18">
        <v>39.040879441100003</v>
      </c>
      <c r="X553" s="18">
        <v>-83.874354473500006</v>
      </c>
      <c r="Y553" s="18">
        <v>39.0439769157</v>
      </c>
      <c r="Z553" s="18">
        <v>-83.872329846900001</v>
      </c>
      <c r="AA553" s="71" t="str">
        <f t="shared" si="53"/>
        <v>BRO</v>
      </c>
    </row>
    <row r="554" spans="1:27" x14ac:dyDescent="0.25">
      <c r="A554" s="22" t="s">
        <v>6003</v>
      </c>
      <c r="B554" s="22">
        <v>0</v>
      </c>
      <c r="C554" s="22" t="s">
        <v>4624</v>
      </c>
      <c r="D554" s="22">
        <v>2</v>
      </c>
      <c r="E554" s="23" t="str">
        <f t="shared" si="48"/>
        <v>Green</v>
      </c>
      <c r="F554" s="72" t="s">
        <v>1713</v>
      </c>
      <c r="G554" s="23"/>
      <c r="H554" s="24" t="str">
        <f t="shared" si="49"/>
        <v>Start Loc</v>
      </c>
      <c r="I554" s="24" t="str">
        <f t="shared" si="50"/>
        <v>End Loc</v>
      </c>
      <c r="J554" s="24" t="str">
        <f t="shared" si="51"/>
        <v>Segment</v>
      </c>
      <c r="K554" s="71" t="s">
        <v>967</v>
      </c>
      <c r="L554" s="22">
        <v>2.25</v>
      </c>
      <c r="M554" s="22">
        <v>2.4900000000000002</v>
      </c>
      <c r="N554" s="22">
        <v>2</v>
      </c>
      <c r="O554" s="22">
        <v>0</v>
      </c>
      <c r="P554" s="22">
        <v>2</v>
      </c>
      <c r="Q554" s="22">
        <v>2</v>
      </c>
      <c r="R554" s="22"/>
      <c r="S554" s="22"/>
      <c r="T554" s="22"/>
      <c r="U554" t="s">
        <v>1172</v>
      </c>
      <c r="V554" s="18">
        <f t="shared" si="52"/>
        <v>0.24000000000000021</v>
      </c>
      <c r="W554" s="18">
        <v>39.045236410599998</v>
      </c>
      <c r="X554" s="18">
        <v>-82.8855121852</v>
      </c>
      <c r="Y554" s="18">
        <v>39.0445407096</v>
      </c>
      <c r="Z554" s="18">
        <v>-82.881182000999999</v>
      </c>
      <c r="AA554" s="71" t="str">
        <f t="shared" si="53"/>
        <v>PIK</v>
      </c>
    </row>
    <row r="555" spans="1:27" x14ac:dyDescent="0.25">
      <c r="A555" s="22" t="s">
        <v>4082</v>
      </c>
      <c r="B555" s="22">
        <v>0</v>
      </c>
      <c r="C555" s="22" t="s">
        <v>4624</v>
      </c>
      <c r="D555" s="22">
        <v>5</v>
      </c>
      <c r="E555" s="23" t="str">
        <f t="shared" si="48"/>
        <v>Green</v>
      </c>
      <c r="F555" s="72" t="s">
        <v>1673</v>
      </c>
      <c r="G555" s="23"/>
      <c r="H555" s="24" t="str">
        <f t="shared" si="49"/>
        <v>Start Loc</v>
      </c>
      <c r="I555" s="24" t="str">
        <f t="shared" si="50"/>
        <v>End Loc</v>
      </c>
      <c r="J555" s="24" t="str">
        <f t="shared" si="51"/>
        <v>Segment</v>
      </c>
      <c r="K555" s="71" t="s">
        <v>894</v>
      </c>
      <c r="L555" s="22">
        <v>2.25</v>
      </c>
      <c r="M555" s="22">
        <v>2.4900000000000002</v>
      </c>
      <c r="N555" s="22">
        <v>5</v>
      </c>
      <c r="O555" s="22">
        <v>0</v>
      </c>
      <c r="P555" s="22">
        <v>0</v>
      </c>
      <c r="Q555" s="22">
        <v>3</v>
      </c>
      <c r="R555" s="22"/>
      <c r="S555" s="22"/>
      <c r="T555" s="22"/>
      <c r="U555" t="s">
        <v>282</v>
      </c>
      <c r="V555" s="18">
        <f t="shared" si="52"/>
        <v>0.24000000000000021</v>
      </c>
      <c r="W555" s="18">
        <v>39.044020596599999</v>
      </c>
      <c r="X555" s="18">
        <v>-84.292231755000003</v>
      </c>
      <c r="Y555" s="18">
        <v>39.046353600099998</v>
      </c>
      <c r="Z555" s="18">
        <v>-84.295340575400004</v>
      </c>
      <c r="AA555" s="71" t="str">
        <f t="shared" si="53"/>
        <v>CLE</v>
      </c>
    </row>
    <row r="556" spans="1:27" x14ac:dyDescent="0.25">
      <c r="A556" s="22" t="s">
        <v>5782</v>
      </c>
      <c r="B556" s="22">
        <v>0</v>
      </c>
      <c r="C556" s="22" t="s">
        <v>4616</v>
      </c>
      <c r="D556" s="22">
        <v>2</v>
      </c>
      <c r="E556" s="23" t="str">
        <f t="shared" si="48"/>
        <v>Green</v>
      </c>
      <c r="F556" s="72" t="s">
        <v>1713</v>
      </c>
      <c r="G556" s="23"/>
      <c r="H556" s="24" t="str">
        <f t="shared" si="49"/>
        <v>Start Loc</v>
      </c>
      <c r="I556" s="24" t="str">
        <f t="shared" si="50"/>
        <v>End Loc</v>
      </c>
      <c r="J556" s="24" t="str">
        <f t="shared" si="51"/>
        <v>Segment</v>
      </c>
      <c r="K556" s="71" t="s">
        <v>852</v>
      </c>
      <c r="L556" s="22">
        <v>4</v>
      </c>
      <c r="M556" s="22">
        <v>4.24</v>
      </c>
      <c r="N556" s="22">
        <v>2</v>
      </c>
      <c r="O556" s="22">
        <v>0</v>
      </c>
      <c r="P556" s="22">
        <v>0</v>
      </c>
      <c r="Q556" s="22">
        <v>0</v>
      </c>
      <c r="R556" s="22"/>
      <c r="S556" s="22"/>
      <c r="T556" s="22"/>
      <c r="U556" t="s">
        <v>2012</v>
      </c>
      <c r="V556" s="18">
        <f t="shared" si="52"/>
        <v>0.24000000000000021</v>
      </c>
      <c r="W556" s="18">
        <v>39.0449721739</v>
      </c>
      <c r="X556" s="18">
        <v>-83.079749900899998</v>
      </c>
      <c r="Y556" s="18">
        <v>39.046855219800001</v>
      </c>
      <c r="Z556" s="18">
        <v>-83.076151408900003</v>
      </c>
      <c r="AA556" s="71" t="str">
        <f t="shared" si="53"/>
        <v>PIK</v>
      </c>
    </row>
    <row r="557" spans="1:27" x14ac:dyDescent="0.25">
      <c r="A557" s="22" t="s">
        <v>2488</v>
      </c>
      <c r="B557" s="22">
        <v>0</v>
      </c>
      <c r="C557" s="22" t="s">
        <v>4628</v>
      </c>
      <c r="D557" s="22">
        <v>3</v>
      </c>
      <c r="E557" s="23" t="str">
        <f t="shared" si="48"/>
        <v>Green</v>
      </c>
      <c r="F557" s="72" t="s">
        <v>1687</v>
      </c>
      <c r="G557" s="23"/>
      <c r="H557" s="24" t="str">
        <f t="shared" si="49"/>
        <v>Start Loc</v>
      </c>
      <c r="I557" s="24" t="str">
        <f t="shared" si="50"/>
        <v>End Loc</v>
      </c>
      <c r="J557" s="24" t="str">
        <f t="shared" si="51"/>
        <v>Segment</v>
      </c>
      <c r="K557" s="71" t="s">
        <v>792</v>
      </c>
      <c r="L557" s="22">
        <v>4.75</v>
      </c>
      <c r="M557" s="22">
        <v>4.99</v>
      </c>
      <c r="N557" s="22">
        <v>3</v>
      </c>
      <c r="O557" s="22">
        <v>0</v>
      </c>
      <c r="P557" s="22">
        <v>0</v>
      </c>
      <c r="Q557" s="22">
        <v>0</v>
      </c>
      <c r="R557" s="22"/>
      <c r="S557" s="22"/>
      <c r="T557" s="22"/>
      <c r="U557" t="s">
        <v>2093</v>
      </c>
      <c r="V557" s="18">
        <f t="shared" si="52"/>
        <v>0.24000000000000021</v>
      </c>
      <c r="W557" s="18">
        <v>39.047052664100001</v>
      </c>
      <c r="X557" s="18">
        <v>-83.929028813599999</v>
      </c>
      <c r="Y557" s="18">
        <v>39.047151680500001</v>
      </c>
      <c r="Z557" s="18">
        <v>-83.924583765400001</v>
      </c>
      <c r="AA557" s="71" t="str">
        <f t="shared" si="53"/>
        <v>BRO</v>
      </c>
    </row>
    <row r="558" spans="1:27" x14ac:dyDescent="0.25">
      <c r="A558" s="22" t="s">
        <v>4992</v>
      </c>
      <c r="B558" s="22">
        <v>0</v>
      </c>
      <c r="C558" s="22" t="s">
        <v>4621</v>
      </c>
      <c r="D558" s="22">
        <v>2</v>
      </c>
      <c r="E558" s="23" t="str">
        <f t="shared" si="48"/>
        <v>Green</v>
      </c>
      <c r="F558" s="72" t="s">
        <v>1670</v>
      </c>
      <c r="G558" s="23"/>
      <c r="H558" s="24" t="str">
        <f t="shared" si="49"/>
        <v>Start Loc</v>
      </c>
      <c r="I558" s="24" t="str">
        <f t="shared" si="50"/>
        <v>End Loc</v>
      </c>
      <c r="J558" s="24" t="str">
        <f t="shared" si="51"/>
        <v>Segment</v>
      </c>
      <c r="K558" s="71" t="s">
        <v>944</v>
      </c>
      <c r="L558" s="22">
        <v>0.75</v>
      </c>
      <c r="M558" s="22">
        <v>0.99</v>
      </c>
      <c r="N558" s="22">
        <v>2</v>
      </c>
      <c r="O558" s="22">
        <v>0</v>
      </c>
      <c r="P558" s="22">
        <v>2</v>
      </c>
      <c r="Q558" s="22">
        <v>2</v>
      </c>
      <c r="R558" s="22"/>
      <c r="S558" s="22"/>
      <c r="T558" s="22"/>
      <c r="U558" t="s">
        <v>1382</v>
      </c>
      <c r="V558" s="18">
        <f t="shared" si="52"/>
        <v>0.24</v>
      </c>
      <c r="W558" s="18">
        <v>39.044210118199999</v>
      </c>
      <c r="X558" s="18">
        <v>-84.331173419899997</v>
      </c>
      <c r="Y558" s="18">
        <v>39.047612091200001</v>
      </c>
      <c r="Z558" s="18">
        <v>-84.330909312499998</v>
      </c>
      <c r="AA558" s="71" t="str">
        <f t="shared" si="53"/>
        <v>HAM</v>
      </c>
    </row>
    <row r="559" spans="1:27" x14ac:dyDescent="0.25">
      <c r="A559" s="22" t="s">
        <v>6230</v>
      </c>
      <c r="B559" s="22">
        <v>0</v>
      </c>
      <c r="C559" s="22" t="s">
        <v>4606</v>
      </c>
      <c r="D559" s="22">
        <v>2</v>
      </c>
      <c r="E559" s="23" t="str">
        <f t="shared" si="48"/>
        <v>Green</v>
      </c>
      <c r="F559" s="72" t="s">
        <v>1709</v>
      </c>
      <c r="G559" s="23"/>
      <c r="H559" s="24" t="str">
        <f t="shared" si="49"/>
        <v>Start Loc</v>
      </c>
      <c r="I559" s="24" t="str">
        <f t="shared" si="50"/>
        <v>End Loc</v>
      </c>
      <c r="J559" s="24" t="str">
        <f t="shared" si="51"/>
        <v>Segment</v>
      </c>
      <c r="K559" s="71" t="s">
        <v>841</v>
      </c>
      <c r="L559" s="22">
        <v>0.25</v>
      </c>
      <c r="M559" s="22">
        <v>0.49</v>
      </c>
      <c r="N559" s="22">
        <v>2</v>
      </c>
      <c r="O559" s="22">
        <v>0</v>
      </c>
      <c r="P559" s="22">
        <v>0</v>
      </c>
      <c r="Q559" s="22">
        <v>0</v>
      </c>
      <c r="R559" s="22"/>
      <c r="S559" s="22"/>
      <c r="T559" s="22"/>
      <c r="U559" t="s">
        <v>2115</v>
      </c>
      <c r="V559" s="18">
        <f t="shared" si="52"/>
        <v>0.24</v>
      </c>
      <c r="W559" s="18">
        <v>39.048369430999998</v>
      </c>
      <c r="X559" s="18">
        <v>-83.592338345100003</v>
      </c>
      <c r="Y559" s="18">
        <v>39.049187268799997</v>
      </c>
      <c r="Z559" s="18">
        <v>-83.596640130899999</v>
      </c>
      <c r="AA559" s="71" t="str">
        <f t="shared" si="53"/>
        <v>HIG</v>
      </c>
    </row>
    <row r="560" spans="1:27" x14ac:dyDescent="0.25">
      <c r="A560" s="22" t="s">
        <v>3835</v>
      </c>
      <c r="B560" s="22">
        <v>0</v>
      </c>
      <c r="C560" s="22" t="s">
        <v>4615</v>
      </c>
      <c r="D560" s="22">
        <v>3</v>
      </c>
      <c r="E560" s="23" t="str">
        <f t="shared" si="48"/>
        <v>Green</v>
      </c>
      <c r="F560" s="72" t="s">
        <v>1673</v>
      </c>
      <c r="G560" s="23"/>
      <c r="H560" s="24" t="str">
        <f t="shared" si="49"/>
        <v>Start Loc</v>
      </c>
      <c r="I560" s="24" t="str">
        <f t="shared" si="50"/>
        <v>End Loc</v>
      </c>
      <c r="J560" s="24" t="str">
        <f t="shared" si="51"/>
        <v>Segment</v>
      </c>
      <c r="K560" s="71" t="s">
        <v>894</v>
      </c>
      <c r="L560" s="22">
        <v>2.5</v>
      </c>
      <c r="M560" s="22">
        <v>2.74</v>
      </c>
      <c r="N560" s="22">
        <v>3</v>
      </c>
      <c r="O560" s="22">
        <v>0</v>
      </c>
      <c r="P560" s="22">
        <v>0</v>
      </c>
      <c r="Q560" s="22">
        <v>1</v>
      </c>
      <c r="R560" s="22"/>
      <c r="S560" s="22"/>
      <c r="T560" s="22"/>
      <c r="U560" t="s">
        <v>282</v>
      </c>
      <c r="V560" s="18">
        <f t="shared" si="52"/>
        <v>0.24000000000000021</v>
      </c>
      <c r="W560" s="18">
        <v>39.046456000399999</v>
      </c>
      <c r="X560" s="18">
        <v>-84.295471230000004</v>
      </c>
      <c r="Y560" s="18">
        <v>39.049758524700003</v>
      </c>
      <c r="Z560" s="18">
        <v>-84.296007251999995</v>
      </c>
      <c r="AA560" s="71" t="str">
        <f t="shared" si="53"/>
        <v>CLE</v>
      </c>
    </row>
    <row r="561" spans="1:27" x14ac:dyDescent="0.25">
      <c r="A561" s="22" t="s">
        <v>3909</v>
      </c>
      <c r="B561" s="22">
        <v>0</v>
      </c>
      <c r="C561" s="22" t="s">
        <v>4608</v>
      </c>
      <c r="D561" s="22">
        <v>4</v>
      </c>
      <c r="E561" s="23" t="str">
        <f t="shared" si="48"/>
        <v>Green</v>
      </c>
      <c r="F561" s="72" t="s">
        <v>1670</v>
      </c>
      <c r="G561" s="23"/>
      <c r="H561" s="24" t="str">
        <f t="shared" si="49"/>
        <v>Start Loc</v>
      </c>
      <c r="I561" s="24" t="str">
        <f t="shared" si="50"/>
        <v>End Loc</v>
      </c>
      <c r="J561" s="24" t="str">
        <f t="shared" si="51"/>
        <v>Segment</v>
      </c>
      <c r="K561" s="71" t="s">
        <v>1039</v>
      </c>
      <c r="L561" s="22">
        <v>1.25</v>
      </c>
      <c r="M561" s="22">
        <v>1.49</v>
      </c>
      <c r="N561" s="22">
        <v>4</v>
      </c>
      <c r="O561" s="22">
        <v>0</v>
      </c>
      <c r="P561" s="22">
        <v>0</v>
      </c>
      <c r="Q561" s="22">
        <v>3</v>
      </c>
      <c r="R561" s="22"/>
      <c r="S561" s="22"/>
      <c r="T561" s="22"/>
      <c r="U561" t="s">
        <v>1523</v>
      </c>
      <c r="V561" s="18">
        <f t="shared" si="52"/>
        <v>0.24</v>
      </c>
      <c r="W561" s="18">
        <v>39.0507622724</v>
      </c>
      <c r="X561" s="18">
        <v>-84.401477306900006</v>
      </c>
      <c r="Y561" s="18">
        <v>39.050433278500002</v>
      </c>
      <c r="Z561" s="18">
        <v>-84.397108831099999</v>
      </c>
      <c r="AA561" s="71" t="str">
        <f t="shared" si="53"/>
        <v>HAM</v>
      </c>
    </row>
    <row r="562" spans="1:27" x14ac:dyDescent="0.25">
      <c r="A562" s="22" t="s">
        <v>3084</v>
      </c>
      <c r="B562" s="22">
        <v>0</v>
      </c>
      <c r="C562" s="22" t="s">
        <v>4627</v>
      </c>
      <c r="D562" s="22">
        <v>2</v>
      </c>
      <c r="E562" s="23" t="str">
        <f t="shared" si="48"/>
        <v>Green</v>
      </c>
      <c r="F562" s="72" t="s">
        <v>1713</v>
      </c>
      <c r="G562" s="23"/>
      <c r="H562" s="24" t="str">
        <f t="shared" si="49"/>
        <v>Start Loc</v>
      </c>
      <c r="I562" s="24" t="str">
        <f t="shared" si="50"/>
        <v>End Loc</v>
      </c>
      <c r="J562" s="24" t="str">
        <f t="shared" si="51"/>
        <v>Segment</v>
      </c>
      <c r="K562" s="71" t="s">
        <v>1036</v>
      </c>
      <c r="L562" s="22">
        <v>3.25</v>
      </c>
      <c r="M562" s="22">
        <v>3.49</v>
      </c>
      <c r="N562" s="22">
        <v>2</v>
      </c>
      <c r="O562" s="22">
        <v>0</v>
      </c>
      <c r="P562" s="22">
        <v>0</v>
      </c>
      <c r="Q562" s="22">
        <v>2</v>
      </c>
      <c r="R562" s="22"/>
      <c r="S562" s="22"/>
      <c r="T562" s="22"/>
      <c r="U562" t="s">
        <v>667</v>
      </c>
      <c r="V562" s="18">
        <f t="shared" si="52"/>
        <v>0.24000000000000021</v>
      </c>
      <c r="W562" s="18">
        <v>39.053523603800002</v>
      </c>
      <c r="X562" s="18">
        <v>-83.059196651999997</v>
      </c>
      <c r="Y562" s="18">
        <v>39.050516140100001</v>
      </c>
      <c r="Z562" s="18">
        <v>-83.057027403000006</v>
      </c>
      <c r="AA562" s="71" t="str">
        <f t="shared" si="53"/>
        <v>PIK</v>
      </c>
    </row>
    <row r="563" spans="1:27" x14ac:dyDescent="0.25">
      <c r="A563" s="22" t="s">
        <v>4262</v>
      </c>
      <c r="B563" s="22">
        <v>0</v>
      </c>
      <c r="C563" s="22" t="s">
        <v>4620</v>
      </c>
      <c r="D563" s="22">
        <v>2</v>
      </c>
      <c r="E563" s="23" t="str">
        <f t="shared" si="48"/>
        <v>Green</v>
      </c>
      <c r="F563" s="72" t="s">
        <v>1670</v>
      </c>
      <c r="G563" s="23"/>
      <c r="H563" s="24" t="str">
        <f t="shared" si="49"/>
        <v>Start Loc</v>
      </c>
      <c r="I563" s="24" t="str">
        <f t="shared" si="50"/>
        <v>End Loc</v>
      </c>
      <c r="J563" s="24" t="str">
        <f t="shared" si="51"/>
        <v>Segment</v>
      </c>
      <c r="K563" s="71" t="s">
        <v>964</v>
      </c>
      <c r="L563" s="22">
        <v>0</v>
      </c>
      <c r="M563" s="22">
        <v>0.24</v>
      </c>
      <c r="N563" s="22">
        <v>2</v>
      </c>
      <c r="O563" s="22">
        <v>0</v>
      </c>
      <c r="P563" s="22">
        <v>0</v>
      </c>
      <c r="Q563" s="22">
        <v>0</v>
      </c>
      <c r="R563" s="22"/>
      <c r="S563" s="22"/>
      <c r="T563" s="22"/>
      <c r="U563" t="s">
        <v>1339</v>
      </c>
      <c r="V563" s="18">
        <f t="shared" si="52"/>
        <v>0.24</v>
      </c>
      <c r="W563" s="18">
        <v>39.055378215899999</v>
      </c>
      <c r="X563" s="18">
        <v>-84.363855690299999</v>
      </c>
      <c r="Y563" s="18">
        <v>39.0524899758</v>
      </c>
      <c r="Z563" s="18">
        <v>-84.361826864099996</v>
      </c>
      <c r="AA563" s="71" t="str">
        <f t="shared" si="53"/>
        <v>HAM</v>
      </c>
    </row>
    <row r="564" spans="1:27" x14ac:dyDescent="0.25">
      <c r="A564" s="22" t="s">
        <v>4222</v>
      </c>
      <c r="B564" s="22">
        <v>0</v>
      </c>
      <c r="C564" s="22" t="s">
        <v>4608</v>
      </c>
      <c r="D564" s="22">
        <v>2</v>
      </c>
      <c r="E564" s="23" t="str">
        <f t="shared" si="48"/>
        <v>Green</v>
      </c>
      <c r="F564" s="72" t="s">
        <v>1673</v>
      </c>
      <c r="G564" s="23"/>
      <c r="H564" s="24" t="str">
        <f t="shared" si="49"/>
        <v>Start Loc</v>
      </c>
      <c r="I564" s="24" t="str">
        <f t="shared" si="50"/>
        <v>End Loc</v>
      </c>
      <c r="J564" s="24" t="str">
        <f t="shared" si="51"/>
        <v>Segment</v>
      </c>
      <c r="K564" s="71" t="s">
        <v>1052</v>
      </c>
      <c r="L564" s="22">
        <v>1.25</v>
      </c>
      <c r="M564" s="22">
        <v>1.49</v>
      </c>
      <c r="N564" s="22">
        <v>2</v>
      </c>
      <c r="O564" s="22">
        <v>0</v>
      </c>
      <c r="P564" s="22">
        <v>0</v>
      </c>
      <c r="Q564" s="22">
        <v>2</v>
      </c>
      <c r="R564" s="22"/>
      <c r="S564" s="22"/>
      <c r="T564" s="22"/>
      <c r="U564" t="s">
        <v>1373</v>
      </c>
      <c r="V564" s="18">
        <f t="shared" si="52"/>
        <v>0.24</v>
      </c>
      <c r="W564" s="18">
        <v>39.049475107399999</v>
      </c>
      <c r="X564" s="18">
        <v>-84.305707350299997</v>
      </c>
      <c r="Y564" s="18">
        <v>39.052873662499998</v>
      </c>
      <c r="Z564" s="18">
        <v>-84.305917582099994</v>
      </c>
      <c r="AA564" s="71" t="str">
        <f t="shared" si="53"/>
        <v>CLE</v>
      </c>
    </row>
    <row r="565" spans="1:27" x14ac:dyDescent="0.25">
      <c r="A565" s="22" t="s">
        <v>4233</v>
      </c>
      <c r="B565" s="22">
        <v>0</v>
      </c>
      <c r="C565" s="22" t="s">
        <v>4617</v>
      </c>
      <c r="D565" s="22">
        <v>4</v>
      </c>
      <c r="E565" s="23" t="str">
        <f t="shared" si="48"/>
        <v>Green</v>
      </c>
      <c r="F565" s="72" t="s">
        <v>1673</v>
      </c>
      <c r="G565" s="23"/>
      <c r="H565" s="24" t="str">
        <f t="shared" si="49"/>
        <v>Start Loc</v>
      </c>
      <c r="I565" s="24" t="str">
        <f t="shared" si="50"/>
        <v>End Loc</v>
      </c>
      <c r="J565" s="24" t="str">
        <f t="shared" si="51"/>
        <v>Segment</v>
      </c>
      <c r="K565" s="71" t="s">
        <v>894</v>
      </c>
      <c r="L565" s="22">
        <v>2.75</v>
      </c>
      <c r="M565" s="22">
        <v>2.99</v>
      </c>
      <c r="N565" s="22">
        <v>4</v>
      </c>
      <c r="O565" s="22">
        <v>0</v>
      </c>
      <c r="P565" s="22">
        <v>0</v>
      </c>
      <c r="Q565" s="22">
        <v>1</v>
      </c>
      <c r="R565" s="22"/>
      <c r="S565" s="22"/>
      <c r="T565" s="22"/>
      <c r="U565" t="s">
        <v>282</v>
      </c>
      <c r="V565" s="18">
        <f t="shared" si="52"/>
        <v>0.24000000000000021</v>
      </c>
      <c r="W565" s="18">
        <v>39.049893751299997</v>
      </c>
      <c r="X565" s="18">
        <v>-84.296072953000007</v>
      </c>
      <c r="Y565" s="18">
        <v>39.053020279800002</v>
      </c>
      <c r="Z565" s="18">
        <v>-84.296668558500002</v>
      </c>
      <c r="AA565" s="71" t="str">
        <f t="shared" si="53"/>
        <v>CLE</v>
      </c>
    </row>
    <row r="566" spans="1:27" x14ac:dyDescent="0.25">
      <c r="A566" s="22" t="s">
        <v>6184</v>
      </c>
      <c r="B566" s="22">
        <v>0</v>
      </c>
      <c r="C566" s="22" t="s">
        <v>4612</v>
      </c>
      <c r="D566" s="22">
        <v>2</v>
      </c>
      <c r="E566" s="23" t="str">
        <f t="shared" si="48"/>
        <v>Green</v>
      </c>
      <c r="F566" s="72" t="s">
        <v>1670</v>
      </c>
      <c r="G566" s="23"/>
      <c r="H566" s="24" t="str">
        <f t="shared" si="49"/>
        <v>Start Loc</v>
      </c>
      <c r="I566" s="24" t="str">
        <f t="shared" si="50"/>
        <v>End Loc</v>
      </c>
      <c r="J566" s="24" t="str">
        <f t="shared" si="51"/>
        <v>Segment</v>
      </c>
      <c r="K566" s="71" t="s">
        <v>6620</v>
      </c>
      <c r="L566" s="22">
        <v>1</v>
      </c>
      <c r="M566" s="22">
        <v>1.24</v>
      </c>
      <c r="N566" s="22">
        <v>2</v>
      </c>
      <c r="O566" s="22">
        <v>0</v>
      </c>
      <c r="P566" s="22">
        <v>0</v>
      </c>
      <c r="Q566" s="22">
        <v>0</v>
      </c>
      <c r="R566" s="22"/>
      <c r="S566" s="22"/>
      <c r="T566" s="22"/>
      <c r="U566" t="s">
        <v>6794</v>
      </c>
      <c r="V566" s="18">
        <f t="shared" si="52"/>
        <v>0.24</v>
      </c>
      <c r="W566" s="18">
        <v>39.050108220399999</v>
      </c>
      <c r="X566" s="18">
        <v>-84.318623960699995</v>
      </c>
      <c r="Y566" s="18">
        <v>39.0533100854</v>
      </c>
      <c r="Z566" s="18">
        <v>-84.317179044</v>
      </c>
      <c r="AA566" s="71" t="str">
        <f t="shared" si="53"/>
        <v>HAM</v>
      </c>
    </row>
    <row r="567" spans="1:27" x14ac:dyDescent="0.25">
      <c r="A567" s="22" t="s">
        <v>2356</v>
      </c>
      <c r="B567" s="22">
        <v>0</v>
      </c>
      <c r="C567" s="22" t="s">
        <v>4619</v>
      </c>
      <c r="D567" s="22">
        <v>2</v>
      </c>
      <c r="E567" s="23" t="str">
        <f t="shared" si="48"/>
        <v>Green</v>
      </c>
      <c r="F567" s="72" t="s">
        <v>1741</v>
      </c>
      <c r="G567" s="23"/>
      <c r="H567" s="24" t="str">
        <f t="shared" si="49"/>
        <v>Start Loc</v>
      </c>
      <c r="I567" s="24" t="str">
        <f t="shared" si="50"/>
        <v>End Loc</v>
      </c>
      <c r="J567" s="24" t="str">
        <f t="shared" si="51"/>
        <v>Segment</v>
      </c>
      <c r="K567" s="71" t="s">
        <v>842</v>
      </c>
      <c r="L567" s="22">
        <v>0.5</v>
      </c>
      <c r="M567" s="22">
        <v>0.74</v>
      </c>
      <c r="N567" s="22">
        <v>2</v>
      </c>
      <c r="O567" s="22">
        <v>0</v>
      </c>
      <c r="P567" s="22">
        <v>0</v>
      </c>
      <c r="Q567" s="22">
        <v>0</v>
      </c>
      <c r="R567" s="22"/>
      <c r="S567" s="22"/>
      <c r="T567" s="22"/>
      <c r="U567" t="s">
        <v>1668</v>
      </c>
      <c r="V567" s="18">
        <f t="shared" si="52"/>
        <v>0.24</v>
      </c>
      <c r="W567" s="18">
        <v>39.051301125999998</v>
      </c>
      <c r="X567" s="18">
        <v>-82.142320065800007</v>
      </c>
      <c r="Y567" s="18">
        <v>39.053534488300002</v>
      </c>
      <c r="Z567" s="18">
        <v>-82.144835926200003</v>
      </c>
      <c r="AA567" s="71" t="str">
        <f t="shared" si="53"/>
        <v>MEG</v>
      </c>
    </row>
    <row r="568" spans="1:27" x14ac:dyDescent="0.25">
      <c r="A568" s="22" t="s">
        <v>6227</v>
      </c>
      <c r="B568" s="22">
        <v>0</v>
      </c>
      <c r="C568" s="22" t="s">
        <v>4606</v>
      </c>
      <c r="D568" s="22">
        <v>2</v>
      </c>
      <c r="E568" s="23" t="str">
        <f t="shared" si="48"/>
        <v>Green</v>
      </c>
      <c r="F568" s="72" t="s">
        <v>1670</v>
      </c>
      <c r="G568" s="23"/>
      <c r="H568" s="24" t="str">
        <f t="shared" si="49"/>
        <v>Start Loc</v>
      </c>
      <c r="I568" s="24" t="str">
        <f t="shared" si="50"/>
        <v>End Loc</v>
      </c>
      <c r="J568" s="24" t="str">
        <f t="shared" si="51"/>
        <v>Segment</v>
      </c>
      <c r="K568" s="71" t="s">
        <v>1078</v>
      </c>
      <c r="L568" s="22">
        <v>0.25</v>
      </c>
      <c r="M568" s="22">
        <v>0.49</v>
      </c>
      <c r="N568" s="22">
        <v>2</v>
      </c>
      <c r="O568" s="22">
        <v>0</v>
      </c>
      <c r="P568" s="22">
        <v>0</v>
      </c>
      <c r="Q568" s="22">
        <v>2</v>
      </c>
      <c r="R568" s="22"/>
      <c r="S568" s="22"/>
      <c r="T568" s="22"/>
      <c r="U568" t="s">
        <v>6804</v>
      </c>
      <c r="V568" s="18">
        <f t="shared" si="52"/>
        <v>0.24</v>
      </c>
      <c r="W568" s="18">
        <v>39.053269669400002</v>
      </c>
      <c r="X568" s="18">
        <v>-84.341501036300002</v>
      </c>
      <c r="Y568" s="18">
        <v>39.053851537600003</v>
      </c>
      <c r="Z568" s="18">
        <v>-84.337655579400007</v>
      </c>
      <c r="AA568" s="71" t="str">
        <f t="shared" si="53"/>
        <v>HAM</v>
      </c>
    </row>
    <row r="569" spans="1:27" x14ac:dyDescent="0.25">
      <c r="A569" s="22" t="s">
        <v>3310</v>
      </c>
      <c r="B569" s="22">
        <v>0</v>
      </c>
      <c r="C569" s="22" t="s">
        <v>4608</v>
      </c>
      <c r="D569" s="22">
        <v>3</v>
      </c>
      <c r="E569" s="23" t="str">
        <f t="shared" si="48"/>
        <v>Green</v>
      </c>
      <c r="F569" s="72" t="s">
        <v>1670</v>
      </c>
      <c r="G569" s="23"/>
      <c r="H569" s="24" t="str">
        <f t="shared" si="49"/>
        <v>Start Loc</v>
      </c>
      <c r="I569" s="24" t="str">
        <f t="shared" si="50"/>
        <v>End Loc</v>
      </c>
      <c r="J569" s="24" t="str">
        <f t="shared" si="51"/>
        <v>Segment</v>
      </c>
      <c r="K569" s="71" t="s">
        <v>944</v>
      </c>
      <c r="L569" s="22">
        <v>1.25</v>
      </c>
      <c r="M569" s="22">
        <v>1.49</v>
      </c>
      <c r="N569" s="22">
        <v>3</v>
      </c>
      <c r="O569" s="22">
        <v>0</v>
      </c>
      <c r="P569" s="22">
        <v>0</v>
      </c>
      <c r="Q569" s="22">
        <v>0</v>
      </c>
      <c r="R569" s="22"/>
      <c r="S569" s="22"/>
      <c r="T569" s="22"/>
      <c r="U569" t="s">
        <v>1382</v>
      </c>
      <c r="V569" s="18">
        <f t="shared" si="52"/>
        <v>0.24</v>
      </c>
      <c r="W569" s="18">
        <v>39.051002275899997</v>
      </c>
      <c r="X569" s="18">
        <v>-84.329279054400004</v>
      </c>
      <c r="Y569" s="18">
        <v>39.053862004300001</v>
      </c>
      <c r="Z569" s="18">
        <v>-84.327310199699994</v>
      </c>
      <c r="AA569" s="71" t="str">
        <f t="shared" si="53"/>
        <v>HAM</v>
      </c>
    </row>
    <row r="570" spans="1:27" x14ac:dyDescent="0.25">
      <c r="A570" s="22" t="s">
        <v>5471</v>
      </c>
      <c r="B570" s="22">
        <v>0</v>
      </c>
      <c r="C570" s="22" t="s">
        <v>4620</v>
      </c>
      <c r="D570" s="22">
        <v>3</v>
      </c>
      <c r="E570" s="23" t="str">
        <f t="shared" si="48"/>
        <v>Green</v>
      </c>
      <c r="F570" s="72" t="s">
        <v>1670</v>
      </c>
      <c r="G570" s="23"/>
      <c r="H570" s="24" t="str">
        <f t="shared" si="49"/>
        <v>Start Loc</v>
      </c>
      <c r="I570" s="24" t="str">
        <f t="shared" si="50"/>
        <v>End Loc</v>
      </c>
      <c r="J570" s="24" t="str">
        <f t="shared" si="51"/>
        <v>Segment</v>
      </c>
      <c r="K570" s="71" t="s">
        <v>5531</v>
      </c>
      <c r="L570" s="22">
        <v>0</v>
      </c>
      <c r="M570" s="22">
        <v>0.24</v>
      </c>
      <c r="N570" s="22">
        <v>3</v>
      </c>
      <c r="O570" s="22">
        <v>0</v>
      </c>
      <c r="P570" s="22">
        <v>0</v>
      </c>
      <c r="Q570" s="22">
        <v>1</v>
      </c>
      <c r="R570" s="22"/>
      <c r="S570" s="22"/>
      <c r="T570" s="22"/>
      <c r="U570" t="s">
        <v>4911</v>
      </c>
      <c r="V570" s="18">
        <f t="shared" si="52"/>
        <v>0.24</v>
      </c>
      <c r="W570" s="18">
        <v>39.050751746000003</v>
      </c>
      <c r="X570" s="18">
        <v>-84.3989178952</v>
      </c>
      <c r="Y570" s="18">
        <v>39.053924245300003</v>
      </c>
      <c r="Z570" s="18">
        <v>-84.399616041599998</v>
      </c>
      <c r="AA570" s="71" t="str">
        <f t="shared" si="53"/>
        <v>HAM</v>
      </c>
    </row>
    <row r="571" spans="1:27" x14ac:dyDescent="0.25">
      <c r="A571" s="22" t="s">
        <v>6179</v>
      </c>
      <c r="B571" s="22">
        <v>0</v>
      </c>
      <c r="C571" s="22" t="s">
        <v>4615</v>
      </c>
      <c r="D571" s="22">
        <v>2</v>
      </c>
      <c r="E571" s="23" t="str">
        <f t="shared" si="48"/>
        <v>Green</v>
      </c>
      <c r="F571" s="72" t="s">
        <v>1703</v>
      </c>
      <c r="G571" s="23"/>
      <c r="H571" s="24" t="str">
        <f t="shared" si="49"/>
        <v>Start Loc</v>
      </c>
      <c r="I571" s="24" t="str">
        <f t="shared" si="50"/>
        <v>End Loc</v>
      </c>
      <c r="J571" s="24" t="str">
        <f t="shared" si="51"/>
        <v>Segment</v>
      </c>
      <c r="K571" s="71" t="s">
        <v>876</v>
      </c>
      <c r="L571" s="22">
        <v>2.5</v>
      </c>
      <c r="M571" s="22">
        <v>2.74</v>
      </c>
      <c r="N571" s="22">
        <v>2</v>
      </c>
      <c r="O571" s="22">
        <v>0</v>
      </c>
      <c r="P571" s="22">
        <v>0</v>
      </c>
      <c r="Q571" s="22">
        <v>1</v>
      </c>
      <c r="R571" s="22"/>
      <c r="S571" s="22"/>
      <c r="T571" s="22"/>
      <c r="U571" t="s">
        <v>6793</v>
      </c>
      <c r="V571" s="18">
        <f t="shared" si="52"/>
        <v>0.24000000000000021</v>
      </c>
      <c r="W571" s="18">
        <v>39.054040760200003</v>
      </c>
      <c r="X571" s="18">
        <v>-82.593867915499999</v>
      </c>
      <c r="Y571" s="18">
        <v>39.054854411599997</v>
      </c>
      <c r="Z571" s="18">
        <v>-82.5901340132</v>
      </c>
      <c r="AA571" s="71" t="str">
        <f t="shared" si="53"/>
        <v>JAC</v>
      </c>
    </row>
    <row r="572" spans="1:27" x14ac:dyDescent="0.25">
      <c r="A572" s="22" t="s">
        <v>5737</v>
      </c>
      <c r="B572" s="22">
        <v>0</v>
      </c>
      <c r="C572" s="22" t="s">
        <v>4612</v>
      </c>
      <c r="D572" s="22">
        <v>2</v>
      </c>
      <c r="E572" s="23" t="str">
        <f t="shared" si="48"/>
        <v>Green</v>
      </c>
      <c r="F572" s="72" t="s">
        <v>1713</v>
      </c>
      <c r="G572" s="23"/>
      <c r="H572" s="24" t="str">
        <f t="shared" si="49"/>
        <v>Start Loc</v>
      </c>
      <c r="I572" s="24" t="str">
        <f t="shared" si="50"/>
        <v>End Loc</v>
      </c>
      <c r="J572" s="24" t="str">
        <f t="shared" si="51"/>
        <v>Segment</v>
      </c>
      <c r="K572" s="71" t="s">
        <v>892</v>
      </c>
      <c r="L572" s="22">
        <v>1</v>
      </c>
      <c r="M572" s="22">
        <v>1.24</v>
      </c>
      <c r="N572" s="22">
        <v>2</v>
      </c>
      <c r="O572" s="22">
        <v>0</v>
      </c>
      <c r="P572" s="22">
        <v>0</v>
      </c>
      <c r="Q572" s="22">
        <v>0</v>
      </c>
      <c r="R572" s="22"/>
      <c r="S572" s="22"/>
      <c r="T572" s="22"/>
      <c r="U572" t="s">
        <v>1901</v>
      </c>
      <c r="V572" s="18">
        <f t="shared" si="52"/>
        <v>0.24</v>
      </c>
      <c r="W572" s="18">
        <v>39.055318053500002</v>
      </c>
      <c r="X572" s="18">
        <v>-83.354152439800004</v>
      </c>
      <c r="Y572" s="18">
        <v>39.055041888200002</v>
      </c>
      <c r="Z572" s="18">
        <v>-83.349937657599995</v>
      </c>
      <c r="AA572" s="71" t="str">
        <f t="shared" si="53"/>
        <v>PIK</v>
      </c>
    </row>
    <row r="573" spans="1:27" x14ac:dyDescent="0.25">
      <c r="A573" s="22" t="s">
        <v>5245</v>
      </c>
      <c r="B573" s="22">
        <v>0</v>
      </c>
      <c r="C573" s="22" t="s">
        <v>4606</v>
      </c>
      <c r="D573" s="22">
        <v>2</v>
      </c>
      <c r="E573" s="23" t="str">
        <f t="shared" si="48"/>
        <v>Green</v>
      </c>
      <c r="F573" s="72" t="s">
        <v>1670</v>
      </c>
      <c r="G573" s="23"/>
      <c r="H573" s="24" t="str">
        <f t="shared" si="49"/>
        <v>Start Loc</v>
      </c>
      <c r="I573" s="24" t="str">
        <f t="shared" si="50"/>
        <v>End Loc</v>
      </c>
      <c r="J573" s="24" t="str">
        <f t="shared" si="51"/>
        <v>Segment</v>
      </c>
      <c r="K573" s="71" t="s">
        <v>935</v>
      </c>
      <c r="L573" s="22">
        <v>0.25</v>
      </c>
      <c r="M573" s="22">
        <v>0.49</v>
      </c>
      <c r="N573" s="22">
        <v>2</v>
      </c>
      <c r="O573" s="22">
        <v>0</v>
      </c>
      <c r="P573" s="22">
        <v>0</v>
      </c>
      <c r="Q573" s="22">
        <v>1</v>
      </c>
      <c r="R573" s="22"/>
      <c r="S573" s="22"/>
      <c r="T573" s="22"/>
      <c r="U573" t="s">
        <v>1304</v>
      </c>
      <c r="V573" s="18">
        <f t="shared" si="52"/>
        <v>0.24</v>
      </c>
      <c r="W573" s="18">
        <v>39.0520241842</v>
      </c>
      <c r="X573" s="18">
        <v>-84.389773781399995</v>
      </c>
      <c r="Y573" s="18">
        <v>39.055215906699999</v>
      </c>
      <c r="Z573" s="18">
        <v>-84.388079122099995</v>
      </c>
      <c r="AA573" s="71" t="str">
        <f t="shared" si="53"/>
        <v>HAM</v>
      </c>
    </row>
    <row r="574" spans="1:27" x14ac:dyDescent="0.25">
      <c r="A574" s="22" t="s">
        <v>3145</v>
      </c>
      <c r="B574" s="22">
        <v>0</v>
      </c>
      <c r="C574" s="22" t="s">
        <v>4606</v>
      </c>
      <c r="D574" s="22">
        <v>2</v>
      </c>
      <c r="E574" s="23" t="str">
        <f t="shared" si="48"/>
        <v>Green</v>
      </c>
      <c r="F574" s="72" t="s">
        <v>1673</v>
      </c>
      <c r="G574" s="23"/>
      <c r="H574" s="24" t="str">
        <f t="shared" si="49"/>
        <v>Start Loc</v>
      </c>
      <c r="I574" s="24" t="str">
        <f t="shared" si="50"/>
        <v>End Loc</v>
      </c>
      <c r="J574" s="24" t="str">
        <f t="shared" si="51"/>
        <v>Segment</v>
      </c>
      <c r="K574" s="71" t="s">
        <v>972</v>
      </c>
      <c r="L574" s="22">
        <v>0.25</v>
      </c>
      <c r="M574" s="22">
        <v>0.49</v>
      </c>
      <c r="N574" s="22">
        <v>2</v>
      </c>
      <c r="O574" s="22">
        <v>0</v>
      </c>
      <c r="P574" s="22">
        <v>2</v>
      </c>
      <c r="Q574" s="22">
        <v>3</v>
      </c>
      <c r="R574" s="22"/>
      <c r="S574" s="22"/>
      <c r="T574" s="22"/>
      <c r="U574" t="s">
        <v>1388</v>
      </c>
      <c r="V574" s="18">
        <f t="shared" si="52"/>
        <v>0.24</v>
      </c>
      <c r="W574" s="18">
        <v>39.054301327099999</v>
      </c>
      <c r="X574" s="18">
        <v>-84.0459108493</v>
      </c>
      <c r="Y574" s="18">
        <v>39.056025634000001</v>
      </c>
      <c r="Z574" s="18">
        <v>-84.042050302500002</v>
      </c>
      <c r="AA574" s="71" t="str">
        <f t="shared" si="53"/>
        <v>CLE</v>
      </c>
    </row>
    <row r="575" spans="1:27" x14ac:dyDescent="0.25">
      <c r="A575" s="22" t="s">
        <v>3617</v>
      </c>
      <c r="B575" s="22">
        <v>0</v>
      </c>
      <c r="C575" s="22" t="s">
        <v>4631</v>
      </c>
      <c r="D575" s="22">
        <v>5</v>
      </c>
      <c r="E575" s="23" t="str">
        <f t="shared" si="48"/>
        <v>Green</v>
      </c>
      <c r="F575" s="72" t="s">
        <v>1673</v>
      </c>
      <c r="G575" s="23"/>
      <c r="H575" s="24" t="str">
        <f t="shared" si="49"/>
        <v>Start Loc</v>
      </c>
      <c r="I575" s="24" t="str">
        <f t="shared" si="50"/>
        <v>End Loc</v>
      </c>
      <c r="J575" s="24" t="str">
        <f t="shared" si="51"/>
        <v>Segment</v>
      </c>
      <c r="K575" s="71" t="s">
        <v>894</v>
      </c>
      <c r="L575" s="22">
        <v>3</v>
      </c>
      <c r="M575" s="22">
        <v>3.24</v>
      </c>
      <c r="N575" s="22">
        <v>5</v>
      </c>
      <c r="O575" s="22">
        <v>0</v>
      </c>
      <c r="P575" s="22">
        <v>0</v>
      </c>
      <c r="Q575" s="22">
        <v>2</v>
      </c>
      <c r="R575" s="22"/>
      <c r="S575" s="22"/>
      <c r="T575" s="22"/>
      <c r="U575" t="s">
        <v>282</v>
      </c>
      <c r="V575" s="18">
        <f t="shared" si="52"/>
        <v>0.24000000000000021</v>
      </c>
      <c r="W575" s="18">
        <v>39.053166901600001</v>
      </c>
      <c r="X575" s="18">
        <v>-84.296614442199996</v>
      </c>
      <c r="Y575" s="18">
        <v>39.056042387600002</v>
      </c>
      <c r="Z575" s="18">
        <v>-84.2983876447</v>
      </c>
      <c r="AA575" s="71" t="str">
        <f t="shared" si="53"/>
        <v>CLE</v>
      </c>
    </row>
    <row r="576" spans="1:27" x14ac:dyDescent="0.25">
      <c r="A576" s="22" t="s">
        <v>3618</v>
      </c>
      <c r="B576" s="22">
        <v>0</v>
      </c>
      <c r="C576" s="22" t="s">
        <v>4622</v>
      </c>
      <c r="D576" s="22">
        <v>4</v>
      </c>
      <c r="E576" s="23" t="str">
        <f t="shared" si="48"/>
        <v>Green</v>
      </c>
      <c r="F576" s="72" t="s">
        <v>1670</v>
      </c>
      <c r="G576" s="23"/>
      <c r="H576" s="24" t="str">
        <f t="shared" si="49"/>
        <v>Start Loc</v>
      </c>
      <c r="I576" s="24" t="str">
        <f t="shared" si="50"/>
        <v>End Loc</v>
      </c>
      <c r="J576" s="24" t="str">
        <f t="shared" si="51"/>
        <v>Segment</v>
      </c>
      <c r="K576" s="71" t="s">
        <v>944</v>
      </c>
      <c r="L576" s="22">
        <v>1.5</v>
      </c>
      <c r="M576" s="22">
        <v>1.74</v>
      </c>
      <c r="N576" s="22">
        <v>4</v>
      </c>
      <c r="O576" s="22">
        <v>0</v>
      </c>
      <c r="P576" s="22">
        <v>0</v>
      </c>
      <c r="Q576" s="22">
        <v>5</v>
      </c>
      <c r="R576" s="22"/>
      <c r="S576" s="22"/>
      <c r="T576" s="22"/>
      <c r="U576" t="s">
        <v>1382</v>
      </c>
      <c r="V576" s="18">
        <f t="shared" si="52"/>
        <v>0.24</v>
      </c>
      <c r="W576" s="18">
        <v>39.053957950799997</v>
      </c>
      <c r="X576" s="18">
        <v>-84.327171207899994</v>
      </c>
      <c r="Y576" s="18">
        <v>39.056896305000002</v>
      </c>
      <c r="Z576" s="18">
        <v>-84.325330460200007</v>
      </c>
      <c r="AA576" s="71" t="str">
        <f t="shared" si="53"/>
        <v>HAM</v>
      </c>
    </row>
    <row r="577" spans="1:27" x14ac:dyDescent="0.25">
      <c r="A577" s="22" t="s">
        <v>4489</v>
      </c>
      <c r="B577" s="22">
        <v>0</v>
      </c>
      <c r="C577" s="22" t="s">
        <v>4620</v>
      </c>
      <c r="D577" s="22">
        <v>4</v>
      </c>
      <c r="E577" s="23" t="str">
        <f t="shared" si="48"/>
        <v>Green</v>
      </c>
      <c r="F577" s="72" t="s">
        <v>1673</v>
      </c>
      <c r="G577" s="23"/>
      <c r="H577" s="24" t="str">
        <f t="shared" si="49"/>
        <v>Start Loc</v>
      </c>
      <c r="I577" s="24" t="str">
        <f t="shared" si="50"/>
        <v>End Loc</v>
      </c>
      <c r="J577" s="24" t="str">
        <f t="shared" si="51"/>
        <v>Segment</v>
      </c>
      <c r="K577" s="71" t="s">
        <v>1074</v>
      </c>
      <c r="L577" s="22">
        <v>0</v>
      </c>
      <c r="M577" s="22">
        <v>0.24</v>
      </c>
      <c r="N577" s="22">
        <v>4</v>
      </c>
      <c r="O577" s="22">
        <v>0</v>
      </c>
      <c r="P577" s="22">
        <v>0</v>
      </c>
      <c r="Q577" s="22">
        <v>1</v>
      </c>
      <c r="R577" s="22"/>
      <c r="S577" s="22"/>
      <c r="T577" s="22"/>
      <c r="U577" t="s">
        <v>1376</v>
      </c>
      <c r="V577" s="18">
        <f t="shared" si="52"/>
        <v>0.24</v>
      </c>
      <c r="W577" s="18">
        <v>39.054793220500002</v>
      </c>
      <c r="X577" s="18">
        <v>-84.254748879700003</v>
      </c>
      <c r="Y577" s="18">
        <v>39.057684310100001</v>
      </c>
      <c r="Z577" s="18">
        <v>-84.256913769199997</v>
      </c>
      <c r="AA577" s="71" t="str">
        <f t="shared" si="53"/>
        <v>CLE</v>
      </c>
    </row>
    <row r="578" spans="1:27" x14ac:dyDescent="0.25">
      <c r="A578" s="22" t="s">
        <v>5937</v>
      </c>
      <c r="B578" s="22">
        <v>0</v>
      </c>
      <c r="C578" s="22" t="s">
        <v>4637</v>
      </c>
      <c r="D578" s="22">
        <v>2</v>
      </c>
      <c r="E578" s="23" t="str">
        <f t="shared" si="48"/>
        <v>Green</v>
      </c>
      <c r="F578" s="72" t="s">
        <v>1703</v>
      </c>
      <c r="G578" s="23"/>
      <c r="H578" s="24" t="str">
        <f t="shared" si="49"/>
        <v>Start Loc</v>
      </c>
      <c r="I578" s="24" t="str">
        <f t="shared" si="50"/>
        <v>End Loc</v>
      </c>
      <c r="J578" s="24" t="str">
        <f t="shared" si="51"/>
        <v>Segment</v>
      </c>
      <c r="K578" s="71" t="s">
        <v>857</v>
      </c>
      <c r="L578" s="22">
        <v>8.25</v>
      </c>
      <c r="M578" s="22">
        <v>8.49</v>
      </c>
      <c r="N578" s="22">
        <v>2</v>
      </c>
      <c r="O578" s="22">
        <v>0</v>
      </c>
      <c r="P578" s="22">
        <v>1</v>
      </c>
      <c r="Q578" s="22">
        <v>1</v>
      </c>
      <c r="R578" s="22"/>
      <c r="S578" s="22"/>
      <c r="T578" s="22"/>
      <c r="U578" t="s">
        <v>6729</v>
      </c>
      <c r="V578" s="18">
        <f t="shared" si="52"/>
        <v>0.24000000000000021</v>
      </c>
      <c r="W578" s="18">
        <v>39.060078052999998</v>
      </c>
      <c r="X578" s="18">
        <v>-82.670293612699993</v>
      </c>
      <c r="Y578" s="18">
        <v>39.058364140899997</v>
      </c>
      <c r="Z578" s="18">
        <v>-82.666449576100007</v>
      </c>
      <c r="AA578" s="71" t="str">
        <f t="shared" si="53"/>
        <v>JAC</v>
      </c>
    </row>
    <row r="579" spans="1:27" x14ac:dyDescent="0.25">
      <c r="A579" s="22" t="s">
        <v>4306</v>
      </c>
      <c r="B579" s="22">
        <v>0</v>
      </c>
      <c r="C579" s="22" t="s">
        <v>4619</v>
      </c>
      <c r="D579" s="22">
        <v>2</v>
      </c>
      <c r="E579" s="23" t="str">
        <f t="shared" si="48"/>
        <v>Green</v>
      </c>
      <c r="F579" s="72" t="s">
        <v>1670</v>
      </c>
      <c r="G579" s="23"/>
      <c r="H579" s="24" t="str">
        <f t="shared" si="49"/>
        <v>Start Loc</v>
      </c>
      <c r="I579" s="24" t="str">
        <f t="shared" si="50"/>
        <v>End Loc</v>
      </c>
      <c r="J579" s="24" t="str">
        <f t="shared" si="51"/>
        <v>Segment</v>
      </c>
      <c r="K579" s="71" t="s">
        <v>909</v>
      </c>
      <c r="L579" s="22">
        <v>0.5</v>
      </c>
      <c r="M579" s="22">
        <v>0.74</v>
      </c>
      <c r="N579" s="22">
        <v>2</v>
      </c>
      <c r="O579" s="22">
        <v>0</v>
      </c>
      <c r="P579" s="22">
        <v>0</v>
      </c>
      <c r="Q579" s="22">
        <v>0</v>
      </c>
      <c r="R579" s="22"/>
      <c r="S579" s="22"/>
      <c r="T579" s="22"/>
      <c r="U579" t="s">
        <v>281</v>
      </c>
      <c r="V579" s="18">
        <f t="shared" si="52"/>
        <v>0.24</v>
      </c>
      <c r="W579" s="18">
        <v>39.059779131299997</v>
      </c>
      <c r="X579" s="18">
        <v>-84.371041770600002</v>
      </c>
      <c r="Y579" s="18">
        <v>39.058403008799999</v>
      </c>
      <c r="Z579" s="18">
        <v>-84.367057960599993</v>
      </c>
      <c r="AA579" s="71" t="str">
        <f t="shared" si="53"/>
        <v>HAM</v>
      </c>
    </row>
    <row r="580" spans="1:27" x14ac:dyDescent="0.25">
      <c r="A580" s="22" t="s">
        <v>3684</v>
      </c>
      <c r="B580" s="22">
        <v>0</v>
      </c>
      <c r="C580" s="22" t="s">
        <v>4620</v>
      </c>
      <c r="D580" s="22">
        <v>2</v>
      </c>
      <c r="E580" s="23" t="str">
        <f t="shared" si="48"/>
        <v>Green</v>
      </c>
      <c r="F580" s="72" t="s">
        <v>1670</v>
      </c>
      <c r="G580" s="23"/>
      <c r="H580" s="24" t="str">
        <f t="shared" si="49"/>
        <v>Start Loc</v>
      </c>
      <c r="I580" s="24" t="str">
        <f t="shared" si="50"/>
        <v>End Loc</v>
      </c>
      <c r="J580" s="24" t="str">
        <f t="shared" si="51"/>
        <v>Segment</v>
      </c>
      <c r="K580" s="71" t="s">
        <v>1120</v>
      </c>
      <c r="L580" s="22">
        <v>0</v>
      </c>
      <c r="M580" s="22">
        <v>0.24</v>
      </c>
      <c r="N580" s="22">
        <v>2</v>
      </c>
      <c r="O580" s="22">
        <v>0</v>
      </c>
      <c r="P580" s="22">
        <v>0</v>
      </c>
      <c r="Q580" s="22">
        <v>3</v>
      </c>
      <c r="R580" s="22"/>
      <c r="S580" s="22"/>
      <c r="T580" s="22"/>
      <c r="U580" t="s">
        <v>1436</v>
      </c>
      <c r="V580" s="18">
        <f t="shared" si="52"/>
        <v>0.24</v>
      </c>
      <c r="W580" s="18">
        <v>39.055756224</v>
      </c>
      <c r="X580" s="18">
        <v>-84.3635174036</v>
      </c>
      <c r="Y580" s="18">
        <v>39.0590915135</v>
      </c>
      <c r="Z580" s="18">
        <v>-84.362707760999996</v>
      </c>
      <c r="AA580" s="71" t="str">
        <f t="shared" si="53"/>
        <v>HAM</v>
      </c>
    </row>
    <row r="581" spans="1:27" x14ac:dyDescent="0.25">
      <c r="A581" s="22" t="s">
        <v>4240</v>
      </c>
      <c r="B581" s="22">
        <v>0</v>
      </c>
      <c r="C581" s="22" t="s">
        <v>4627</v>
      </c>
      <c r="D581" s="22">
        <v>2</v>
      </c>
      <c r="E581" s="23" t="str">
        <f t="shared" si="48"/>
        <v>Green</v>
      </c>
      <c r="F581" s="72" t="s">
        <v>1673</v>
      </c>
      <c r="G581" s="23"/>
      <c r="H581" s="24" t="str">
        <f t="shared" si="49"/>
        <v>Start Loc</v>
      </c>
      <c r="I581" s="24" t="str">
        <f t="shared" si="50"/>
        <v>End Loc</v>
      </c>
      <c r="J581" s="24" t="str">
        <f t="shared" si="51"/>
        <v>Segment</v>
      </c>
      <c r="K581" s="71" t="s">
        <v>894</v>
      </c>
      <c r="L581" s="22">
        <v>3.25</v>
      </c>
      <c r="M581" s="22">
        <v>3.49</v>
      </c>
      <c r="N581" s="22">
        <v>2</v>
      </c>
      <c r="O581" s="22">
        <v>0</v>
      </c>
      <c r="P581" s="22">
        <v>0</v>
      </c>
      <c r="Q581" s="22">
        <v>1</v>
      </c>
      <c r="R581" s="22"/>
      <c r="S581" s="22"/>
      <c r="T581" s="22"/>
      <c r="U581" t="s">
        <v>282</v>
      </c>
      <c r="V581" s="18">
        <f t="shared" si="52"/>
        <v>0.24000000000000021</v>
      </c>
      <c r="W581" s="18">
        <v>39.056150514800002</v>
      </c>
      <c r="X581" s="18">
        <v>-84.298518568700004</v>
      </c>
      <c r="Y581" s="18">
        <v>39.059433580799997</v>
      </c>
      <c r="Z581" s="18">
        <v>-84.299612553299994</v>
      </c>
      <c r="AA581" s="71" t="str">
        <f t="shared" si="53"/>
        <v>CLE</v>
      </c>
    </row>
    <row r="582" spans="1:27" x14ac:dyDescent="0.25">
      <c r="A582" s="22" t="s">
        <v>2934</v>
      </c>
      <c r="B582" s="22">
        <v>0</v>
      </c>
      <c r="C582" s="22" t="s">
        <v>4606</v>
      </c>
      <c r="D582" s="22">
        <v>2</v>
      </c>
      <c r="E582" s="23" t="str">
        <f t="shared" si="48"/>
        <v>Green</v>
      </c>
      <c r="F582" s="72" t="s">
        <v>1670</v>
      </c>
      <c r="G582" s="23"/>
      <c r="H582" s="24" t="str">
        <f t="shared" si="49"/>
        <v>Start Loc</v>
      </c>
      <c r="I582" s="24" t="str">
        <f t="shared" si="50"/>
        <v>End Loc</v>
      </c>
      <c r="J582" s="24" t="str">
        <f t="shared" si="51"/>
        <v>Segment</v>
      </c>
      <c r="K582" s="71" t="s">
        <v>909</v>
      </c>
      <c r="L582" s="22">
        <v>0.25</v>
      </c>
      <c r="M582" s="22">
        <v>0.49</v>
      </c>
      <c r="N582" s="22">
        <v>2</v>
      </c>
      <c r="O582" s="22">
        <v>0</v>
      </c>
      <c r="P582" s="22">
        <v>0</v>
      </c>
      <c r="Q582" s="22">
        <v>0</v>
      </c>
      <c r="R582" s="22"/>
      <c r="S582" s="22"/>
      <c r="T582" s="22"/>
      <c r="U582" t="s">
        <v>281</v>
      </c>
      <c r="V582" s="18">
        <f t="shared" si="52"/>
        <v>0.24</v>
      </c>
      <c r="W582" s="18">
        <v>39.061580464099997</v>
      </c>
      <c r="X582" s="18">
        <v>-84.374983257400004</v>
      </c>
      <c r="Y582" s="18">
        <v>39.059830554000001</v>
      </c>
      <c r="Z582" s="18">
        <v>-84.371215814699994</v>
      </c>
      <c r="AA582" s="71" t="str">
        <f t="shared" si="53"/>
        <v>HAM</v>
      </c>
    </row>
    <row r="583" spans="1:27" x14ac:dyDescent="0.25">
      <c r="A583" s="22" t="s">
        <v>2935</v>
      </c>
      <c r="B583" s="22">
        <v>0</v>
      </c>
      <c r="C583" s="22" t="s">
        <v>4620</v>
      </c>
      <c r="D583" s="22">
        <v>3</v>
      </c>
      <c r="E583" s="23" t="str">
        <f t="shared" si="48"/>
        <v>Green</v>
      </c>
      <c r="F583" s="72" t="s">
        <v>1670</v>
      </c>
      <c r="G583" s="23"/>
      <c r="H583" s="24" t="str">
        <f t="shared" si="49"/>
        <v>Start Loc</v>
      </c>
      <c r="I583" s="24" t="str">
        <f t="shared" si="50"/>
        <v>End Loc</v>
      </c>
      <c r="J583" s="24" t="str">
        <f t="shared" si="51"/>
        <v>Segment</v>
      </c>
      <c r="K583" s="71" t="s">
        <v>909</v>
      </c>
      <c r="L583" s="22">
        <v>0</v>
      </c>
      <c r="M583" s="22">
        <v>0.24</v>
      </c>
      <c r="N583" s="22">
        <v>3</v>
      </c>
      <c r="O583" s="22">
        <v>0</v>
      </c>
      <c r="P583" s="22">
        <v>0</v>
      </c>
      <c r="Q583" s="22">
        <v>1</v>
      </c>
      <c r="R583" s="22"/>
      <c r="S583" s="22"/>
      <c r="T583" s="22"/>
      <c r="U583" t="s">
        <v>281</v>
      </c>
      <c r="V583" s="18">
        <f t="shared" si="52"/>
        <v>0.24</v>
      </c>
      <c r="W583" s="18">
        <v>39.064399571499997</v>
      </c>
      <c r="X583" s="18">
        <v>-84.3774277152</v>
      </c>
      <c r="Y583" s="18">
        <v>39.061642883300003</v>
      </c>
      <c r="Z583" s="18">
        <v>-84.375151157900007</v>
      </c>
      <c r="AA583" s="71" t="str">
        <f t="shared" si="53"/>
        <v>HAM</v>
      </c>
    </row>
    <row r="584" spans="1:27" x14ac:dyDescent="0.25">
      <c r="A584" s="22" t="s">
        <v>5550</v>
      </c>
      <c r="B584" s="22">
        <v>0</v>
      </c>
      <c r="C584" s="22" t="s">
        <v>4621</v>
      </c>
      <c r="D584" s="22">
        <v>2</v>
      </c>
      <c r="E584" s="23" t="str">
        <f t="shared" si="48"/>
        <v>Green</v>
      </c>
      <c r="F584" s="72" t="s">
        <v>1670</v>
      </c>
      <c r="G584" s="23"/>
      <c r="H584" s="24" t="str">
        <f t="shared" si="49"/>
        <v>Start Loc</v>
      </c>
      <c r="I584" s="24" t="str">
        <f t="shared" si="50"/>
        <v>End Loc</v>
      </c>
      <c r="J584" s="24" t="str">
        <f t="shared" si="51"/>
        <v>Segment</v>
      </c>
      <c r="K584" s="71" t="s">
        <v>5531</v>
      </c>
      <c r="L584" s="22">
        <v>0.75</v>
      </c>
      <c r="M584" s="22">
        <v>0.99</v>
      </c>
      <c r="N584" s="22">
        <v>2</v>
      </c>
      <c r="O584" s="22">
        <v>0</v>
      </c>
      <c r="P584" s="22">
        <v>0</v>
      </c>
      <c r="Q584" s="22">
        <v>0</v>
      </c>
      <c r="R584" s="22"/>
      <c r="S584" s="22"/>
      <c r="T584" s="22"/>
      <c r="U584" t="s">
        <v>4911</v>
      </c>
      <c r="V584" s="18">
        <f t="shared" si="52"/>
        <v>0.24</v>
      </c>
      <c r="W584" s="18">
        <v>39.059939624099997</v>
      </c>
      <c r="X584" s="18">
        <v>-84.395831654899993</v>
      </c>
      <c r="Y584" s="18">
        <v>39.062865154100002</v>
      </c>
      <c r="Z584" s="18">
        <v>-84.393466971099997</v>
      </c>
      <c r="AA584" s="71" t="str">
        <f t="shared" si="53"/>
        <v>HAM</v>
      </c>
    </row>
    <row r="585" spans="1:27" x14ac:dyDescent="0.25">
      <c r="A585" s="22" t="s">
        <v>4362</v>
      </c>
      <c r="B585" s="22">
        <v>0</v>
      </c>
      <c r="C585" s="22" t="s">
        <v>4643</v>
      </c>
      <c r="D585" s="22">
        <v>5</v>
      </c>
      <c r="E585" s="23" t="str">
        <f t="shared" ref="E585:E648" si="54">IF(D585&gt;15,"Red",IF(D585&gt;10,"Yellow",IF(D585&gt;5,"Purple",IF(D585&gt;1,"Green",""))))</f>
        <v>Green</v>
      </c>
      <c r="F585" s="72" t="s">
        <v>1673</v>
      </c>
      <c r="G585" s="23"/>
      <c r="H585" s="24" t="str">
        <f t="shared" ref="H585:H648" si="55">IF(W585=0,"Unavailable",HYPERLINK(CONCATENATE("http://maps.google.com/maps?q=",+W585,",+",+X585,"+(Begin)&amp;iwloc=A&amp;hl=en"),"Start Loc"))</f>
        <v>Start Loc</v>
      </c>
      <c r="I585" s="24" t="str">
        <f t="shared" ref="I585:I648" si="56">IF(Y585=0,"Unavailable",HYPERLINK(CONCATENATE("http://maps.google.com/maps?q=",+Y585,",+",+Z585,"+(End)&amp;iwloc=A&amp;hl=en"),"End Loc"))</f>
        <v>End Loc</v>
      </c>
      <c r="J585" s="24" t="str">
        <f t="shared" ref="J585:J648" si="57">HYPERLINK(CONCATENATE("https://www.google.us/maps/dir/",W585,",",X585,"/",Y585,",",Z585,"/@",AVERAGE(W585,Y585),",",AVERAGE(X585,Z585),",15z"),"Segment")</f>
        <v>Segment</v>
      </c>
      <c r="K585" s="71" t="s">
        <v>894</v>
      </c>
      <c r="L585" s="22">
        <v>3.5</v>
      </c>
      <c r="M585" s="22">
        <v>3.74</v>
      </c>
      <c r="N585" s="22">
        <v>5</v>
      </c>
      <c r="O585" s="22">
        <v>0</v>
      </c>
      <c r="P585" s="22">
        <v>0</v>
      </c>
      <c r="Q585" s="22">
        <v>0</v>
      </c>
      <c r="R585" s="22"/>
      <c r="S585" s="22"/>
      <c r="T585" s="22"/>
      <c r="U585" t="s">
        <v>282</v>
      </c>
      <c r="V585" s="18">
        <f t="shared" ref="V585:V648" si="58">M585-L585</f>
        <v>0.24000000000000021</v>
      </c>
      <c r="W585" s="18">
        <v>39.059574290299999</v>
      </c>
      <c r="X585" s="18">
        <v>-84.299573555600006</v>
      </c>
      <c r="Y585" s="18">
        <v>39.062977591299997</v>
      </c>
      <c r="Z585" s="18">
        <v>-84.299462492399996</v>
      </c>
      <c r="AA585" s="71" t="str">
        <f t="shared" ref="AA585:AA648" si="59">MID(U585,2,3)</f>
        <v>CLE</v>
      </c>
    </row>
    <row r="586" spans="1:27" x14ac:dyDescent="0.25">
      <c r="A586" s="22" t="s">
        <v>4034</v>
      </c>
      <c r="B586" s="22">
        <v>0</v>
      </c>
      <c r="C586" s="22" t="s">
        <v>4622</v>
      </c>
      <c r="D586" s="22">
        <v>3</v>
      </c>
      <c r="E586" s="23" t="str">
        <f t="shared" si="54"/>
        <v>Green</v>
      </c>
      <c r="F586" s="72" t="s">
        <v>1670</v>
      </c>
      <c r="G586" s="23"/>
      <c r="H586" s="24" t="str">
        <f t="shared" si="55"/>
        <v>Start Loc</v>
      </c>
      <c r="I586" s="24" t="str">
        <f t="shared" si="56"/>
        <v>End Loc</v>
      </c>
      <c r="J586" s="24" t="str">
        <f t="shared" si="57"/>
        <v>Segment</v>
      </c>
      <c r="K586" s="71" t="s">
        <v>977</v>
      </c>
      <c r="L586" s="22">
        <v>1.5</v>
      </c>
      <c r="M586" s="22">
        <v>1.74</v>
      </c>
      <c r="N586" s="22">
        <v>3</v>
      </c>
      <c r="O586" s="22">
        <v>0</v>
      </c>
      <c r="P586" s="22">
        <v>1</v>
      </c>
      <c r="Q586" s="22">
        <v>3</v>
      </c>
      <c r="R586" s="22"/>
      <c r="S586" s="22"/>
      <c r="T586" s="22"/>
      <c r="U586" t="s">
        <v>1411</v>
      </c>
      <c r="V586" s="18">
        <f t="shared" si="58"/>
        <v>0.24</v>
      </c>
      <c r="W586" s="18">
        <v>39.059846110300001</v>
      </c>
      <c r="X586" s="18">
        <v>-84.342485719199999</v>
      </c>
      <c r="Y586" s="18">
        <v>39.063251792000003</v>
      </c>
      <c r="Z586" s="18">
        <v>-84.341993348100004</v>
      </c>
      <c r="AA586" s="71" t="str">
        <f t="shared" si="59"/>
        <v>HAM</v>
      </c>
    </row>
    <row r="587" spans="1:27" x14ac:dyDescent="0.25">
      <c r="A587" s="22" t="s">
        <v>4226</v>
      </c>
      <c r="B587" s="22">
        <v>0</v>
      </c>
      <c r="C587" s="22" t="s">
        <v>4620</v>
      </c>
      <c r="D587" s="22">
        <v>2</v>
      </c>
      <c r="E587" s="23" t="str">
        <f t="shared" si="54"/>
        <v>Green</v>
      </c>
      <c r="F587" s="72" t="s">
        <v>1670</v>
      </c>
      <c r="G587" s="23"/>
      <c r="H587" s="24" t="str">
        <f t="shared" si="55"/>
        <v>Start Loc</v>
      </c>
      <c r="I587" s="24" t="str">
        <f t="shared" si="56"/>
        <v>End Loc</v>
      </c>
      <c r="J587" s="24" t="str">
        <f t="shared" si="57"/>
        <v>Segment</v>
      </c>
      <c r="K587" s="71" t="s">
        <v>992</v>
      </c>
      <c r="L587" s="22">
        <v>0</v>
      </c>
      <c r="M587" s="22">
        <v>0.24</v>
      </c>
      <c r="N587" s="22">
        <v>2</v>
      </c>
      <c r="O587" s="22">
        <v>0</v>
      </c>
      <c r="P587" s="22">
        <v>0</v>
      </c>
      <c r="Q587" s="22">
        <v>1</v>
      </c>
      <c r="R587" s="22"/>
      <c r="S587" s="22"/>
      <c r="T587" s="22"/>
      <c r="U587" t="s">
        <v>1165</v>
      </c>
      <c r="V587" s="18">
        <f t="shared" si="58"/>
        <v>0.24</v>
      </c>
      <c r="W587" s="18">
        <v>39.062615774599998</v>
      </c>
      <c r="X587" s="18">
        <v>-84.352006079800006</v>
      </c>
      <c r="Y587" s="18">
        <v>39.064443084099999</v>
      </c>
      <c r="Z587" s="18">
        <v>-84.348594598199995</v>
      </c>
      <c r="AA587" s="71" t="str">
        <f t="shared" si="59"/>
        <v>HAM</v>
      </c>
    </row>
    <row r="588" spans="1:27" x14ac:dyDescent="0.25">
      <c r="A588" s="22" t="s">
        <v>3399</v>
      </c>
      <c r="B588" s="22">
        <v>0</v>
      </c>
      <c r="C588" s="22" t="s">
        <v>4641</v>
      </c>
      <c r="D588" s="22">
        <v>2</v>
      </c>
      <c r="E588" s="23" t="str">
        <f t="shared" si="54"/>
        <v>Green</v>
      </c>
      <c r="F588" s="72" t="s">
        <v>1741</v>
      </c>
      <c r="G588" s="23"/>
      <c r="H588" s="24" t="str">
        <f t="shared" si="55"/>
        <v>Start Loc</v>
      </c>
      <c r="I588" s="24" t="str">
        <f t="shared" si="56"/>
        <v>End Loc</v>
      </c>
      <c r="J588" s="24" t="str">
        <f t="shared" si="57"/>
        <v>Segment</v>
      </c>
      <c r="K588" s="71" t="s">
        <v>841</v>
      </c>
      <c r="L588" s="22">
        <v>8.5</v>
      </c>
      <c r="M588" s="22">
        <v>8.74</v>
      </c>
      <c r="N588" s="22">
        <v>2</v>
      </c>
      <c r="O588" s="22">
        <v>0</v>
      </c>
      <c r="P588" s="22">
        <v>1</v>
      </c>
      <c r="Q588" s="22">
        <v>1</v>
      </c>
      <c r="R588" s="22"/>
      <c r="S588" s="22"/>
      <c r="T588" s="22"/>
      <c r="U588" t="s">
        <v>1831</v>
      </c>
      <c r="V588" s="18">
        <f t="shared" si="58"/>
        <v>0.24000000000000021</v>
      </c>
      <c r="W588" s="18">
        <v>39.061742758699999</v>
      </c>
      <c r="X588" s="18">
        <v>-82.119193941299997</v>
      </c>
      <c r="Y588" s="18">
        <v>39.065115310099998</v>
      </c>
      <c r="Z588" s="18">
        <v>-82.119707840499998</v>
      </c>
      <c r="AA588" s="71" t="str">
        <f t="shared" si="59"/>
        <v>MEG</v>
      </c>
    </row>
    <row r="589" spans="1:27" x14ac:dyDescent="0.25">
      <c r="A589" s="22" t="s">
        <v>3477</v>
      </c>
      <c r="B589" s="22">
        <v>0</v>
      </c>
      <c r="C589" s="22" t="s">
        <v>4619</v>
      </c>
      <c r="D589" s="22">
        <v>3</v>
      </c>
      <c r="E589" s="23" t="str">
        <f t="shared" si="54"/>
        <v>Green</v>
      </c>
      <c r="F589" s="72" t="s">
        <v>1670</v>
      </c>
      <c r="G589" s="23"/>
      <c r="H589" s="24" t="str">
        <f t="shared" si="55"/>
        <v>Start Loc</v>
      </c>
      <c r="I589" s="24" t="str">
        <f t="shared" si="56"/>
        <v>End Loc</v>
      </c>
      <c r="J589" s="24" t="str">
        <f t="shared" si="57"/>
        <v>Segment</v>
      </c>
      <c r="K589" s="71" t="s">
        <v>836</v>
      </c>
      <c r="L589" s="22">
        <v>0.5</v>
      </c>
      <c r="M589" s="22">
        <v>0.74</v>
      </c>
      <c r="N589" s="22">
        <v>3</v>
      </c>
      <c r="O589" s="22">
        <v>0</v>
      </c>
      <c r="P589" s="22">
        <v>0</v>
      </c>
      <c r="Q589" s="22">
        <v>1</v>
      </c>
      <c r="R589" s="22"/>
      <c r="S589" s="22"/>
      <c r="T589" s="22"/>
      <c r="U589" t="s">
        <v>1295</v>
      </c>
      <c r="V589" s="18">
        <f t="shared" si="58"/>
        <v>0.24</v>
      </c>
      <c r="W589" s="18">
        <v>39.066055481299998</v>
      </c>
      <c r="X589" s="18">
        <v>-84.348963925299998</v>
      </c>
      <c r="Y589" s="18">
        <v>39.065443439799999</v>
      </c>
      <c r="Z589" s="18">
        <v>-84.344610342600006</v>
      </c>
      <c r="AA589" s="71" t="str">
        <f t="shared" si="59"/>
        <v>HAM</v>
      </c>
    </row>
    <row r="590" spans="1:27" x14ac:dyDescent="0.25">
      <c r="A590" s="22" t="s">
        <v>5616</v>
      </c>
      <c r="B590" s="22">
        <v>0</v>
      </c>
      <c r="C590" s="22" t="s">
        <v>4617</v>
      </c>
      <c r="D590" s="22">
        <v>2</v>
      </c>
      <c r="E590" s="23" t="str">
        <f t="shared" si="54"/>
        <v>Green</v>
      </c>
      <c r="F590" s="72" t="s">
        <v>1673</v>
      </c>
      <c r="G590" s="23"/>
      <c r="H590" s="24" t="str">
        <f t="shared" si="55"/>
        <v>Start Loc</v>
      </c>
      <c r="I590" s="24" t="str">
        <f t="shared" si="56"/>
        <v>End Loc</v>
      </c>
      <c r="J590" s="24" t="str">
        <f t="shared" si="57"/>
        <v>Segment</v>
      </c>
      <c r="K590" s="71" t="s">
        <v>1039</v>
      </c>
      <c r="L590" s="22">
        <v>2.75</v>
      </c>
      <c r="M590" s="22">
        <v>2.99</v>
      </c>
      <c r="N590" s="22">
        <v>2</v>
      </c>
      <c r="O590" s="22">
        <v>0</v>
      </c>
      <c r="P590" s="22">
        <v>0</v>
      </c>
      <c r="Q590" s="22">
        <v>2</v>
      </c>
      <c r="R590" s="22"/>
      <c r="S590" s="22"/>
      <c r="T590" s="22"/>
      <c r="U590" t="s">
        <v>624</v>
      </c>
      <c r="V590" s="18">
        <f t="shared" si="58"/>
        <v>0.24000000000000021</v>
      </c>
      <c r="W590" s="18">
        <v>39.067480654500002</v>
      </c>
      <c r="X590" s="18">
        <v>-84.120925252800006</v>
      </c>
      <c r="Y590" s="18">
        <v>39.0658402181</v>
      </c>
      <c r="Z590" s="18">
        <v>-84.116992602799996</v>
      </c>
      <c r="AA590" s="71" t="str">
        <f t="shared" si="59"/>
        <v>CLE</v>
      </c>
    </row>
    <row r="591" spans="1:27" x14ac:dyDescent="0.25">
      <c r="A591" s="22" t="s">
        <v>2585</v>
      </c>
      <c r="B591" s="22">
        <v>0</v>
      </c>
      <c r="C591" s="22" t="s">
        <v>4606</v>
      </c>
      <c r="D591" s="22">
        <v>3</v>
      </c>
      <c r="E591" s="23" t="str">
        <f t="shared" si="54"/>
        <v>Green</v>
      </c>
      <c r="F591" s="72" t="s">
        <v>1670</v>
      </c>
      <c r="G591" s="23"/>
      <c r="H591" s="24" t="str">
        <f t="shared" si="55"/>
        <v>Start Loc</v>
      </c>
      <c r="I591" s="24" t="str">
        <f t="shared" si="56"/>
        <v>End Loc</v>
      </c>
      <c r="J591" s="24" t="str">
        <f t="shared" si="57"/>
        <v>Segment</v>
      </c>
      <c r="K591" s="71" t="s">
        <v>836</v>
      </c>
      <c r="L591" s="22">
        <v>0.25</v>
      </c>
      <c r="M591" s="22">
        <v>0.49</v>
      </c>
      <c r="N591" s="22">
        <v>3</v>
      </c>
      <c r="O591" s="22">
        <v>0</v>
      </c>
      <c r="P591" s="22">
        <v>0</v>
      </c>
      <c r="Q591" s="22">
        <v>1</v>
      </c>
      <c r="R591" s="22"/>
      <c r="S591" s="22"/>
      <c r="T591" s="22"/>
      <c r="U591" t="s">
        <v>1295</v>
      </c>
      <c r="V591" s="18">
        <f t="shared" si="58"/>
        <v>0.24</v>
      </c>
      <c r="W591" s="18">
        <v>39.069187945700001</v>
      </c>
      <c r="X591" s="18">
        <v>-84.349791371600006</v>
      </c>
      <c r="Y591" s="18">
        <v>39.066084092200001</v>
      </c>
      <c r="Z591" s="18">
        <v>-84.349145936499994</v>
      </c>
      <c r="AA591" s="71" t="str">
        <f t="shared" si="59"/>
        <v>HAM</v>
      </c>
    </row>
    <row r="592" spans="1:27" x14ac:dyDescent="0.25">
      <c r="A592" s="22" t="s">
        <v>4243</v>
      </c>
      <c r="B592" s="22">
        <v>0</v>
      </c>
      <c r="C592" s="22" t="s">
        <v>4621</v>
      </c>
      <c r="D592" s="22">
        <v>4</v>
      </c>
      <c r="E592" s="23" t="str">
        <f t="shared" si="54"/>
        <v>Green</v>
      </c>
      <c r="F592" s="72" t="s">
        <v>1670</v>
      </c>
      <c r="G592" s="23"/>
      <c r="H592" s="24" t="str">
        <f t="shared" si="55"/>
        <v>Start Loc</v>
      </c>
      <c r="I592" s="24" t="str">
        <f t="shared" si="56"/>
        <v>End Loc</v>
      </c>
      <c r="J592" s="24" t="str">
        <f t="shared" si="57"/>
        <v>Segment</v>
      </c>
      <c r="K592" s="71" t="s">
        <v>836</v>
      </c>
      <c r="L592" s="22">
        <v>0.75</v>
      </c>
      <c r="M592" s="22">
        <v>0.99</v>
      </c>
      <c r="N592" s="22">
        <v>4</v>
      </c>
      <c r="O592" s="22">
        <v>0</v>
      </c>
      <c r="P592" s="22">
        <v>0</v>
      </c>
      <c r="Q592" s="22">
        <v>1</v>
      </c>
      <c r="R592" s="22"/>
      <c r="S592" s="22"/>
      <c r="T592" s="22"/>
      <c r="U592" t="s">
        <v>1295</v>
      </c>
      <c r="V592" s="18">
        <f t="shared" si="58"/>
        <v>0.24</v>
      </c>
      <c r="W592" s="18">
        <v>39.065379228700003</v>
      </c>
      <c r="X592" s="18">
        <v>-84.344443372800001</v>
      </c>
      <c r="Y592" s="18">
        <v>39.066125278500003</v>
      </c>
      <c r="Z592" s="18">
        <v>-84.340372581599993</v>
      </c>
      <c r="AA592" s="71" t="str">
        <f t="shared" si="59"/>
        <v>HAM</v>
      </c>
    </row>
    <row r="593" spans="1:27" x14ac:dyDescent="0.25">
      <c r="A593" s="22" t="s">
        <v>2449</v>
      </c>
      <c r="B593" s="22">
        <v>0</v>
      </c>
      <c r="C593" s="22" t="s">
        <v>4620</v>
      </c>
      <c r="D593" s="22">
        <v>3</v>
      </c>
      <c r="E593" s="23" t="str">
        <f t="shared" si="54"/>
        <v>Green</v>
      </c>
      <c r="F593" s="72" t="s">
        <v>1673</v>
      </c>
      <c r="G593" s="23"/>
      <c r="H593" s="24" t="str">
        <f t="shared" si="55"/>
        <v>Start Loc</v>
      </c>
      <c r="I593" s="24" t="str">
        <f t="shared" si="56"/>
        <v>End Loc</v>
      </c>
      <c r="J593" s="24" t="str">
        <f t="shared" si="57"/>
        <v>Segment</v>
      </c>
      <c r="K593" s="71" t="s">
        <v>984</v>
      </c>
      <c r="L593" s="22">
        <v>0</v>
      </c>
      <c r="M593" s="22">
        <v>0.24</v>
      </c>
      <c r="N593" s="22">
        <v>3</v>
      </c>
      <c r="O593" s="22">
        <v>0</v>
      </c>
      <c r="P593" s="22">
        <v>0</v>
      </c>
      <c r="Q593" s="22">
        <v>0</v>
      </c>
      <c r="R593" s="22"/>
      <c r="S593" s="22"/>
      <c r="T593" s="22"/>
      <c r="U593" t="s">
        <v>1307</v>
      </c>
      <c r="V593" s="18">
        <f t="shared" si="58"/>
        <v>0.24</v>
      </c>
      <c r="W593" s="18">
        <v>39.064526291999996</v>
      </c>
      <c r="X593" s="18">
        <v>-84.279321881900003</v>
      </c>
      <c r="Y593" s="18">
        <v>39.0680127137</v>
      </c>
      <c r="Z593" s="18">
        <v>-84.279112410099998</v>
      </c>
      <c r="AA593" s="71" t="str">
        <f t="shared" si="59"/>
        <v>CLE</v>
      </c>
    </row>
    <row r="594" spans="1:27" x14ac:dyDescent="0.25">
      <c r="A594" s="22" t="s">
        <v>2235</v>
      </c>
      <c r="B594" s="22">
        <v>0</v>
      </c>
      <c r="C594" s="22" t="s">
        <v>4632</v>
      </c>
      <c r="D594" s="22">
        <v>3</v>
      </c>
      <c r="E594" s="23" t="str">
        <f t="shared" si="54"/>
        <v>Green</v>
      </c>
      <c r="F594" s="72" t="s">
        <v>1713</v>
      </c>
      <c r="G594" s="23"/>
      <c r="H594" s="24" t="str">
        <f t="shared" si="55"/>
        <v>Start Loc</v>
      </c>
      <c r="I594" s="24" t="str">
        <f t="shared" si="56"/>
        <v>End Loc</v>
      </c>
      <c r="J594" s="24" t="str">
        <f t="shared" si="57"/>
        <v>Segment</v>
      </c>
      <c r="K594" s="71" t="s">
        <v>864</v>
      </c>
      <c r="L594" s="22">
        <v>7.75</v>
      </c>
      <c r="M594" s="22">
        <v>7.99</v>
      </c>
      <c r="N594" s="22">
        <v>3</v>
      </c>
      <c r="O594" s="22">
        <v>0</v>
      </c>
      <c r="P594" s="22">
        <v>0</v>
      </c>
      <c r="Q594" s="22">
        <v>0</v>
      </c>
      <c r="R594" s="22"/>
      <c r="S594" s="22"/>
      <c r="T594" s="22"/>
      <c r="U594" t="s">
        <v>2050</v>
      </c>
      <c r="V594" s="18">
        <f t="shared" si="58"/>
        <v>0.24000000000000021</v>
      </c>
      <c r="W594" s="18">
        <v>39.0671831911</v>
      </c>
      <c r="X594" s="18">
        <v>-83.182982364699996</v>
      </c>
      <c r="Y594" s="18">
        <v>39.068817687699998</v>
      </c>
      <c r="Z594" s="18">
        <v>-83.179045134099994</v>
      </c>
      <c r="AA594" s="71" t="str">
        <f t="shared" si="59"/>
        <v>PIK</v>
      </c>
    </row>
    <row r="595" spans="1:27" x14ac:dyDescent="0.25">
      <c r="A595" s="22" t="s">
        <v>3610</v>
      </c>
      <c r="B595" s="22">
        <v>0</v>
      </c>
      <c r="C595" s="22" t="s">
        <v>4618</v>
      </c>
      <c r="D595" s="22">
        <v>2</v>
      </c>
      <c r="E595" s="23" t="str">
        <f t="shared" si="54"/>
        <v>Green</v>
      </c>
      <c r="F595" s="72" t="s">
        <v>1673</v>
      </c>
      <c r="G595" s="23"/>
      <c r="H595" s="24" t="str">
        <f t="shared" si="55"/>
        <v>Start Loc</v>
      </c>
      <c r="I595" s="24" t="str">
        <f t="shared" si="56"/>
        <v>End Loc</v>
      </c>
      <c r="J595" s="24" t="str">
        <f t="shared" si="57"/>
        <v>Segment</v>
      </c>
      <c r="K595" s="71" t="s">
        <v>972</v>
      </c>
      <c r="L595" s="22">
        <v>2</v>
      </c>
      <c r="M595" s="22">
        <v>2.2400000000000002</v>
      </c>
      <c r="N595" s="22">
        <v>2</v>
      </c>
      <c r="O595" s="22">
        <v>0</v>
      </c>
      <c r="P595" s="22">
        <v>0</v>
      </c>
      <c r="Q595" s="22">
        <v>2</v>
      </c>
      <c r="R595" s="22"/>
      <c r="S595" s="22"/>
      <c r="T595" s="22"/>
      <c r="U595" t="s">
        <v>1388</v>
      </c>
      <c r="V595" s="18">
        <f t="shared" si="58"/>
        <v>0.24000000000000021</v>
      </c>
      <c r="W595" s="18">
        <v>39.0689351515</v>
      </c>
      <c r="X595" s="18">
        <v>-84.020068174499997</v>
      </c>
      <c r="Y595" s="18">
        <v>39.069203912900001</v>
      </c>
      <c r="Z595" s="18">
        <v>-84.015608905999997</v>
      </c>
      <c r="AA595" s="71" t="str">
        <f t="shared" si="59"/>
        <v>CLE</v>
      </c>
    </row>
    <row r="596" spans="1:27" x14ac:dyDescent="0.25">
      <c r="A596" s="22" t="s">
        <v>5753</v>
      </c>
      <c r="B596" s="22">
        <v>0</v>
      </c>
      <c r="C596" s="22" t="s">
        <v>4612</v>
      </c>
      <c r="D596" s="22">
        <v>2</v>
      </c>
      <c r="E596" s="23" t="str">
        <f t="shared" si="54"/>
        <v>Green</v>
      </c>
      <c r="F596" s="72" t="s">
        <v>1741</v>
      </c>
      <c r="G596" s="23"/>
      <c r="H596" s="24" t="str">
        <f t="shared" si="55"/>
        <v>Start Loc</v>
      </c>
      <c r="I596" s="24" t="str">
        <f t="shared" si="56"/>
        <v>End Loc</v>
      </c>
      <c r="J596" s="24" t="str">
        <f t="shared" si="57"/>
        <v>Segment</v>
      </c>
      <c r="K596" s="71" t="s">
        <v>923</v>
      </c>
      <c r="L596" s="22">
        <v>1</v>
      </c>
      <c r="M596" s="22">
        <v>1.24</v>
      </c>
      <c r="N596" s="22">
        <v>2</v>
      </c>
      <c r="O596" s="22">
        <v>0</v>
      </c>
      <c r="P596" s="22">
        <v>0</v>
      </c>
      <c r="Q596" s="22">
        <v>0</v>
      </c>
      <c r="R596" s="22"/>
      <c r="S596" s="22"/>
      <c r="T596" s="22"/>
      <c r="U596" t="s">
        <v>6677</v>
      </c>
      <c r="V596" s="18">
        <f t="shared" si="58"/>
        <v>0.24</v>
      </c>
      <c r="W596" s="18">
        <v>39.066079119299999</v>
      </c>
      <c r="X596" s="18">
        <v>-82.017792086900002</v>
      </c>
      <c r="Y596" s="18">
        <v>39.069220304799998</v>
      </c>
      <c r="Z596" s="18">
        <v>-82.017485752400006</v>
      </c>
      <c r="AA596" s="71" t="str">
        <f t="shared" si="59"/>
        <v>MEG</v>
      </c>
    </row>
    <row r="597" spans="1:27" x14ac:dyDescent="0.25">
      <c r="A597" s="22" t="s">
        <v>3772</v>
      </c>
      <c r="B597" s="22">
        <v>0</v>
      </c>
      <c r="C597" s="22" t="s">
        <v>4606</v>
      </c>
      <c r="D597" s="22">
        <v>2</v>
      </c>
      <c r="E597" s="23" t="str">
        <f t="shared" si="54"/>
        <v>Green</v>
      </c>
      <c r="F597" s="72" t="s">
        <v>1673</v>
      </c>
      <c r="G597" s="23"/>
      <c r="H597" s="24" t="str">
        <f t="shared" si="55"/>
        <v>Start Loc</v>
      </c>
      <c r="I597" s="24" t="str">
        <f t="shared" si="56"/>
        <v>End Loc</v>
      </c>
      <c r="J597" s="24" t="str">
        <f t="shared" si="57"/>
        <v>Segment</v>
      </c>
      <c r="K597" s="71" t="s">
        <v>906</v>
      </c>
      <c r="L597" s="22">
        <v>0.25</v>
      </c>
      <c r="M597" s="22">
        <v>0.49</v>
      </c>
      <c r="N597" s="22">
        <v>2</v>
      </c>
      <c r="O597" s="22">
        <v>0</v>
      </c>
      <c r="P597" s="22">
        <v>0</v>
      </c>
      <c r="Q597" s="22">
        <v>0</v>
      </c>
      <c r="R597" s="22"/>
      <c r="S597" s="22"/>
      <c r="T597" s="22"/>
      <c r="U597" t="s">
        <v>278</v>
      </c>
      <c r="V597" s="18">
        <f t="shared" si="58"/>
        <v>0.24</v>
      </c>
      <c r="W597" s="18">
        <v>39.068881200900002</v>
      </c>
      <c r="X597" s="18">
        <v>-84.272813550899997</v>
      </c>
      <c r="Y597" s="18">
        <v>39.069570750700002</v>
      </c>
      <c r="Z597" s="18">
        <v>-84.268472252699993</v>
      </c>
      <c r="AA597" s="71" t="str">
        <f t="shared" si="59"/>
        <v>CLE</v>
      </c>
    </row>
    <row r="598" spans="1:27" x14ac:dyDescent="0.25">
      <c r="A598" s="22" t="s">
        <v>3493</v>
      </c>
      <c r="B598" s="22">
        <v>0</v>
      </c>
      <c r="C598" s="22" t="s">
        <v>4612</v>
      </c>
      <c r="D598" s="22">
        <v>3</v>
      </c>
      <c r="E598" s="23" t="str">
        <f t="shared" si="54"/>
        <v>Green</v>
      </c>
      <c r="F598" s="72" t="s">
        <v>1670</v>
      </c>
      <c r="G598" s="23"/>
      <c r="H598" s="24" t="str">
        <f t="shared" si="55"/>
        <v>Start Loc</v>
      </c>
      <c r="I598" s="24" t="str">
        <f t="shared" si="56"/>
        <v>End Loc</v>
      </c>
      <c r="J598" s="24" t="str">
        <f t="shared" si="57"/>
        <v>Segment</v>
      </c>
      <c r="K598" s="71" t="s">
        <v>1124</v>
      </c>
      <c r="L598" s="22">
        <v>1</v>
      </c>
      <c r="M598" s="22">
        <v>1.24</v>
      </c>
      <c r="N598" s="22">
        <v>3</v>
      </c>
      <c r="O598" s="22">
        <v>0</v>
      </c>
      <c r="P598" s="22">
        <v>0</v>
      </c>
      <c r="Q598" s="22">
        <v>1</v>
      </c>
      <c r="R598" s="22"/>
      <c r="S598" s="22"/>
      <c r="T598" s="22"/>
      <c r="U598" t="s">
        <v>666</v>
      </c>
      <c r="V598" s="18">
        <f t="shared" si="58"/>
        <v>0.24</v>
      </c>
      <c r="W598" s="18">
        <v>39.066856377900002</v>
      </c>
      <c r="X598" s="18">
        <v>-84.377124606500004</v>
      </c>
      <c r="Y598" s="18">
        <v>39.0701324781</v>
      </c>
      <c r="Z598" s="18">
        <v>-84.376104301799998</v>
      </c>
      <c r="AA598" s="71" t="str">
        <f t="shared" si="59"/>
        <v>HAM</v>
      </c>
    </row>
    <row r="599" spans="1:27" x14ac:dyDescent="0.25">
      <c r="A599" s="22" t="s">
        <v>2540</v>
      </c>
      <c r="B599" s="22">
        <v>0</v>
      </c>
      <c r="C599" s="22" t="s">
        <v>4627</v>
      </c>
      <c r="D599" s="22">
        <v>3</v>
      </c>
      <c r="E599" s="23" t="str">
        <f t="shared" si="54"/>
        <v>Green</v>
      </c>
      <c r="F599" s="72" t="s">
        <v>1673</v>
      </c>
      <c r="G599" s="23"/>
      <c r="H599" s="24" t="str">
        <f t="shared" si="55"/>
        <v>Start Loc</v>
      </c>
      <c r="I599" s="24" t="str">
        <f t="shared" si="56"/>
        <v>End Loc</v>
      </c>
      <c r="J599" s="24" t="str">
        <f t="shared" si="57"/>
        <v>Segment</v>
      </c>
      <c r="K599" s="71" t="s">
        <v>799</v>
      </c>
      <c r="L599" s="22">
        <v>3.25</v>
      </c>
      <c r="M599" s="22">
        <v>3.49</v>
      </c>
      <c r="N599" s="22">
        <v>3</v>
      </c>
      <c r="O599" s="22">
        <v>0</v>
      </c>
      <c r="P599" s="22">
        <v>0</v>
      </c>
      <c r="Q599" s="22">
        <v>0</v>
      </c>
      <c r="R599" s="22"/>
      <c r="S599" s="22"/>
      <c r="T599" s="22"/>
      <c r="U599" t="s">
        <v>208</v>
      </c>
      <c r="V599" s="18">
        <f t="shared" si="58"/>
        <v>0.24000000000000021</v>
      </c>
      <c r="W599" s="18">
        <v>39.074056042300001</v>
      </c>
      <c r="X599" s="18">
        <v>-84.257153722699996</v>
      </c>
      <c r="Y599" s="18">
        <v>39.0707916199</v>
      </c>
      <c r="Z599" s="18">
        <v>-84.256049771400001</v>
      </c>
      <c r="AA599" s="71" t="str">
        <f t="shared" si="59"/>
        <v>CLE</v>
      </c>
    </row>
    <row r="600" spans="1:27" x14ac:dyDescent="0.25">
      <c r="A600" s="22" t="s">
        <v>4100</v>
      </c>
      <c r="B600" s="22">
        <v>0</v>
      </c>
      <c r="C600" s="22" t="s">
        <v>4606</v>
      </c>
      <c r="D600" s="22">
        <v>2</v>
      </c>
      <c r="E600" s="23" t="str">
        <f t="shared" si="54"/>
        <v>Green</v>
      </c>
      <c r="F600" s="72" t="s">
        <v>1673</v>
      </c>
      <c r="G600" s="23"/>
      <c r="H600" s="24" t="str">
        <f t="shared" si="55"/>
        <v>Start Loc</v>
      </c>
      <c r="I600" s="24" t="str">
        <f t="shared" si="56"/>
        <v>End Loc</v>
      </c>
      <c r="J600" s="24" t="str">
        <f t="shared" si="57"/>
        <v>Segment</v>
      </c>
      <c r="K600" s="71" t="s">
        <v>984</v>
      </c>
      <c r="L600" s="22">
        <v>0.25</v>
      </c>
      <c r="M600" s="22">
        <v>0.49</v>
      </c>
      <c r="N600" s="22">
        <v>2</v>
      </c>
      <c r="O600" s="22">
        <v>0</v>
      </c>
      <c r="P600" s="22">
        <v>0</v>
      </c>
      <c r="Q600" s="22">
        <v>0</v>
      </c>
      <c r="R600" s="22"/>
      <c r="S600" s="22"/>
      <c r="T600" s="22"/>
      <c r="U600" t="s">
        <v>1307</v>
      </c>
      <c r="V600" s="18">
        <f t="shared" si="58"/>
        <v>0.24</v>
      </c>
      <c r="W600" s="18">
        <v>39.068147319399998</v>
      </c>
      <c r="X600" s="18">
        <v>-84.279072467399999</v>
      </c>
      <c r="Y600" s="18">
        <v>39.070954184199998</v>
      </c>
      <c r="Z600" s="18">
        <v>-84.277211017100001</v>
      </c>
      <c r="AA600" s="71" t="str">
        <f t="shared" si="59"/>
        <v>CLE</v>
      </c>
    </row>
    <row r="601" spans="1:27" x14ac:dyDescent="0.25">
      <c r="A601" s="22" t="s">
        <v>2820</v>
      </c>
      <c r="B601" s="22">
        <v>0</v>
      </c>
      <c r="C601" s="22" t="s">
        <v>4615</v>
      </c>
      <c r="D601" s="22">
        <v>2</v>
      </c>
      <c r="E601" s="23" t="str">
        <f t="shared" si="54"/>
        <v>Green</v>
      </c>
      <c r="F601" s="72" t="s">
        <v>1670</v>
      </c>
      <c r="G601" s="23"/>
      <c r="H601" s="24" t="str">
        <f t="shared" si="55"/>
        <v>Start Loc</v>
      </c>
      <c r="I601" s="24" t="str">
        <f t="shared" si="56"/>
        <v>End Loc</v>
      </c>
      <c r="J601" s="24" t="str">
        <f t="shared" si="57"/>
        <v>Segment</v>
      </c>
      <c r="K601" s="71" t="s">
        <v>944</v>
      </c>
      <c r="L601" s="22">
        <v>2.5</v>
      </c>
      <c r="M601" s="22">
        <v>2.74</v>
      </c>
      <c r="N601" s="22">
        <v>2</v>
      </c>
      <c r="O601" s="22">
        <v>0</v>
      </c>
      <c r="P601" s="22">
        <v>0</v>
      </c>
      <c r="Q601" s="22">
        <v>1</v>
      </c>
      <c r="R601" s="22"/>
      <c r="S601" s="22"/>
      <c r="T601" s="22"/>
      <c r="U601" t="s">
        <v>1382</v>
      </c>
      <c r="V601" s="18">
        <f t="shared" si="58"/>
        <v>0.24000000000000021</v>
      </c>
      <c r="W601" s="18">
        <v>39.067650972300001</v>
      </c>
      <c r="X601" s="18">
        <v>-84.323287941800004</v>
      </c>
      <c r="Y601" s="18">
        <v>39.071009003599997</v>
      </c>
      <c r="Z601" s="18">
        <v>-84.322568434399997</v>
      </c>
      <c r="AA601" s="71" t="str">
        <f t="shared" si="59"/>
        <v>HAM</v>
      </c>
    </row>
    <row r="602" spans="1:27" x14ac:dyDescent="0.25">
      <c r="A602" s="22" t="s">
        <v>2398</v>
      </c>
      <c r="B602" s="22">
        <v>0</v>
      </c>
      <c r="C602" s="22" t="s">
        <v>4661</v>
      </c>
      <c r="D602" s="22">
        <v>2</v>
      </c>
      <c r="E602" s="23" t="str">
        <f t="shared" si="54"/>
        <v>Green</v>
      </c>
      <c r="F602" s="72" t="s">
        <v>1741</v>
      </c>
      <c r="G602" s="23"/>
      <c r="H602" s="24" t="str">
        <f t="shared" si="55"/>
        <v>Start Loc</v>
      </c>
      <c r="I602" s="24" t="str">
        <f t="shared" si="56"/>
        <v>End Loc</v>
      </c>
      <c r="J602" s="24" t="str">
        <f t="shared" si="57"/>
        <v>Segment</v>
      </c>
      <c r="K602" s="71" t="s">
        <v>850</v>
      </c>
      <c r="L602" s="22">
        <v>15</v>
      </c>
      <c r="M602" s="22">
        <v>15.24</v>
      </c>
      <c r="N602" s="22">
        <v>2</v>
      </c>
      <c r="O602" s="22">
        <v>0</v>
      </c>
      <c r="P602" s="22">
        <v>0</v>
      </c>
      <c r="Q602" s="22">
        <v>0</v>
      </c>
      <c r="R602" s="22"/>
      <c r="S602" s="22"/>
      <c r="T602" s="22"/>
      <c r="U602" t="s">
        <v>1785</v>
      </c>
      <c r="V602" s="18">
        <f t="shared" si="58"/>
        <v>0.24000000000000021</v>
      </c>
      <c r="W602" s="18">
        <v>39.068559676</v>
      </c>
      <c r="X602" s="18">
        <v>-81.861288361600003</v>
      </c>
      <c r="Y602" s="18">
        <v>39.071556292099999</v>
      </c>
      <c r="Z602" s="18">
        <v>-81.863377174700005</v>
      </c>
      <c r="AA602" s="71" t="str">
        <f t="shared" si="59"/>
        <v>MEG</v>
      </c>
    </row>
    <row r="603" spans="1:27" x14ac:dyDescent="0.25">
      <c r="A603" s="22" t="s">
        <v>2552</v>
      </c>
      <c r="B603" s="22">
        <v>0</v>
      </c>
      <c r="C603" s="22" t="s">
        <v>4619</v>
      </c>
      <c r="D603" s="22">
        <v>2</v>
      </c>
      <c r="E603" s="23" t="str">
        <f t="shared" si="54"/>
        <v>Green</v>
      </c>
      <c r="F603" s="72" t="s">
        <v>1673</v>
      </c>
      <c r="G603" s="23"/>
      <c r="H603" s="24" t="str">
        <f t="shared" si="55"/>
        <v>Start Loc</v>
      </c>
      <c r="I603" s="24" t="str">
        <f t="shared" si="56"/>
        <v>End Loc</v>
      </c>
      <c r="J603" s="24" t="str">
        <f t="shared" si="57"/>
        <v>Segment</v>
      </c>
      <c r="K603" s="71" t="s">
        <v>906</v>
      </c>
      <c r="L603" s="22">
        <v>0.5</v>
      </c>
      <c r="M603" s="22">
        <v>0.74</v>
      </c>
      <c r="N603" s="22">
        <v>2</v>
      </c>
      <c r="O603" s="22">
        <v>0</v>
      </c>
      <c r="P603" s="22">
        <v>0</v>
      </c>
      <c r="Q603" s="22">
        <v>0</v>
      </c>
      <c r="R603" s="22"/>
      <c r="S603" s="22"/>
      <c r="T603" s="22"/>
      <c r="U603" t="s">
        <v>278</v>
      </c>
      <c r="V603" s="18">
        <f t="shared" si="58"/>
        <v>0.24</v>
      </c>
      <c r="W603" s="18">
        <v>39.069623024199998</v>
      </c>
      <c r="X603" s="18">
        <v>-84.2682783801</v>
      </c>
      <c r="Y603" s="18">
        <v>39.0716985647</v>
      </c>
      <c r="Z603" s="18">
        <v>-84.264727031700005</v>
      </c>
      <c r="AA603" s="71" t="str">
        <f t="shared" si="59"/>
        <v>CLE</v>
      </c>
    </row>
    <row r="604" spans="1:27" x14ac:dyDescent="0.25">
      <c r="A604" s="22" t="s">
        <v>4309</v>
      </c>
      <c r="B604" s="22">
        <v>0</v>
      </c>
      <c r="C604" s="22" t="s">
        <v>4621</v>
      </c>
      <c r="D604" s="22">
        <v>4</v>
      </c>
      <c r="E604" s="23" t="str">
        <f t="shared" si="54"/>
        <v>Green</v>
      </c>
      <c r="F604" s="72" t="s">
        <v>1709</v>
      </c>
      <c r="G604" s="23"/>
      <c r="H604" s="24" t="str">
        <f t="shared" si="55"/>
        <v>Start Loc</v>
      </c>
      <c r="I604" s="24" t="str">
        <f t="shared" si="56"/>
        <v>End Loc</v>
      </c>
      <c r="J604" s="24" t="str">
        <f t="shared" si="57"/>
        <v>Segment</v>
      </c>
      <c r="K604" s="71" t="s">
        <v>835</v>
      </c>
      <c r="L604" s="22">
        <v>0.75</v>
      </c>
      <c r="M604" s="22">
        <v>0.99</v>
      </c>
      <c r="N604" s="22">
        <v>4</v>
      </c>
      <c r="O604" s="22">
        <v>0</v>
      </c>
      <c r="P604" s="22">
        <v>0</v>
      </c>
      <c r="Q604" s="22">
        <v>2</v>
      </c>
      <c r="R604" s="22"/>
      <c r="S604" s="22"/>
      <c r="T604" s="22"/>
      <c r="U604" t="s">
        <v>313</v>
      </c>
      <c r="V604" s="18">
        <f t="shared" si="58"/>
        <v>0.24</v>
      </c>
      <c r="W604" s="18">
        <v>39.070564437500003</v>
      </c>
      <c r="X604" s="18">
        <v>-83.855707415500007</v>
      </c>
      <c r="Y604" s="18">
        <v>39.071894393400001</v>
      </c>
      <c r="Z604" s="18">
        <v>-83.851745019500001</v>
      </c>
      <c r="AA604" s="71" t="str">
        <f t="shared" si="59"/>
        <v>HIG</v>
      </c>
    </row>
    <row r="605" spans="1:27" x14ac:dyDescent="0.25">
      <c r="A605" s="22" t="s">
        <v>3161</v>
      </c>
      <c r="B605" s="22">
        <v>0</v>
      </c>
      <c r="C605" s="22" t="s">
        <v>4622</v>
      </c>
      <c r="D605" s="22">
        <v>2</v>
      </c>
      <c r="E605" s="23" t="str">
        <f t="shared" si="54"/>
        <v>Green</v>
      </c>
      <c r="F605" s="72" t="s">
        <v>1673</v>
      </c>
      <c r="G605" s="23"/>
      <c r="H605" s="24" t="str">
        <f t="shared" si="55"/>
        <v>Start Loc</v>
      </c>
      <c r="I605" s="24" t="str">
        <f t="shared" si="56"/>
        <v>End Loc</v>
      </c>
      <c r="J605" s="24" t="str">
        <f t="shared" si="57"/>
        <v>Segment</v>
      </c>
      <c r="K605" s="71" t="s">
        <v>843</v>
      </c>
      <c r="L605" s="22">
        <v>1.5</v>
      </c>
      <c r="M605" s="22">
        <v>1.74</v>
      </c>
      <c r="N605" s="22">
        <v>2</v>
      </c>
      <c r="O605" s="22">
        <v>0</v>
      </c>
      <c r="P605" s="22">
        <v>0</v>
      </c>
      <c r="Q605" s="22">
        <v>3</v>
      </c>
      <c r="R605" s="22"/>
      <c r="S605" s="22"/>
      <c r="T605" s="22"/>
      <c r="U605" t="s">
        <v>231</v>
      </c>
      <c r="V605" s="18">
        <f t="shared" si="58"/>
        <v>0.24</v>
      </c>
      <c r="W605" s="18">
        <v>39.069017058299998</v>
      </c>
      <c r="X605" s="18">
        <v>-84.244469636600002</v>
      </c>
      <c r="Y605" s="18">
        <v>39.072063279200002</v>
      </c>
      <c r="Z605" s="18">
        <v>-84.245875841399993</v>
      </c>
      <c r="AA605" s="71" t="str">
        <f t="shared" si="59"/>
        <v>CLE</v>
      </c>
    </row>
    <row r="606" spans="1:27" x14ac:dyDescent="0.25">
      <c r="A606" s="22" t="s">
        <v>5135</v>
      </c>
      <c r="B606" s="22">
        <v>0</v>
      </c>
      <c r="C606" s="22" t="s">
        <v>4626</v>
      </c>
      <c r="D606" s="22">
        <v>2</v>
      </c>
      <c r="E606" s="23" t="str">
        <f t="shared" si="54"/>
        <v>Green</v>
      </c>
      <c r="F606" s="72" t="s">
        <v>1673</v>
      </c>
      <c r="G606" s="23"/>
      <c r="H606" s="24" t="str">
        <f t="shared" si="55"/>
        <v>Start Loc</v>
      </c>
      <c r="I606" s="24" t="str">
        <f t="shared" si="56"/>
        <v>End Loc</v>
      </c>
      <c r="J606" s="24" t="str">
        <f t="shared" si="57"/>
        <v>Segment</v>
      </c>
      <c r="K606" s="71" t="s">
        <v>1039</v>
      </c>
      <c r="L606" s="22">
        <v>1.75</v>
      </c>
      <c r="M606" s="22">
        <v>1.99</v>
      </c>
      <c r="N606" s="22">
        <v>2</v>
      </c>
      <c r="O606" s="22">
        <v>0</v>
      </c>
      <c r="P606" s="22">
        <v>0</v>
      </c>
      <c r="Q606" s="22">
        <v>0</v>
      </c>
      <c r="R606" s="22"/>
      <c r="S606" s="22"/>
      <c r="T606" s="22"/>
      <c r="U606" t="s">
        <v>624</v>
      </c>
      <c r="V606" s="18">
        <f t="shared" si="58"/>
        <v>0.24</v>
      </c>
      <c r="W606" s="18">
        <v>39.073645509499997</v>
      </c>
      <c r="X606" s="18">
        <v>-84.137685364500001</v>
      </c>
      <c r="Y606" s="18">
        <v>39.072076687600003</v>
      </c>
      <c r="Z606" s="18">
        <v>-84.133710603200001</v>
      </c>
      <c r="AA606" s="71" t="str">
        <f t="shared" si="59"/>
        <v>CLE</v>
      </c>
    </row>
    <row r="607" spans="1:27" x14ac:dyDescent="0.25">
      <c r="A607" s="22" t="s">
        <v>5045</v>
      </c>
      <c r="B607" s="22">
        <v>0</v>
      </c>
      <c r="C607" s="22" t="s">
        <v>4622</v>
      </c>
      <c r="D607" s="22">
        <v>3</v>
      </c>
      <c r="E607" s="23" t="str">
        <f t="shared" si="54"/>
        <v>Green</v>
      </c>
      <c r="F607" s="72" t="s">
        <v>1670</v>
      </c>
      <c r="G607" s="23"/>
      <c r="H607" s="24" t="str">
        <f t="shared" si="55"/>
        <v>Start Loc</v>
      </c>
      <c r="I607" s="24" t="str">
        <f t="shared" si="56"/>
        <v>End Loc</v>
      </c>
      <c r="J607" s="24" t="str">
        <f t="shared" si="57"/>
        <v>Segment</v>
      </c>
      <c r="K607" s="71" t="s">
        <v>839</v>
      </c>
      <c r="L607" s="22">
        <v>1.5</v>
      </c>
      <c r="M607" s="22">
        <v>1.74</v>
      </c>
      <c r="N607" s="22">
        <v>3</v>
      </c>
      <c r="O607" s="22">
        <v>0</v>
      </c>
      <c r="P607" s="22">
        <v>0</v>
      </c>
      <c r="Q607" s="22">
        <v>1</v>
      </c>
      <c r="R607" s="22"/>
      <c r="S607" s="22"/>
      <c r="T607" s="22"/>
      <c r="U607" t="s">
        <v>227</v>
      </c>
      <c r="V607" s="18">
        <f t="shared" si="58"/>
        <v>0.24</v>
      </c>
      <c r="W607" s="18">
        <v>39.069920606399997</v>
      </c>
      <c r="X607" s="18">
        <v>-84.397243612500006</v>
      </c>
      <c r="Y607" s="18">
        <v>39.072275061600003</v>
      </c>
      <c r="Z607" s="18">
        <v>-84.394145682399994</v>
      </c>
      <c r="AA607" s="71" t="str">
        <f t="shared" si="59"/>
        <v>HAM</v>
      </c>
    </row>
    <row r="608" spans="1:27" x14ac:dyDescent="0.25">
      <c r="A608" s="22" t="s">
        <v>3759</v>
      </c>
      <c r="B608" s="22">
        <v>0</v>
      </c>
      <c r="C608" s="22" t="s">
        <v>4606</v>
      </c>
      <c r="D608" s="22">
        <v>4</v>
      </c>
      <c r="E608" s="23" t="str">
        <f t="shared" si="54"/>
        <v>Green</v>
      </c>
      <c r="F608" s="72" t="s">
        <v>1670</v>
      </c>
      <c r="G608" s="23"/>
      <c r="H608" s="24" t="str">
        <f t="shared" si="55"/>
        <v>Start Loc</v>
      </c>
      <c r="I608" s="24" t="str">
        <f t="shared" si="56"/>
        <v>End Loc</v>
      </c>
      <c r="J608" s="24" t="str">
        <f t="shared" si="57"/>
        <v>Segment</v>
      </c>
      <c r="K608" s="71" t="s">
        <v>1133</v>
      </c>
      <c r="L608" s="22">
        <v>0.25</v>
      </c>
      <c r="M608" s="22">
        <v>0.49</v>
      </c>
      <c r="N608" s="22">
        <v>4</v>
      </c>
      <c r="O608" s="22">
        <v>0</v>
      </c>
      <c r="P608" s="22">
        <v>0</v>
      </c>
      <c r="Q608" s="22">
        <v>0</v>
      </c>
      <c r="R608" s="22"/>
      <c r="S608" s="22"/>
      <c r="T608" s="22"/>
      <c r="U608" t="s">
        <v>1598</v>
      </c>
      <c r="V608" s="18">
        <f t="shared" si="58"/>
        <v>0.24</v>
      </c>
      <c r="W608" s="18">
        <v>39.069348681500003</v>
      </c>
      <c r="X608" s="18">
        <v>-84.336606934700001</v>
      </c>
      <c r="Y608" s="18">
        <v>39.072556458999998</v>
      </c>
      <c r="Z608" s="18">
        <v>-84.335713876300005</v>
      </c>
      <c r="AA608" s="71" t="str">
        <f t="shared" si="59"/>
        <v>HAM</v>
      </c>
    </row>
    <row r="609" spans="1:27" x14ac:dyDescent="0.25">
      <c r="A609" s="22" t="s">
        <v>4934</v>
      </c>
      <c r="B609" s="22">
        <v>0</v>
      </c>
      <c r="C609" s="22" t="s">
        <v>4608</v>
      </c>
      <c r="D609" s="22">
        <v>3</v>
      </c>
      <c r="E609" s="23" t="str">
        <f t="shared" si="54"/>
        <v>Green</v>
      </c>
      <c r="F609" s="72" t="s">
        <v>1673</v>
      </c>
      <c r="G609" s="23"/>
      <c r="H609" s="24" t="str">
        <f t="shared" si="55"/>
        <v>Start Loc</v>
      </c>
      <c r="I609" s="24" t="str">
        <f t="shared" si="56"/>
        <v>End Loc</v>
      </c>
      <c r="J609" s="24" t="str">
        <f t="shared" si="57"/>
        <v>Segment</v>
      </c>
      <c r="K609" s="71" t="s">
        <v>954</v>
      </c>
      <c r="L609" s="22">
        <v>1.25</v>
      </c>
      <c r="M609" s="22">
        <v>1.49</v>
      </c>
      <c r="N609" s="22">
        <v>3</v>
      </c>
      <c r="O609" s="22">
        <v>0</v>
      </c>
      <c r="P609" s="22">
        <v>0</v>
      </c>
      <c r="Q609" s="22">
        <v>2</v>
      </c>
      <c r="R609" s="22"/>
      <c r="S609" s="22"/>
      <c r="T609" s="22"/>
      <c r="U609" t="s">
        <v>4720</v>
      </c>
      <c r="V609" s="18">
        <f t="shared" si="58"/>
        <v>0.24</v>
      </c>
      <c r="W609" s="18">
        <v>39.069567760799998</v>
      </c>
      <c r="X609" s="18">
        <v>-84.038581993500003</v>
      </c>
      <c r="Y609" s="18">
        <v>39.072778267099999</v>
      </c>
      <c r="Z609" s="18">
        <v>-84.037165052899994</v>
      </c>
      <c r="AA609" s="71" t="str">
        <f t="shared" si="59"/>
        <v>CLE</v>
      </c>
    </row>
    <row r="610" spans="1:27" x14ac:dyDescent="0.25">
      <c r="A610" s="22" t="s">
        <v>3422</v>
      </c>
      <c r="B610" s="22">
        <v>0</v>
      </c>
      <c r="C610" s="22" t="s">
        <v>4631</v>
      </c>
      <c r="D610" s="22">
        <v>2</v>
      </c>
      <c r="E610" s="23" t="str">
        <f t="shared" si="54"/>
        <v>Green</v>
      </c>
      <c r="F610" s="72" t="s">
        <v>1670</v>
      </c>
      <c r="G610" s="23"/>
      <c r="H610" s="24" t="str">
        <f t="shared" si="55"/>
        <v>Start Loc</v>
      </c>
      <c r="I610" s="24" t="str">
        <f t="shared" si="56"/>
        <v>End Loc</v>
      </c>
      <c r="J610" s="24" t="str">
        <f t="shared" si="57"/>
        <v>Segment</v>
      </c>
      <c r="K610" s="71" t="s">
        <v>1008</v>
      </c>
      <c r="L610" s="22">
        <v>3</v>
      </c>
      <c r="M610" s="22">
        <v>3.24</v>
      </c>
      <c r="N610" s="22">
        <v>2</v>
      </c>
      <c r="O610" s="22">
        <v>0</v>
      </c>
      <c r="P610" s="22">
        <v>0</v>
      </c>
      <c r="Q610" s="22">
        <v>0</v>
      </c>
      <c r="R610" s="22"/>
      <c r="S610" s="22"/>
      <c r="T610" s="22"/>
      <c r="U610" t="s">
        <v>1383</v>
      </c>
      <c r="V610" s="18">
        <f t="shared" si="58"/>
        <v>0.24000000000000021</v>
      </c>
      <c r="W610" s="18">
        <v>39.073954344599997</v>
      </c>
      <c r="X610" s="18">
        <v>-84.372673554000002</v>
      </c>
      <c r="Y610" s="18">
        <v>39.073412065900001</v>
      </c>
      <c r="Z610" s="18">
        <v>-84.368309502399995</v>
      </c>
      <c r="AA610" s="71" t="str">
        <f t="shared" si="59"/>
        <v>HAM</v>
      </c>
    </row>
    <row r="611" spans="1:27" x14ac:dyDescent="0.25">
      <c r="A611" s="22" t="s">
        <v>4300</v>
      </c>
      <c r="B611" s="22">
        <v>0</v>
      </c>
      <c r="C611" s="22" t="s">
        <v>4606</v>
      </c>
      <c r="D611" s="22">
        <v>2</v>
      </c>
      <c r="E611" s="23" t="str">
        <f t="shared" si="54"/>
        <v>Green</v>
      </c>
      <c r="F611" s="72" t="s">
        <v>1673</v>
      </c>
      <c r="G611" s="23"/>
      <c r="H611" s="24" t="str">
        <f t="shared" si="55"/>
        <v>Start Loc</v>
      </c>
      <c r="I611" s="24" t="str">
        <f t="shared" si="56"/>
        <v>End Loc</v>
      </c>
      <c r="J611" s="24" t="str">
        <f t="shared" si="57"/>
        <v>Segment</v>
      </c>
      <c r="K611" s="71" t="s">
        <v>826</v>
      </c>
      <c r="L611" s="22">
        <v>0.25</v>
      </c>
      <c r="M611" s="22">
        <v>0.49</v>
      </c>
      <c r="N611" s="22">
        <v>2</v>
      </c>
      <c r="O611" s="22">
        <v>0</v>
      </c>
      <c r="P611" s="22">
        <v>0</v>
      </c>
      <c r="Q611" s="22">
        <v>0</v>
      </c>
      <c r="R611" s="22"/>
      <c r="S611" s="22"/>
      <c r="T611" s="22"/>
      <c r="U611" t="s">
        <v>1218</v>
      </c>
      <c r="V611" s="18">
        <f t="shared" si="58"/>
        <v>0.24</v>
      </c>
      <c r="W611" s="18">
        <v>39.071736992200002</v>
      </c>
      <c r="X611" s="18">
        <v>-84.2988038907</v>
      </c>
      <c r="Y611" s="18">
        <v>39.075112729399997</v>
      </c>
      <c r="Z611" s="18">
        <v>-84.298017315999999</v>
      </c>
      <c r="AA611" s="71" t="str">
        <f t="shared" si="59"/>
        <v>CLE</v>
      </c>
    </row>
    <row r="612" spans="1:27" x14ac:dyDescent="0.25">
      <c r="A612" s="22" t="s">
        <v>4214</v>
      </c>
      <c r="B612" s="22">
        <v>0</v>
      </c>
      <c r="C612" s="22" t="s">
        <v>4626</v>
      </c>
      <c r="D612" s="22">
        <v>4</v>
      </c>
      <c r="E612" s="23" t="str">
        <f t="shared" si="54"/>
        <v>Green</v>
      </c>
      <c r="F612" s="72" t="s">
        <v>1670</v>
      </c>
      <c r="G612" s="23"/>
      <c r="H612" s="24" t="str">
        <f t="shared" si="55"/>
        <v>Start Loc</v>
      </c>
      <c r="I612" s="24" t="str">
        <f t="shared" si="56"/>
        <v>End Loc</v>
      </c>
      <c r="J612" s="24" t="str">
        <f t="shared" si="57"/>
        <v>Segment</v>
      </c>
      <c r="K612" s="71" t="s">
        <v>839</v>
      </c>
      <c r="L612" s="22">
        <v>1.75</v>
      </c>
      <c r="M612" s="22">
        <v>1.99</v>
      </c>
      <c r="N612" s="22">
        <v>4</v>
      </c>
      <c r="O612" s="22">
        <v>0</v>
      </c>
      <c r="P612" s="22">
        <v>0</v>
      </c>
      <c r="Q612" s="22">
        <v>2</v>
      </c>
      <c r="R612" s="22"/>
      <c r="S612" s="22"/>
      <c r="T612" s="22"/>
      <c r="U612" t="s">
        <v>227</v>
      </c>
      <c r="V612" s="18">
        <f t="shared" si="58"/>
        <v>0.24</v>
      </c>
      <c r="W612" s="18">
        <v>39.072369850500003</v>
      </c>
      <c r="X612" s="18">
        <v>-84.393988174499995</v>
      </c>
      <c r="Y612" s="18">
        <v>39.075213900999998</v>
      </c>
      <c r="Z612" s="18">
        <v>-84.391995568400006</v>
      </c>
      <c r="AA612" s="71" t="str">
        <f t="shared" si="59"/>
        <v>HAM</v>
      </c>
    </row>
    <row r="613" spans="1:27" x14ac:dyDescent="0.25">
      <c r="A613" s="22" t="s">
        <v>6274</v>
      </c>
      <c r="B613" s="22">
        <v>0</v>
      </c>
      <c r="C613" s="22" t="s">
        <v>4632</v>
      </c>
      <c r="D613" s="22">
        <v>2</v>
      </c>
      <c r="E613" s="23" t="str">
        <f t="shared" si="54"/>
        <v>Green</v>
      </c>
      <c r="F613" s="72" t="s">
        <v>1673</v>
      </c>
      <c r="G613" s="23"/>
      <c r="H613" s="24" t="str">
        <f t="shared" si="55"/>
        <v>Start Loc</v>
      </c>
      <c r="I613" s="24" t="str">
        <f t="shared" si="56"/>
        <v>End Loc</v>
      </c>
      <c r="J613" s="24" t="str">
        <f t="shared" si="57"/>
        <v>Segment</v>
      </c>
      <c r="K613" s="71" t="s">
        <v>799</v>
      </c>
      <c r="L613" s="22">
        <v>7.75</v>
      </c>
      <c r="M613" s="22">
        <v>7.99</v>
      </c>
      <c r="N613" s="22">
        <v>2</v>
      </c>
      <c r="O613" s="22">
        <v>0</v>
      </c>
      <c r="P613" s="22">
        <v>0</v>
      </c>
      <c r="Q613" s="22">
        <v>1</v>
      </c>
      <c r="R613" s="22"/>
      <c r="S613" s="22"/>
      <c r="T613" s="22"/>
      <c r="U613" t="s">
        <v>208</v>
      </c>
      <c r="V613" s="18">
        <f t="shared" si="58"/>
        <v>0.24000000000000021</v>
      </c>
      <c r="W613" s="18">
        <v>39.073380008000001</v>
      </c>
      <c r="X613" s="18">
        <v>-84.188906135099998</v>
      </c>
      <c r="Y613" s="18">
        <v>39.075496217100003</v>
      </c>
      <c r="Z613" s="18">
        <v>-84.185400774100003</v>
      </c>
      <c r="AA613" s="71" t="str">
        <f t="shared" si="59"/>
        <v>CLE</v>
      </c>
    </row>
    <row r="614" spans="1:27" x14ac:dyDescent="0.25">
      <c r="A614" s="22" t="s">
        <v>4313</v>
      </c>
      <c r="B614" s="22">
        <v>0</v>
      </c>
      <c r="C614" s="22" t="s">
        <v>4615</v>
      </c>
      <c r="D614" s="22">
        <v>5</v>
      </c>
      <c r="E614" s="23" t="str">
        <f t="shared" si="54"/>
        <v>Green</v>
      </c>
      <c r="F614" s="72" t="s">
        <v>1673</v>
      </c>
      <c r="G614" s="23"/>
      <c r="H614" s="24" t="str">
        <f t="shared" si="55"/>
        <v>Start Loc</v>
      </c>
      <c r="I614" s="24" t="str">
        <f t="shared" si="56"/>
        <v>End Loc</v>
      </c>
      <c r="J614" s="24" t="str">
        <f t="shared" si="57"/>
        <v>Segment</v>
      </c>
      <c r="K614" s="71" t="s">
        <v>808</v>
      </c>
      <c r="L614" s="22">
        <v>2.5</v>
      </c>
      <c r="M614" s="22">
        <v>2.74</v>
      </c>
      <c r="N614" s="22">
        <v>5</v>
      </c>
      <c r="O614" s="22">
        <v>0</v>
      </c>
      <c r="P614" s="22">
        <v>0</v>
      </c>
      <c r="Q614" s="22">
        <v>2</v>
      </c>
      <c r="R614" s="22"/>
      <c r="S614" s="22"/>
      <c r="T614" s="22"/>
      <c r="U614" t="s">
        <v>1200</v>
      </c>
      <c r="V614" s="18">
        <f t="shared" si="58"/>
        <v>0.24000000000000021</v>
      </c>
      <c r="W614" s="18">
        <v>39.072302833800002</v>
      </c>
      <c r="X614" s="18">
        <v>-84.2246174096</v>
      </c>
      <c r="Y614" s="18">
        <v>39.075751217300002</v>
      </c>
      <c r="Z614" s="18">
        <v>-84.224878115099997</v>
      </c>
      <c r="AA614" s="71" t="str">
        <f t="shared" si="59"/>
        <v>CLE</v>
      </c>
    </row>
    <row r="615" spans="1:27" x14ac:dyDescent="0.25">
      <c r="A615" s="22" t="s">
        <v>2959</v>
      </c>
      <c r="B615" s="22">
        <v>0</v>
      </c>
      <c r="C615" s="22" t="s">
        <v>4607</v>
      </c>
      <c r="D615" s="22">
        <v>4</v>
      </c>
      <c r="E615" s="23" t="str">
        <f t="shared" si="54"/>
        <v>Green</v>
      </c>
      <c r="F615" s="72" t="s">
        <v>1687</v>
      </c>
      <c r="G615" s="23"/>
      <c r="H615" s="24" t="str">
        <f t="shared" si="55"/>
        <v>Start Loc</v>
      </c>
      <c r="I615" s="24" t="str">
        <f t="shared" si="56"/>
        <v>End Loc</v>
      </c>
      <c r="J615" s="24" t="str">
        <f t="shared" si="57"/>
        <v>Segment</v>
      </c>
      <c r="K615" s="71" t="s">
        <v>984</v>
      </c>
      <c r="L615" s="22">
        <v>5</v>
      </c>
      <c r="M615" s="22">
        <v>5.24</v>
      </c>
      <c r="N615" s="22">
        <v>4</v>
      </c>
      <c r="O615" s="22">
        <v>0</v>
      </c>
      <c r="P615" s="22">
        <v>0</v>
      </c>
      <c r="Q615" s="22">
        <v>1</v>
      </c>
      <c r="R615" s="22"/>
      <c r="S615" s="22"/>
      <c r="T615" s="22"/>
      <c r="U615" t="s">
        <v>354</v>
      </c>
      <c r="V615" s="18">
        <f t="shared" si="58"/>
        <v>0.24000000000000021</v>
      </c>
      <c r="W615" s="18">
        <v>39.0781660317</v>
      </c>
      <c r="X615" s="18">
        <v>-83.930458897400001</v>
      </c>
      <c r="Y615" s="18">
        <v>39.075853252100003</v>
      </c>
      <c r="Z615" s="18">
        <v>-83.927347585099994</v>
      </c>
      <c r="AA615" s="71" t="str">
        <f t="shared" si="59"/>
        <v>BRO</v>
      </c>
    </row>
    <row r="616" spans="1:27" x14ac:dyDescent="0.25">
      <c r="A616" s="22" t="s">
        <v>3204</v>
      </c>
      <c r="B616" s="22">
        <v>0</v>
      </c>
      <c r="C616" s="22" t="s">
        <v>4612</v>
      </c>
      <c r="D616" s="22">
        <v>2</v>
      </c>
      <c r="E616" s="23" t="str">
        <f t="shared" si="54"/>
        <v>Green</v>
      </c>
      <c r="F616" s="72" t="s">
        <v>1673</v>
      </c>
      <c r="G616" s="23"/>
      <c r="H616" s="24" t="str">
        <f t="shared" si="55"/>
        <v>Start Loc</v>
      </c>
      <c r="I616" s="24" t="str">
        <f t="shared" si="56"/>
        <v>End Loc</v>
      </c>
      <c r="J616" s="24" t="str">
        <f t="shared" si="57"/>
        <v>Segment</v>
      </c>
      <c r="K616" s="71" t="s">
        <v>1039</v>
      </c>
      <c r="L616" s="22">
        <v>1</v>
      </c>
      <c r="M616" s="22">
        <v>1.24</v>
      </c>
      <c r="N616" s="22">
        <v>2</v>
      </c>
      <c r="O616" s="22">
        <v>0</v>
      </c>
      <c r="P616" s="22">
        <v>0</v>
      </c>
      <c r="Q616" s="22">
        <v>0</v>
      </c>
      <c r="R616" s="22"/>
      <c r="S616" s="22"/>
      <c r="T616" s="22"/>
      <c r="U616" t="s">
        <v>624</v>
      </c>
      <c r="V616" s="18">
        <f t="shared" si="58"/>
        <v>0.24</v>
      </c>
      <c r="W616" s="18">
        <v>39.077425063900002</v>
      </c>
      <c r="X616" s="18">
        <v>-84.150712592600001</v>
      </c>
      <c r="Y616" s="18">
        <v>39.076450794300001</v>
      </c>
      <c r="Z616" s="18">
        <v>-84.146427088799996</v>
      </c>
      <c r="AA616" s="71" t="str">
        <f t="shared" si="59"/>
        <v>CLE</v>
      </c>
    </row>
    <row r="617" spans="1:27" x14ac:dyDescent="0.25">
      <c r="A617" s="22" t="s">
        <v>5787</v>
      </c>
      <c r="B617" s="22">
        <v>0</v>
      </c>
      <c r="C617" s="22" t="s">
        <v>4621</v>
      </c>
      <c r="D617" s="22">
        <v>2</v>
      </c>
      <c r="E617" s="23" t="str">
        <f t="shared" si="54"/>
        <v>Green</v>
      </c>
      <c r="F617" s="72" t="s">
        <v>1673</v>
      </c>
      <c r="G617" s="23"/>
      <c r="H617" s="24" t="str">
        <f t="shared" si="55"/>
        <v>Start Loc</v>
      </c>
      <c r="I617" s="24" t="str">
        <f t="shared" si="56"/>
        <v>End Loc</v>
      </c>
      <c r="J617" s="24" t="str">
        <f t="shared" si="57"/>
        <v>Segment</v>
      </c>
      <c r="K617" s="71" t="s">
        <v>1039</v>
      </c>
      <c r="L617" s="22">
        <v>0.75</v>
      </c>
      <c r="M617" s="22">
        <v>0.99</v>
      </c>
      <c r="N617" s="22">
        <v>2</v>
      </c>
      <c r="O617" s="22">
        <v>0</v>
      </c>
      <c r="P617" s="22">
        <v>0</v>
      </c>
      <c r="Q617" s="22">
        <v>0</v>
      </c>
      <c r="R617" s="22"/>
      <c r="S617" s="22"/>
      <c r="T617" s="22"/>
      <c r="U617" t="s">
        <v>624</v>
      </c>
      <c r="V617" s="18">
        <f t="shared" si="58"/>
        <v>0.24</v>
      </c>
      <c r="W617" s="18">
        <v>39.078147238100001</v>
      </c>
      <c r="X617" s="18">
        <v>-84.155248449699997</v>
      </c>
      <c r="Y617" s="18">
        <v>39.077465135499999</v>
      </c>
      <c r="Z617" s="18">
        <v>-84.150891902599994</v>
      </c>
      <c r="AA617" s="71" t="str">
        <f t="shared" si="59"/>
        <v>CLE</v>
      </c>
    </row>
    <row r="618" spans="1:27" x14ac:dyDescent="0.25">
      <c r="A618" s="22" t="s">
        <v>3687</v>
      </c>
      <c r="B618" s="22">
        <v>0</v>
      </c>
      <c r="C618" s="22" t="s">
        <v>4617</v>
      </c>
      <c r="D618" s="22">
        <v>3</v>
      </c>
      <c r="E618" s="23" t="str">
        <f t="shared" si="54"/>
        <v>Green</v>
      </c>
      <c r="F618" s="72" t="s">
        <v>1673</v>
      </c>
      <c r="G618" s="23"/>
      <c r="H618" s="24" t="str">
        <f t="shared" si="55"/>
        <v>Start Loc</v>
      </c>
      <c r="I618" s="24" t="str">
        <f t="shared" si="56"/>
        <v>End Loc</v>
      </c>
      <c r="J618" s="24" t="str">
        <f t="shared" si="57"/>
        <v>Segment</v>
      </c>
      <c r="K618" s="71" t="s">
        <v>799</v>
      </c>
      <c r="L618" s="22">
        <v>2.75</v>
      </c>
      <c r="M618" s="22">
        <v>2.99</v>
      </c>
      <c r="N618" s="22">
        <v>3</v>
      </c>
      <c r="O618" s="22">
        <v>0</v>
      </c>
      <c r="P618" s="22">
        <v>0</v>
      </c>
      <c r="Q618" s="22">
        <v>0</v>
      </c>
      <c r="R618" s="22"/>
      <c r="S618" s="22"/>
      <c r="T618" s="22"/>
      <c r="U618" t="s">
        <v>208</v>
      </c>
      <c r="V618" s="18">
        <f t="shared" si="58"/>
        <v>0.24000000000000021</v>
      </c>
      <c r="W618" s="18">
        <v>39.080547770099997</v>
      </c>
      <c r="X618" s="18">
        <v>-84.261109395600002</v>
      </c>
      <c r="Y618" s="18">
        <v>39.077533674500003</v>
      </c>
      <c r="Z618" s="18">
        <v>-84.2589852869</v>
      </c>
      <c r="AA618" s="71" t="str">
        <f t="shared" si="59"/>
        <v>CLE</v>
      </c>
    </row>
    <row r="619" spans="1:27" x14ac:dyDescent="0.25">
      <c r="A619" s="22" t="s">
        <v>3727</v>
      </c>
      <c r="B619" s="22">
        <v>0</v>
      </c>
      <c r="C619" s="22" t="s">
        <v>4606</v>
      </c>
      <c r="D619" s="22">
        <v>4</v>
      </c>
      <c r="E619" s="23" t="str">
        <f t="shared" si="54"/>
        <v>Green</v>
      </c>
      <c r="F619" s="72" t="s">
        <v>1673</v>
      </c>
      <c r="G619" s="23"/>
      <c r="H619" s="24" t="str">
        <f t="shared" si="55"/>
        <v>Start Loc</v>
      </c>
      <c r="I619" s="24" t="str">
        <f t="shared" si="56"/>
        <v>End Loc</v>
      </c>
      <c r="J619" s="24" t="str">
        <f t="shared" si="57"/>
        <v>Segment</v>
      </c>
      <c r="K619" s="71" t="s">
        <v>1039</v>
      </c>
      <c r="L619" s="22">
        <v>0.25</v>
      </c>
      <c r="M619" s="22">
        <v>0.49</v>
      </c>
      <c r="N619" s="22">
        <v>4</v>
      </c>
      <c r="O619" s="22">
        <v>0</v>
      </c>
      <c r="P619" s="22">
        <v>0</v>
      </c>
      <c r="Q619" s="22">
        <v>1</v>
      </c>
      <c r="R619" s="22"/>
      <c r="S619" s="22"/>
      <c r="T619" s="22"/>
      <c r="U619" t="s">
        <v>624</v>
      </c>
      <c r="V619" s="18">
        <f t="shared" si="58"/>
        <v>0.24</v>
      </c>
      <c r="W619" s="18">
        <v>39.077049342700001</v>
      </c>
      <c r="X619" s="18">
        <v>-84.164388577699995</v>
      </c>
      <c r="Y619" s="18">
        <v>39.077676415500001</v>
      </c>
      <c r="Z619" s="18">
        <v>-84.160023484099995</v>
      </c>
      <c r="AA619" s="71" t="str">
        <f t="shared" si="59"/>
        <v>CLE</v>
      </c>
    </row>
    <row r="620" spans="1:27" x14ac:dyDescent="0.25">
      <c r="A620" s="22" t="s">
        <v>2526</v>
      </c>
      <c r="B620" s="22">
        <v>0</v>
      </c>
      <c r="C620" s="22" t="s">
        <v>4619</v>
      </c>
      <c r="D620" s="22">
        <v>2</v>
      </c>
      <c r="E620" s="23" t="str">
        <f t="shared" si="54"/>
        <v>Green</v>
      </c>
      <c r="F620" s="72" t="s">
        <v>1673</v>
      </c>
      <c r="G620" s="23"/>
      <c r="H620" s="24" t="str">
        <f t="shared" si="55"/>
        <v>Start Loc</v>
      </c>
      <c r="I620" s="24" t="str">
        <f t="shared" si="56"/>
        <v>End Loc</v>
      </c>
      <c r="J620" s="24" t="str">
        <f t="shared" si="57"/>
        <v>Segment</v>
      </c>
      <c r="K620" s="71" t="s">
        <v>1039</v>
      </c>
      <c r="L620" s="22">
        <v>0.5</v>
      </c>
      <c r="M620" s="22">
        <v>0.74</v>
      </c>
      <c r="N620" s="22">
        <v>2</v>
      </c>
      <c r="O620" s="22">
        <v>0</v>
      </c>
      <c r="P620" s="22">
        <v>0</v>
      </c>
      <c r="Q620" s="22">
        <v>0</v>
      </c>
      <c r="R620" s="22"/>
      <c r="S620" s="22"/>
      <c r="T620" s="22"/>
      <c r="U620" t="s">
        <v>624</v>
      </c>
      <c r="V620" s="18">
        <f t="shared" si="58"/>
        <v>0.24</v>
      </c>
      <c r="W620" s="18">
        <v>39.077688354199999</v>
      </c>
      <c r="X620" s="18">
        <v>-84.159837660400001</v>
      </c>
      <c r="Y620" s="18">
        <v>39.0781380958</v>
      </c>
      <c r="Z620" s="18">
        <v>-84.155433114600001</v>
      </c>
      <c r="AA620" s="71" t="str">
        <f t="shared" si="59"/>
        <v>CLE</v>
      </c>
    </row>
    <row r="621" spans="1:27" x14ac:dyDescent="0.25">
      <c r="A621" s="22" t="s">
        <v>5803</v>
      </c>
      <c r="B621" s="22">
        <v>0</v>
      </c>
      <c r="C621" s="22" t="s">
        <v>4614</v>
      </c>
      <c r="D621" s="22">
        <v>2</v>
      </c>
      <c r="E621" s="23" t="str">
        <f t="shared" si="54"/>
        <v>Green</v>
      </c>
      <c r="F621" s="72" t="s">
        <v>1703</v>
      </c>
      <c r="G621" s="23"/>
      <c r="H621" s="24" t="str">
        <f t="shared" si="55"/>
        <v>Start Loc</v>
      </c>
      <c r="I621" s="24" t="str">
        <f t="shared" si="56"/>
        <v>End Loc</v>
      </c>
      <c r="J621" s="24" t="str">
        <f t="shared" si="57"/>
        <v>Segment</v>
      </c>
      <c r="K621" s="71" t="s">
        <v>1019</v>
      </c>
      <c r="L621" s="22">
        <v>3.75</v>
      </c>
      <c r="M621" s="22">
        <v>3.99</v>
      </c>
      <c r="N621" s="22">
        <v>2</v>
      </c>
      <c r="O621" s="22">
        <v>0</v>
      </c>
      <c r="P621" s="22">
        <v>0</v>
      </c>
      <c r="Q621" s="22">
        <v>0</v>
      </c>
      <c r="R621" s="22"/>
      <c r="S621" s="22"/>
      <c r="T621" s="22"/>
      <c r="U621" t="s">
        <v>6691</v>
      </c>
      <c r="V621" s="18">
        <f t="shared" si="58"/>
        <v>0.24000000000000021</v>
      </c>
      <c r="W621" s="18">
        <v>39.075505814400003</v>
      </c>
      <c r="X621" s="18">
        <v>-82.761066083299994</v>
      </c>
      <c r="Y621" s="18">
        <v>39.0783096571</v>
      </c>
      <c r="Z621" s="18">
        <v>-82.761289581400007</v>
      </c>
      <c r="AA621" s="71" t="str">
        <f t="shared" si="59"/>
        <v>JAC</v>
      </c>
    </row>
    <row r="622" spans="1:27" x14ac:dyDescent="0.25">
      <c r="A622" s="22" t="s">
        <v>6138</v>
      </c>
      <c r="B622" s="22">
        <v>0</v>
      </c>
      <c r="C622" s="22" t="s">
        <v>4606</v>
      </c>
      <c r="D622" s="22">
        <v>2</v>
      </c>
      <c r="E622" s="23" t="str">
        <f t="shared" si="54"/>
        <v>Green</v>
      </c>
      <c r="F622" s="72" t="s">
        <v>1673</v>
      </c>
      <c r="G622" s="23"/>
      <c r="H622" s="24" t="str">
        <f t="shared" si="55"/>
        <v>Start Loc</v>
      </c>
      <c r="I622" s="24" t="str">
        <f t="shared" si="56"/>
        <v>End Loc</v>
      </c>
      <c r="J622" s="24" t="str">
        <f t="shared" si="57"/>
        <v>Segment</v>
      </c>
      <c r="K622" s="71" t="s">
        <v>1124</v>
      </c>
      <c r="L622" s="22">
        <v>0.25</v>
      </c>
      <c r="M622" s="22">
        <v>0.49</v>
      </c>
      <c r="N622" s="22">
        <v>2</v>
      </c>
      <c r="O622" s="22">
        <v>0</v>
      </c>
      <c r="P622" s="22">
        <v>0</v>
      </c>
      <c r="Q622" s="22">
        <v>1</v>
      </c>
      <c r="R622" s="22"/>
      <c r="S622" s="22"/>
      <c r="T622" s="22"/>
      <c r="U622" t="s">
        <v>1445</v>
      </c>
      <c r="V622" s="18">
        <f t="shared" si="58"/>
        <v>0.24</v>
      </c>
      <c r="W622" s="18">
        <v>39.081075061500002</v>
      </c>
      <c r="X622" s="18">
        <v>-84.147855915899996</v>
      </c>
      <c r="Y622" s="18">
        <v>39.0785243411</v>
      </c>
      <c r="Z622" s="18">
        <v>-84.145345935799995</v>
      </c>
      <c r="AA622" s="71" t="str">
        <f t="shared" si="59"/>
        <v>CLE</v>
      </c>
    </row>
    <row r="623" spans="1:27" x14ac:dyDescent="0.25">
      <c r="A623" s="22" t="s">
        <v>5009</v>
      </c>
      <c r="B623" s="22">
        <v>0</v>
      </c>
      <c r="C623" s="22" t="s">
        <v>4608</v>
      </c>
      <c r="D623" s="22">
        <v>5</v>
      </c>
      <c r="E623" s="23" t="str">
        <f t="shared" si="54"/>
        <v>Green</v>
      </c>
      <c r="F623" s="72" t="s">
        <v>1670</v>
      </c>
      <c r="G623" s="23"/>
      <c r="H623" s="24" t="str">
        <f t="shared" si="55"/>
        <v>Start Loc</v>
      </c>
      <c r="I623" s="24" t="str">
        <f t="shared" si="56"/>
        <v>End Loc</v>
      </c>
      <c r="J623" s="24" t="str">
        <f t="shared" si="57"/>
        <v>Segment</v>
      </c>
      <c r="K623" s="71" t="s">
        <v>1008</v>
      </c>
      <c r="L623" s="22">
        <v>1.25</v>
      </c>
      <c r="M623" s="22">
        <v>1.49</v>
      </c>
      <c r="N623" s="22">
        <v>5</v>
      </c>
      <c r="O623" s="22">
        <v>0</v>
      </c>
      <c r="P623" s="22">
        <v>0</v>
      </c>
      <c r="Q623" s="22">
        <v>0</v>
      </c>
      <c r="R623" s="22"/>
      <c r="S623" s="22"/>
      <c r="T623" s="22"/>
      <c r="U623" t="s">
        <v>1383</v>
      </c>
      <c r="V623" s="18">
        <f t="shared" si="58"/>
        <v>0.24</v>
      </c>
      <c r="W623" s="18">
        <v>39.0784725185</v>
      </c>
      <c r="X623" s="18">
        <v>-84.403392986699998</v>
      </c>
      <c r="Y623" s="18">
        <v>39.078928448200003</v>
      </c>
      <c r="Z623" s="18">
        <v>-84.399147692400007</v>
      </c>
      <c r="AA623" s="71" t="str">
        <f t="shared" si="59"/>
        <v>HAM</v>
      </c>
    </row>
    <row r="624" spans="1:27" x14ac:dyDescent="0.25">
      <c r="A624" s="22" t="s">
        <v>5833</v>
      </c>
      <c r="B624" s="22">
        <v>0</v>
      </c>
      <c r="C624" s="22" t="s">
        <v>4621</v>
      </c>
      <c r="D624" s="22">
        <v>2</v>
      </c>
      <c r="E624" s="23" t="str">
        <f t="shared" si="54"/>
        <v>Green</v>
      </c>
      <c r="F624" s="72" t="s">
        <v>1673</v>
      </c>
      <c r="G624" s="23"/>
      <c r="H624" s="24" t="str">
        <f t="shared" si="55"/>
        <v>Start Loc</v>
      </c>
      <c r="I624" s="24" t="str">
        <f t="shared" si="56"/>
        <v>End Loc</v>
      </c>
      <c r="J624" s="24" t="str">
        <f t="shared" si="57"/>
        <v>Segment</v>
      </c>
      <c r="K624" s="71" t="s">
        <v>910</v>
      </c>
      <c r="L624" s="22">
        <v>0.75</v>
      </c>
      <c r="M624" s="22">
        <v>0.99</v>
      </c>
      <c r="N624" s="22">
        <v>2</v>
      </c>
      <c r="O624" s="22">
        <v>0</v>
      </c>
      <c r="P624" s="22">
        <v>0</v>
      </c>
      <c r="Q624" s="22">
        <v>0</v>
      </c>
      <c r="R624" s="22"/>
      <c r="S624" s="22"/>
      <c r="T624" s="22"/>
      <c r="U624" t="s">
        <v>1503</v>
      </c>
      <c r="V624" s="18">
        <f t="shared" si="58"/>
        <v>0.24</v>
      </c>
      <c r="W624" s="18">
        <v>39.081194168099998</v>
      </c>
      <c r="X624" s="18">
        <v>-84.131086890199995</v>
      </c>
      <c r="Y624" s="18">
        <v>39.079781081100002</v>
      </c>
      <c r="Z624" s="18">
        <v>-84.127863799599993</v>
      </c>
      <c r="AA624" s="71" t="str">
        <f t="shared" si="59"/>
        <v>CLE</v>
      </c>
    </row>
    <row r="625" spans="1:27" x14ac:dyDescent="0.25">
      <c r="A625" s="22" t="s">
        <v>3313</v>
      </c>
      <c r="B625" s="22">
        <v>0</v>
      </c>
      <c r="C625" s="22" t="s">
        <v>4606</v>
      </c>
      <c r="D625" s="22">
        <v>2</v>
      </c>
      <c r="E625" s="23" t="str">
        <f t="shared" si="54"/>
        <v>Green</v>
      </c>
      <c r="F625" s="72" t="s">
        <v>1670</v>
      </c>
      <c r="G625" s="23"/>
      <c r="H625" s="24" t="str">
        <f t="shared" si="55"/>
        <v>Start Loc</v>
      </c>
      <c r="I625" s="24" t="str">
        <f t="shared" si="56"/>
        <v>End Loc</v>
      </c>
      <c r="J625" s="24" t="str">
        <f t="shared" si="57"/>
        <v>Segment</v>
      </c>
      <c r="K625" s="71" t="s">
        <v>794</v>
      </c>
      <c r="L625" s="22">
        <v>0.25</v>
      </c>
      <c r="M625" s="22">
        <v>0.49</v>
      </c>
      <c r="N625" s="22">
        <v>2</v>
      </c>
      <c r="O625" s="22">
        <v>0</v>
      </c>
      <c r="P625" s="22">
        <v>0</v>
      </c>
      <c r="Q625" s="22">
        <v>1</v>
      </c>
      <c r="R625" s="22"/>
      <c r="S625" s="22"/>
      <c r="T625" s="22"/>
      <c r="U625" t="s">
        <v>1202</v>
      </c>
      <c r="V625" s="18">
        <f t="shared" si="58"/>
        <v>0.24</v>
      </c>
      <c r="W625" s="18">
        <v>39.076372242200001</v>
      </c>
      <c r="X625" s="18">
        <v>-84.345119170900006</v>
      </c>
      <c r="Y625" s="18">
        <v>39.079804377000002</v>
      </c>
      <c r="Z625" s="18">
        <v>-84.345685800300004</v>
      </c>
      <c r="AA625" s="71" t="str">
        <f t="shared" si="59"/>
        <v>HAM</v>
      </c>
    </row>
    <row r="626" spans="1:27" x14ac:dyDescent="0.25">
      <c r="A626" s="22" t="s">
        <v>4414</v>
      </c>
      <c r="B626" s="22">
        <v>0</v>
      </c>
      <c r="C626" s="22" t="s">
        <v>4615</v>
      </c>
      <c r="D626" s="22">
        <v>2</v>
      </c>
      <c r="E626" s="23" t="str">
        <f t="shared" si="54"/>
        <v>Green</v>
      </c>
      <c r="F626" s="72" t="s">
        <v>1673</v>
      </c>
      <c r="G626" s="23"/>
      <c r="H626" s="24" t="str">
        <f t="shared" si="55"/>
        <v>Start Loc</v>
      </c>
      <c r="I626" s="24" t="str">
        <f t="shared" si="56"/>
        <v>End Loc</v>
      </c>
      <c r="J626" s="24" t="str">
        <f t="shared" si="57"/>
        <v>Segment</v>
      </c>
      <c r="K626" s="71" t="s">
        <v>799</v>
      </c>
      <c r="L626" s="22">
        <v>2.5</v>
      </c>
      <c r="M626" s="22">
        <v>2.74</v>
      </c>
      <c r="N626" s="22">
        <v>2</v>
      </c>
      <c r="O626" s="22">
        <v>0</v>
      </c>
      <c r="P626" s="22">
        <v>1</v>
      </c>
      <c r="Q626" s="22">
        <v>4</v>
      </c>
      <c r="R626" s="22"/>
      <c r="S626" s="22"/>
      <c r="T626" s="22"/>
      <c r="U626" t="s">
        <v>208</v>
      </c>
      <c r="V626" s="18">
        <f t="shared" si="58"/>
        <v>0.24000000000000021</v>
      </c>
      <c r="W626" s="18">
        <v>39.082256931899998</v>
      </c>
      <c r="X626" s="18">
        <v>-84.265217468700001</v>
      </c>
      <c r="Y626" s="18">
        <v>39.080614456200003</v>
      </c>
      <c r="Z626" s="18">
        <v>-84.261274771000004</v>
      </c>
      <c r="AA626" s="71" t="str">
        <f t="shared" si="59"/>
        <v>CLE</v>
      </c>
    </row>
    <row r="627" spans="1:27" x14ac:dyDescent="0.25">
      <c r="A627" s="22" t="s">
        <v>2930</v>
      </c>
      <c r="B627" s="22">
        <v>0</v>
      </c>
      <c r="C627" s="22" t="s">
        <v>4621</v>
      </c>
      <c r="D627" s="22">
        <v>2</v>
      </c>
      <c r="E627" s="23" t="str">
        <f t="shared" si="54"/>
        <v>Green</v>
      </c>
      <c r="F627" s="72" t="s">
        <v>1670</v>
      </c>
      <c r="G627" s="23"/>
      <c r="H627" s="24" t="str">
        <f t="shared" si="55"/>
        <v>Start Loc</v>
      </c>
      <c r="I627" s="24" t="str">
        <f t="shared" si="56"/>
        <v>End Loc</v>
      </c>
      <c r="J627" s="24" t="str">
        <f t="shared" si="57"/>
        <v>Segment</v>
      </c>
      <c r="K627" s="71" t="s">
        <v>1008</v>
      </c>
      <c r="L627" s="22">
        <v>0.75</v>
      </c>
      <c r="M627" s="22">
        <v>0.99</v>
      </c>
      <c r="N627" s="22">
        <v>2</v>
      </c>
      <c r="O627" s="22">
        <v>0</v>
      </c>
      <c r="P627" s="22">
        <v>0</v>
      </c>
      <c r="Q627" s="22">
        <v>0</v>
      </c>
      <c r="R627" s="22"/>
      <c r="S627" s="22"/>
      <c r="T627" s="22"/>
      <c r="U627" t="s">
        <v>1383</v>
      </c>
      <c r="V627" s="18">
        <f t="shared" si="58"/>
        <v>0.24</v>
      </c>
      <c r="W627" s="18">
        <v>39.083322117500003</v>
      </c>
      <c r="X627" s="18">
        <v>-84.409884115899999</v>
      </c>
      <c r="Y627" s="18">
        <v>39.080643776599999</v>
      </c>
      <c r="Z627" s="18">
        <v>-84.407333717900002</v>
      </c>
      <c r="AA627" s="71" t="str">
        <f t="shared" si="59"/>
        <v>HAM</v>
      </c>
    </row>
    <row r="628" spans="1:27" x14ac:dyDescent="0.25">
      <c r="A628" s="22" t="s">
        <v>5834</v>
      </c>
      <c r="B628" s="22">
        <v>0</v>
      </c>
      <c r="C628" s="22" t="s">
        <v>4616</v>
      </c>
      <c r="D628" s="22">
        <v>2</v>
      </c>
      <c r="E628" s="23" t="str">
        <f t="shared" si="54"/>
        <v>Green</v>
      </c>
      <c r="F628" s="72" t="s">
        <v>1687</v>
      </c>
      <c r="G628" s="23"/>
      <c r="H628" s="24" t="str">
        <f t="shared" si="55"/>
        <v>Start Loc</v>
      </c>
      <c r="I628" s="24" t="str">
        <f t="shared" si="56"/>
        <v>End Loc</v>
      </c>
      <c r="J628" s="24" t="str">
        <f t="shared" si="57"/>
        <v>Segment</v>
      </c>
      <c r="K628" s="71" t="s">
        <v>984</v>
      </c>
      <c r="L628" s="22">
        <v>4</v>
      </c>
      <c r="M628" s="22">
        <v>4.24</v>
      </c>
      <c r="N628" s="22">
        <v>2</v>
      </c>
      <c r="O628" s="22">
        <v>0</v>
      </c>
      <c r="P628" s="22">
        <v>0</v>
      </c>
      <c r="Q628" s="22">
        <v>2</v>
      </c>
      <c r="R628" s="22"/>
      <c r="S628" s="22"/>
      <c r="T628" s="22"/>
      <c r="U628" t="s">
        <v>354</v>
      </c>
      <c r="V628" s="18">
        <f t="shared" si="58"/>
        <v>0.24000000000000021</v>
      </c>
      <c r="W628" s="18">
        <v>39.0803527618</v>
      </c>
      <c r="X628" s="18">
        <v>-83.9484696472</v>
      </c>
      <c r="Y628" s="18">
        <v>39.080859447999998</v>
      </c>
      <c r="Z628" s="18">
        <v>-83.944060554100005</v>
      </c>
      <c r="AA628" s="71" t="str">
        <f t="shared" si="59"/>
        <v>BRO</v>
      </c>
    </row>
    <row r="629" spans="1:27" x14ac:dyDescent="0.25">
      <c r="A629" s="22" t="s">
        <v>5472</v>
      </c>
      <c r="B629" s="22">
        <v>0</v>
      </c>
      <c r="C629" s="22" t="s">
        <v>4612</v>
      </c>
      <c r="D629" s="22">
        <v>2</v>
      </c>
      <c r="E629" s="23" t="str">
        <f t="shared" si="54"/>
        <v>Green</v>
      </c>
      <c r="F629" s="72" t="s">
        <v>1673</v>
      </c>
      <c r="G629" s="23"/>
      <c r="H629" s="24" t="str">
        <f t="shared" si="55"/>
        <v>Start Loc</v>
      </c>
      <c r="I629" s="24" t="str">
        <f t="shared" si="56"/>
        <v>End Loc</v>
      </c>
      <c r="J629" s="24" t="str">
        <f t="shared" si="57"/>
        <v>Segment</v>
      </c>
      <c r="K629" s="71" t="s">
        <v>910</v>
      </c>
      <c r="L629" s="22">
        <v>1</v>
      </c>
      <c r="M629" s="22">
        <v>1.24</v>
      </c>
      <c r="N629" s="22">
        <v>2</v>
      </c>
      <c r="O629" s="22">
        <v>0</v>
      </c>
      <c r="P629" s="22">
        <v>0</v>
      </c>
      <c r="Q629" s="22">
        <v>1</v>
      </c>
      <c r="R629" s="22"/>
      <c r="S629" s="22"/>
      <c r="T629" s="22"/>
      <c r="U629" t="s">
        <v>1503</v>
      </c>
      <c r="V629" s="18">
        <f t="shared" si="58"/>
        <v>0.24</v>
      </c>
      <c r="W629" s="18">
        <v>39.079768791299998</v>
      </c>
      <c r="X629" s="18">
        <v>-84.127686889000003</v>
      </c>
      <c r="Y629" s="18">
        <v>39.081908236399997</v>
      </c>
      <c r="Z629" s="18">
        <v>-84.1241593962</v>
      </c>
      <c r="AA629" s="71" t="str">
        <f t="shared" si="59"/>
        <v>CLE</v>
      </c>
    </row>
    <row r="630" spans="1:27" x14ac:dyDescent="0.25">
      <c r="A630" s="22" t="s">
        <v>2810</v>
      </c>
      <c r="B630" s="22">
        <v>0</v>
      </c>
      <c r="C630" s="22" t="s">
        <v>4616</v>
      </c>
      <c r="D630" s="22">
        <v>2</v>
      </c>
      <c r="E630" s="23" t="str">
        <f t="shared" si="54"/>
        <v>Green</v>
      </c>
      <c r="F630" s="72" t="s">
        <v>1670</v>
      </c>
      <c r="G630" s="23"/>
      <c r="H630" s="24" t="str">
        <f t="shared" si="55"/>
        <v>Start Loc</v>
      </c>
      <c r="I630" s="24" t="str">
        <f t="shared" si="56"/>
        <v>End Loc</v>
      </c>
      <c r="J630" s="24" t="str">
        <f t="shared" si="57"/>
        <v>Segment</v>
      </c>
      <c r="K630" s="71" t="s">
        <v>935</v>
      </c>
      <c r="L630" s="22">
        <v>4</v>
      </c>
      <c r="M630" s="22">
        <v>4.24</v>
      </c>
      <c r="N630" s="22">
        <v>2</v>
      </c>
      <c r="O630" s="22">
        <v>0</v>
      </c>
      <c r="P630" s="22">
        <v>0</v>
      </c>
      <c r="Q630" s="22">
        <v>1</v>
      </c>
      <c r="R630" s="22"/>
      <c r="S630" s="22"/>
      <c r="T630" s="22"/>
      <c r="U630" t="s">
        <v>1304</v>
      </c>
      <c r="V630" s="18">
        <f t="shared" si="58"/>
        <v>0.24000000000000021</v>
      </c>
      <c r="W630" s="18">
        <v>39.078891253999998</v>
      </c>
      <c r="X630" s="18">
        <v>-84.351524295399997</v>
      </c>
      <c r="Y630" s="18">
        <v>39.082318154299998</v>
      </c>
      <c r="Z630" s="18">
        <v>-84.351119135399998</v>
      </c>
      <c r="AA630" s="71" t="str">
        <f t="shared" si="59"/>
        <v>HAM</v>
      </c>
    </row>
    <row r="631" spans="1:27" x14ac:dyDescent="0.25">
      <c r="A631" s="22" t="s">
        <v>3428</v>
      </c>
      <c r="B631" s="22">
        <v>0</v>
      </c>
      <c r="C631" s="22" t="s">
        <v>4624</v>
      </c>
      <c r="D631" s="22">
        <v>2</v>
      </c>
      <c r="E631" s="23" t="str">
        <f t="shared" si="54"/>
        <v>Green</v>
      </c>
      <c r="F631" s="72" t="s">
        <v>1673</v>
      </c>
      <c r="G631" s="23"/>
      <c r="H631" s="24" t="str">
        <f t="shared" si="55"/>
        <v>Start Loc</v>
      </c>
      <c r="I631" s="24" t="str">
        <f t="shared" si="56"/>
        <v>End Loc</v>
      </c>
      <c r="J631" s="24" t="str">
        <f t="shared" si="57"/>
        <v>Segment</v>
      </c>
      <c r="K631" s="71" t="s">
        <v>799</v>
      </c>
      <c r="L631" s="22">
        <v>2.25</v>
      </c>
      <c r="M631" s="22">
        <v>2.4900000000000002</v>
      </c>
      <c r="N631" s="22">
        <v>2</v>
      </c>
      <c r="O631" s="22">
        <v>0</v>
      </c>
      <c r="P631" s="22">
        <v>1</v>
      </c>
      <c r="Q631" s="22">
        <v>1</v>
      </c>
      <c r="R631" s="22"/>
      <c r="S631" s="22"/>
      <c r="T631" s="22"/>
      <c r="U631" t="s">
        <v>208</v>
      </c>
      <c r="V631" s="18">
        <f t="shared" si="58"/>
        <v>0.24000000000000021</v>
      </c>
      <c r="W631" s="18">
        <v>39.083499154599998</v>
      </c>
      <c r="X631" s="18">
        <v>-84.269516376300004</v>
      </c>
      <c r="Y631" s="18">
        <v>39.082325677599997</v>
      </c>
      <c r="Z631" s="18">
        <v>-84.265382130800006</v>
      </c>
      <c r="AA631" s="71" t="str">
        <f t="shared" si="59"/>
        <v>CLE</v>
      </c>
    </row>
    <row r="632" spans="1:27" x14ac:dyDescent="0.25">
      <c r="A632" s="22" t="s">
        <v>2622</v>
      </c>
      <c r="B632" s="22">
        <v>0</v>
      </c>
      <c r="C632" s="22" t="s">
        <v>4653</v>
      </c>
      <c r="D632" s="22">
        <v>3</v>
      </c>
      <c r="E632" s="23" t="str">
        <f t="shared" si="54"/>
        <v>Green</v>
      </c>
      <c r="F632" s="72" t="s">
        <v>1673</v>
      </c>
      <c r="G632" s="23"/>
      <c r="H632" s="24" t="str">
        <f t="shared" si="55"/>
        <v>Start Loc</v>
      </c>
      <c r="I632" s="24" t="str">
        <f t="shared" si="56"/>
        <v>End Loc</v>
      </c>
      <c r="J632" s="24" t="str">
        <f t="shared" si="57"/>
        <v>Segment</v>
      </c>
      <c r="K632" s="71" t="s">
        <v>819</v>
      </c>
      <c r="L632" s="22">
        <v>6</v>
      </c>
      <c r="M632" s="22">
        <v>6.24</v>
      </c>
      <c r="N632" s="22">
        <v>3</v>
      </c>
      <c r="O632" s="22">
        <v>0</v>
      </c>
      <c r="P632" s="22">
        <v>0</v>
      </c>
      <c r="Q632" s="22">
        <v>2</v>
      </c>
      <c r="R632" s="22"/>
      <c r="S632" s="22"/>
      <c r="T632" s="22"/>
      <c r="U632" t="s">
        <v>218</v>
      </c>
      <c r="V632" s="18">
        <f t="shared" si="58"/>
        <v>0.24000000000000021</v>
      </c>
      <c r="W632" s="18">
        <v>39.086402674399999</v>
      </c>
      <c r="X632" s="18">
        <v>-84.203832358599996</v>
      </c>
      <c r="Y632" s="18">
        <v>39.0836921649</v>
      </c>
      <c r="Z632" s="18">
        <v>-84.202021277699998</v>
      </c>
      <c r="AA632" s="71" t="str">
        <f t="shared" si="59"/>
        <v>CLE</v>
      </c>
    </row>
    <row r="633" spans="1:27" x14ac:dyDescent="0.25">
      <c r="A633" s="22" t="s">
        <v>6042</v>
      </c>
      <c r="B633" s="22">
        <v>0</v>
      </c>
      <c r="C633" s="22" t="s">
        <v>4609</v>
      </c>
      <c r="D633" s="22">
        <v>2</v>
      </c>
      <c r="E633" s="23" t="str">
        <f t="shared" si="54"/>
        <v>Green</v>
      </c>
      <c r="F633" s="72" t="s">
        <v>1703</v>
      </c>
      <c r="G633" s="23"/>
      <c r="H633" s="24" t="str">
        <f t="shared" si="55"/>
        <v>Start Loc</v>
      </c>
      <c r="I633" s="24" t="str">
        <f t="shared" si="56"/>
        <v>End Loc</v>
      </c>
      <c r="J633" s="24" t="str">
        <f t="shared" si="57"/>
        <v>Segment</v>
      </c>
      <c r="K633" s="71" t="s">
        <v>1019</v>
      </c>
      <c r="L633" s="22">
        <v>4.25</v>
      </c>
      <c r="M633" s="22">
        <v>4.49</v>
      </c>
      <c r="N633" s="22">
        <v>2</v>
      </c>
      <c r="O633" s="22">
        <v>0</v>
      </c>
      <c r="P633" s="22">
        <v>0</v>
      </c>
      <c r="Q633" s="22">
        <v>2</v>
      </c>
      <c r="R633" s="22"/>
      <c r="S633" s="22"/>
      <c r="T633" s="22"/>
      <c r="U633" t="s">
        <v>6691</v>
      </c>
      <c r="V633" s="18">
        <f t="shared" si="58"/>
        <v>0.24000000000000021</v>
      </c>
      <c r="W633" s="18">
        <v>39.080391653200003</v>
      </c>
      <c r="X633" s="18">
        <v>-82.765177920300005</v>
      </c>
      <c r="Y633" s="18">
        <v>39.083698779499997</v>
      </c>
      <c r="Z633" s="18">
        <v>-82.763809378299996</v>
      </c>
      <c r="AA633" s="71" t="str">
        <f t="shared" si="59"/>
        <v>JAC</v>
      </c>
    </row>
    <row r="634" spans="1:27" x14ac:dyDescent="0.25">
      <c r="A634" s="22" t="s">
        <v>5210</v>
      </c>
      <c r="B634" s="22">
        <v>0</v>
      </c>
      <c r="C634" s="22" t="s">
        <v>4617</v>
      </c>
      <c r="D634" s="22">
        <v>2</v>
      </c>
      <c r="E634" s="23" t="str">
        <f t="shared" si="54"/>
        <v>Green</v>
      </c>
      <c r="F634" s="72" t="s">
        <v>1713</v>
      </c>
      <c r="G634" s="23"/>
      <c r="H634" s="24" t="str">
        <f t="shared" si="55"/>
        <v>Start Loc</v>
      </c>
      <c r="I634" s="24" t="str">
        <f t="shared" si="56"/>
        <v>End Loc</v>
      </c>
      <c r="J634" s="24" t="str">
        <f t="shared" si="57"/>
        <v>Segment</v>
      </c>
      <c r="K634" s="71" t="s">
        <v>995</v>
      </c>
      <c r="L634" s="22">
        <v>2.75</v>
      </c>
      <c r="M634" s="22">
        <v>2.99</v>
      </c>
      <c r="N634" s="22">
        <v>2</v>
      </c>
      <c r="O634" s="22">
        <v>0</v>
      </c>
      <c r="P634" s="22">
        <v>0</v>
      </c>
      <c r="Q634" s="22">
        <v>0</v>
      </c>
      <c r="R634" s="22"/>
      <c r="S634" s="22"/>
      <c r="T634" s="22"/>
      <c r="U634" t="s">
        <v>4831</v>
      </c>
      <c r="V634" s="18">
        <f t="shared" si="58"/>
        <v>0.24000000000000021</v>
      </c>
      <c r="W634" s="18">
        <v>39.081964004699998</v>
      </c>
      <c r="X634" s="18">
        <v>-82.874979960399997</v>
      </c>
      <c r="Y634" s="18">
        <v>39.084349636299997</v>
      </c>
      <c r="Z634" s="18">
        <v>-82.872174750900001</v>
      </c>
      <c r="AA634" s="71" t="str">
        <f t="shared" si="59"/>
        <v>PIK</v>
      </c>
    </row>
    <row r="635" spans="1:27" x14ac:dyDescent="0.25">
      <c r="A635" s="22" t="s">
        <v>3312</v>
      </c>
      <c r="B635" s="22">
        <v>0</v>
      </c>
      <c r="C635" s="22" t="s">
        <v>4619</v>
      </c>
      <c r="D635" s="22">
        <v>3</v>
      </c>
      <c r="E635" s="23" t="str">
        <f t="shared" si="54"/>
        <v>Green</v>
      </c>
      <c r="F635" s="72" t="s">
        <v>1670</v>
      </c>
      <c r="G635" s="23"/>
      <c r="H635" s="24" t="str">
        <f t="shared" si="55"/>
        <v>Start Loc</v>
      </c>
      <c r="I635" s="24" t="str">
        <f t="shared" si="56"/>
        <v>End Loc</v>
      </c>
      <c r="J635" s="24" t="str">
        <f t="shared" si="57"/>
        <v>Segment</v>
      </c>
      <c r="K635" s="71" t="s">
        <v>1031</v>
      </c>
      <c r="L635" s="22">
        <v>0.5</v>
      </c>
      <c r="M635" s="22">
        <v>0.74</v>
      </c>
      <c r="N635" s="22">
        <v>3</v>
      </c>
      <c r="O635" s="22">
        <v>0</v>
      </c>
      <c r="P635" s="22">
        <v>0</v>
      </c>
      <c r="Q635" s="22">
        <v>0</v>
      </c>
      <c r="R635" s="22"/>
      <c r="S635" s="22"/>
      <c r="T635" s="22"/>
      <c r="U635" t="s">
        <v>1284</v>
      </c>
      <c r="V635" s="18">
        <f t="shared" si="58"/>
        <v>0.24</v>
      </c>
      <c r="W635" s="18">
        <v>39.085879945999999</v>
      </c>
      <c r="X635" s="18">
        <v>-84.353703443900002</v>
      </c>
      <c r="Y635" s="18">
        <v>39.084461115300002</v>
      </c>
      <c r="Z635" s="18">
        <v>-84.350245920899994</v>
      </c>
      <c r="AA635" s="71" t="str">
        <f t="shared" si="59"/>
        <v>HAM</v>
      </c>
    </row>
    <row r="636" spans="1:27" x14ac:dyDescent="0.25">
      <c r="A636" s="22" t="s">
        <v>6306</v>
      </c>
      <c r="B636" s="22">
        <v>0</v>
      </c>
      <c r="C636" s="22" t="s">
        <v>4628</v>
      </c>
      <c r="D636" s="22">
        <v>2</v>
      </c>
      <c r="E636" s="23" t="str">
        <f t="shared" si="54"/>
        <v>Green</v>
      </c>
      <c r="F636" s="72" t="s">
        <v>1673</v>
      </c>
      <c r="G636" s="23"/>
      <c r="H636" s="24" t="str">
        <f t="shared" si="55"/>
        <v>Start Loc</v>
      </c>
      <c r="I636" s="24" t="str">
        <f t="shared" si="56"/>
        <v>End Loc</v>
      </c>
      <c r="J636" s="24" t="str">
        <f t="shared" si="57"/>
        <v>Segment</v>
      </c>
      <c r="K636" s="71" t="s">
        <v>819</v>
      </c>
      <c r="L636" s="22">
        <v>4.75</v>
      </c>
      <c r="M636" s="22">
        <v>4.99</v>
      </c>
      <c r="N636" s="22">
        <v>2</v>
      </c>
      <c r="O636" s="22">
        <v>0</v>
      </c>
      <c r="P636" s="22">
        <v>1</v>
      </c>
      <c r="Q636" s="22">
        <v>5</v>
      </c>
      <c r="R636" s="22"/>
      <c r="S636" s="22"/>
      <c r="T636" s="22"/>
      <c r="U636" t="s">
        <v>218</v>
      </c>
      <c r="V636" s="18">
        <f t="shared" si="58"/>
        <v>0.24000000000000021</v>
      </c>
      <c r="W636" s="18">
        <v>39.084074179300003</v>
      </c>
      <c r="X636" s="18">
        <v>-84.226543217100001</v>
      </c>
      <c r="Y636" s="18">
        <v>39.084570770699997</v>
      </c>
      <c r="Z636" s="18">
        <v>-84.222120847699998</v>
      </c>
      <c r="AA636" s="71" t="str">
        <f t="shared" si="59"/>
        <v>CLE</v>
      </c>
    </row>
    <row r="637" spans="1:27" x14ac:dyDescent="0.25">
      <c r="A637" s="22" t="s">
        <v>3253</v>
      </c>
      <c r="B637" s="22">
        <v>0</v>
      </c>
      <c r="C637" s="22" t="s">
        <v>4606</v>
      </c>
      <c r="D637" s="22">
        <v>2</v>
      </c>
      <c r="E637" s="23" t="str">
        <f t="shared" si="54"/>
        <v>Green</v>
      </c>
      <c r="F637" s="72" t="s">
        <v>1673</v>
      </c>
      <c r="G637" s="23"/>
      <c r="H637" s="24" t="str">
        <f t="shared" si="55"/>
        <v>Start Loc</v>
      </c>
      <c r="I637" s="24" t="str">
        <f t="shared" si="56"/>
        <v>End Loc</v>
      </c>
      <c r="J637" s="24" t="str">
        <f t="shared" si="57"/>
        <v>Segment</v>
      </c>
      <c r="K637" s="71" t="s">
        <v>4716</v>
      </c>
      <c r="L637" s="22">
        <v>0.25</v>
      </c>
      <c r="M637" s="22">
        <v>0.49</v>
      </c>
      <c r="N637" s="22">
        <v>2</v>
      </c>
      <c r="O637" s="22">
        <v>0</v>
      </c>
      <c r="P637" s="22">
        <v>0</v>
      </c>
      <c r="Q637" s="22">
        <v>0</v>
      </c>
      <c r="R637" s="22"/>
      <c r="S637" s="22"/>
      <c r="T637" s="22"/>
      <c r="U637" t="s">
        <v>2191</v>
      </c>
      <c r="V637" s="18">
        <f t="shared" si="58"/>
        <v>0.24</v>
      </c>
      <c r="W637" s="18">
        <v>39.082027649799997</v>
      </c>
      <c r="X637" s="18">
        <v>-84.200824485499993</v>
      </c>
      <c r="Y637" s="18">
        <v>39.084604703399997</v>
      </c>
      <c r="Z637" s="18">
        <v>-84.198313264000006</v>
      </c>
      <c r="AA637" s="71" t="str">
        <f t="shared" si="59"/>
        <v>CLE</v>
      </c>
    </row>
    <row r="638" spans="1:27" x14ac:dyDescent="0.25">
      <c r="A638" s="22" t="s">
        <v>5691</v>
      </c>
      <c r="B638" s="22">
        <v>0</v>
      </c>
      <c r="C638" s="22" t="s">
        <v>4646</v>
      </c>
      <c r="D638" s="22">
        <v>2</v>
      </c>
      <c r="E638" s="23" t="str">
        <f t="shared" si="54"/>
        <v>Green</v>
      </c>
      <c r="F638" s="72" t="s">
        <v>1673</v>
      </c>
      <c r="G638" s="23"/>
      <c r="H638" s="24" t="str">
        <f t="shared" si="55"/>
        <v>Start Loc</v>
      </c>
      <c r="I638" s="24" t="str">
        <f t="shared" si="56"/>
        <v>End Loc</v>
      </c>
      <c r="J638" s="24" t="str">
        <f t="shared" si="57"/>
        <v>Segment</v>
      </c>
      <c r="K638" s="71" t="s">
        <v>819</v>
      </c>
      <c r="L638" s="22">
        <v>5.5</v>
      </c>
      <c r="M638" s="22">
        <v>5.74</v>
      </c>
      <c r="N638" s="22">
        <v>2</v>
      </c>
      <c r="O638" s="22">
        <v>0</v>
      </c>
      <c r="P638" s="22">
        <v>0</v>
      </c>
      <c r="Q638" s="22">
        <v>0</v>
      </c>
      <c r="R638" s="22"/>
      <c r="S638" s="22"/>
      <c r="T638" s="22"/>
      <c r="U638" t="s">
        <v>218</v>
      </c>
      <c r="V638" s="18">
        <f t="shared" si="58"/>
        <v>0.24000000000000021</v>
      </c>
      <c r="W638" s="18">
        <v>39.084898090999999</v>
      </c>
      <c r="X638" s="18">
        <v>-84.2126740259</v>
      </c>
      <c r="Y638" s="18">
        <v>39.085022132100001</v>
      </c>
      <c r="Z638" s="18">
        <v>-84.208263176599999</v>
      </c>
      <c r="AA638" s="71" t="str">
        <f t="shared" si="59"/>
        <v>CLE</v>
      </c>
    </row>
    <row r="639" spans="1:27" x14ac:dyDescent="0.25">
      <c r="A639" s="22" t="s">
        <v>3252</v>
      </c>
      <c r="B639" s="22">
        <v>0</v>
      </c>
      <c r="C639" s="22" t="s">
        <v>4619</v>
      </c>
      <c r="D639" s="22">
        <v>4</v>
      </c>
      <c r="E639" s="23" t="str">
        <f t="shared" si="54"/>
        <v>Green</v>
      </c>
      <c r="F639" s="72" t="s">
        <v>1673</v>
      </c>
      <c r="G639" s="23"/>
      <c r="H639" s="24" t="str">
        <f t="shared" si="55"/>
        <v>Start Loc</v>
      </c>
      <c r="I639" s="24" t="str">
        <f t="shared" si="56"/>
        <v>End Loc</v>
      </c>
      <c r="J639" s="24" t="str">
        <f t="shared" si="57"/>
        <v>Segment</v>
      </c>
      <c r="K639" s="71" t="s">
        <v>799</v>
      </c>
      <c r="L639" s="22">
        <v>0.5</v>
      </c>
      <c r="M639" s="22">
        <v>0.74</v>
      </c>
      <c r="N639" s="22">
        <v>4</v>
      </c>
      <c r="O639" s="22">
        <v>0</v>
      </c>
      <c r="P639" s="22">
        <v>0</v>
      </c>
      <c r="Q639" s="22">
        <v>0</v>
      </c>
      <c r="R639" s="22"/>
      <c r="S639" s="22"/>
      <c r="T639" s="22"/>
      <c r="U639" t="s">
        <v>208</v>
      </c>
      <c r="V639" s="18">
        <f t="shared" si="58"/>
        <v>0.24</v>
      </c>
      <c r="W639" s="18">
        <v>39.086260387400003</v>
      </c>
      <c r="X639" s="18">
        <v>-84.301781054000003</v>
      </c>
      <c r="Y639" s="18">
        <v>39.085536590099998</v>
      </c>
      <c r="Z639" s="18">
        <v>-84.297479852199999</v>
      </c>
      <c r="AA639" s="71" t="str">
        <f t="shared" si="59"/>
        <v>CLE</v>
      </c>
    </row>
    <row r="640" spans="1:27" x14ac:dyDescent="0.25">
      <c r="A640" s="22" t="s">
        <v>6026</v>
      </c>
      <c r="B640" s="22">
        <v>0</v>
      </c>
      <c r="C640" s="22" t="s">
        <v>4612</v>
      </c>
      <c r="D640" s="22">
        <v>2</v>
      </c>
      <c r="E640" s="23" t="str">
        <f t="shared" si="54"/>
        <v>Green</v>
      </c>
      <c r="F640" s="72" t="s">
        <v>1673</v>
      </c>
      <c r="G640" s="23"/>
      <c r="H640" s="24" t="str">
        <f t="shared" si="55"/>
        <v>Start Loc</v>
      </c>
      <c r="I640" s="24" t="str">
        <f t="shared" si="56"/>
        <v>End Loc</v>
      </c>
      <c r="J640" s="24" t="str">
        <f t="shared" si="57"/>
        <v>Segment</v>
      </c>
      <c r="K640" s="71" t="s">
        <v>826</v>
      </c>
      <c r="L640" s="22">
        <v>1</v>
      </c>
      <c r="M640" s="22">
        <v>1.24</v>
      </c>
      <c r="N640" s="22">
        <v>2</v>
      </c>
      <c r="O640" s="22">
        <v>0</v>
      </c>
      <c r="P640" s="22">
        <v>0</v>
      </c>
      <c r="Q640" s="22">
        <v>0</v>
      </c>
      <c r="R640" s="22"/>
      <c r="S640" s="22"/>
      <c r="T640" s="22"/>
      <c r="U640" t="s">
        <v>1218</v>
      </c>
      <c r="V640" s="18">
        <f t="shared" si="58"/>
        <v>0.24</v>
      </c>
      <c r="W640" s="18">
        <v>39.082403101799997</v>
      </c>
      <c r="X640" s="18">
        <v>-84.299388711099994</v>
      </c>
      <c r="Y640" s="18">
        <v>39.085780603300002</v>
      </c>
      <c r="Z640" s="18">
        <v>-84.300395395500004</v>
      </c>
      <c r="AA640" s="71" t="str">
        <f t="shared" si="59"/>
        <v>CLE</v>
      </c>
    </row>
    <row r="641" spans="1:27" x14ac:dyDescent="0.25">
      <c r="A641" s="22" t="s">
        <v>3953</v>
      </c>
      <c r="B641" s="22">
        <v>0</v>
      </c>
      <c r="C641" s="22" t="s">
        <v>4606</v>
      </c>
      <c r="D641" s="22">
        <v>2</v>
      </c>
      <c r="E641" s="23" t="str">
        <f t="shared" si="54"/>
        <v>Green</v>
      </c>
      <c r="F641" s="72" t="s">
        <v>1670</v>
      </c>
      <c r="G641" s="23"/>
      <c r="H641" s="24" t="str">
        <f t="shared" si="55"/>
        <v>Start Loc</v>
      </c>
      <c r="I641" s="24" t="str">
        <f t="shared" si="56"/>
        <v>End Loc</v>
      </c>
      <c r="J641" s="24" t="str">
        <f t="shared" si="57"/>
        <v>Segment</v>
      </c>
      <c r="K641" s="71" t="s">
        <v>1031</v>
      </c>
      <c r="L641" s="22">
        <v>0.25</v>
      </c>
      <c r="M641" s="22">
        <v>0.49</v>
      </c>
      <c r="N641" s="22">
        <v>2</v>
      </c>
      <c r="O641" s="22">
        <v>0</v>
      </c>
      <c r="P641" s="22">
        <v>0</v>
      </c>
      <c r="Q641" s="22">
        <v>1</v>
      </c>
      <c r="R641" s="22"/>
      <c r="S641" s="22"/>
      <c r="T641" s="22"/>
      <c r="U641" t="s">
        <v>1284</v>
      </c>
      <c r="V641" s="18">
        <f t="shared" si="58"/>
        <v>0.24</v>
      </c>
      <c r="W641" s="18">
        <v>39.088469527900003</v>
      </c>
      <c r="X641" s="18">
        <v>-84.356440487499995</v>
      </c>
      <c r="Y641" s="18">
        <v>39.086015569899999</v>
      </c>
      <c r="Z641" s="18">
        <v>-84.3537665586</v>
      </c>
      <c r="AA641" s="71" t="str">
        <f t="shared" si="59"/>
        <v>HAM</v>
      </c>
    </row>
    <row r="642" spans="1:27" x14ac:dyDescent="0.25">
      <c r="A642" s="22" t="s">
        <v>2335</v>
      </c>
      <c r="B642" s="22">
        <v>0</v>
      </c>
      <c r="C642" s="22" t="s">
        <v>4606</v>
      </c>
      <c r="D642" s="22">
        <v>2</v>
      </c>
      <c r="E642" s="23" t="str">
        <f t="shared" si="54"/>
        <v>Green</v>
      </c>
      <c r="F642" s="72" t="s">
        <v>1673</v>
      </c>
      <c r="G642" s="23"/>
      <c r="H642" s="24" t="str">
        <f t="shared" si="55"/>
        <v>Start Loc</v>
      </c>
      <c r="I642" s="24" t="str">
        <f t="shared" si="56"/>
        <v>End Loc</v>
      </c>
      <c r="J642" s="24" t="str">
        <f t="shared" si="57"/>
        <v>Segment</v>
      </c>
      <c r="K642" s="71" t="s">
        <v>799</v>
      </c>
      <c r="L642" s="22">
        <v>0.25</v>
      </c>
      <c r="M642" s="22">
        <v>0.49</v>
      </c>
      <c r="N642" s="22">
        <v>2</v>
      </c>
      <c r="O642" s="22">
        <v>0</v>
      </c>
      <c r="P642" s="22">
        <v>0</v>
      </c>
      <c r="Q642" s="22">
        <v>0</v>
      </c>
      <c r="R642" s="22"/>
      <c r="S642" s="22"/>
      <c r="T642" s="22"/>
      <c r="U642" t="s">
        <v>208</v>
      </c>
      <c r="V642" s="18">
        <f t="shared" si="58"/>
        <v>0.24</v>
      </c>
      <c r="W642" s="18">
        <v>39.086602393500002</v>
      </c>
      <c r="X642" s="18">
        <v>-84.306403957000001</v>
      </c>
      <c r="Y642" s="18">
        <v>39.0862738824</v>
      </c>
      <c r="Z642" s="18">
        <v>-84.301966054900006</v>
      </c>
      <c r="AA642" s="71" t="str">
        <f t="shared" si="59"/>
        <v>CLE</v>
      </c>
    </row>
    <row r="643" spans="1:27" x14ac:dyDescent="0.25">
      <c r="A643" s="22" t="s">
        <v>3693</v>
      </c>
      <c r="B643" s="22">
        <v>0</v>
      </c>
      <c r="C643" s="22" t="s">
        <v>4624</v>
      </c>
      <c r="D643" s="22">
        <v>4</v>
      </c>
      <c r="E643" s="23" t="str">
        <f t="shared" si="54"/>
        <v>Green</v>
      </c>
      <c r="F643" s="72" t="s">
        <v>1673</v>
      </c>
      <c r="G643" s="23"/>
      <c r="H643" s="24" t="str">
        <f t="shared" si="55"/>
        <v>Start Loc</v>
      </c>
      <c r="I643" s="24" t="str">
        <f t="shared" si="56"/>
        <v>End Loc</v>
      </c>
      <c r="J643" s="24" t="str">
        <f t="shared" si="57"/>
        <v>Segment</v>
      </c>
      <c r="K643" s="71" t="s">
        <v>906</v>
      </c>
      <c r="L643" s="22">
        <v>2.25</v>
      </c>
      <c r="M643" s="22">
        <v>2.4900000000000002</v>
      </c>
      <c r="N643" s="22">
        <v>4</v>
      </c>
      <c r="O643" s="22">
        <v>0</v>
      </c>
      <c r="P643" s="22">
        <v>1</v>
      </c>
      <c r="Q643" s="22">
        <v>2</v>
      </c>
      <c r="R643" s="22"/>
      <c r="S643" s="22"/>
      <c r="T643" s="22"/>
      <c r="U643" t="s">
        <v>278</v>
      </c>
      <c r="V643" s="18">
        <f t="shared" si="58"/>
        <v>0.24000000000000021</v>
      </c>
      <c r="W643" s="18">
        <v>39.0839252934</v>
      </c>
      <c r="X643" s="18">
        <v>-84.241829523099995</v>
      </c>
      <c r="Y643" s="18">
        <v>39.086349633099999</v>
      </c>
      <c r="Z643" s="18">
        <v>-84.238641956400002</v>
      </c>
      <c r="AA643" s="71" t="str">
        <f t="shared" si="59"/>
        <v>CLE</v>
      </c>
    </row>
    <row r="644" spans="1:27" x14ac:dyDescent="0.25">
      <c r="A644" s="22" t="s">
        <v>5054</v>
      </c>
      <c r="B644" s="22">
        <v>0</v>
      </c>
      <c r="C644" s="22" t="s">
        <v>4617</v>
      </c>
      <c r="D644" s="22">
        <v>2</v>
      </c>
      <c r="E644" s="23" t="str">
        <f t="shared" si="54"/>
        <v>Green</v>
      </c>
      <c r="F644" s="72" t="s">
        <v>1713</v>
      </c>
      <c r="G644" s="23"/>
      <c r="H644" s="24" t="str">
        <f t="shared" si="55"/>
        <v>Start Loc</v>
      </c>
      <c r="I644" s="24" t="str">
        <f t="shared" si="56"/>
        <v>End Loc</v>
      </c>
      <c r="J644" s="24" t="str">
        <f t="shared" si="57"/>
        <v>Segment</v>
      </c>
      <c r="K644" s="71" t="s">
        <v>1072</v>
      </c>
      <c r="L644" s="22">
        <v>2.75</v>
      </c>
      <c r="M644" s="22">
        <v>2.99</v>
      </c>
      <c r="N644" s="22">
        <v>2</v>
      </c>
      <c r="O644" s="22">
        <v>1</v>
      </c>
      <c r="P644" s="22">
        <v>0</v>
      </c>
      <c r="Q644" s="22">
        <v>2</v>
      </c>
      <c r="R644" s="22"/>
      <c r="S644" s="22"/>
      <c r="T644" s="22"/>
      <c r="U644" t="s">
        <v>764</v>
      </c>
      <c r="V644" s="18">
        <f t="shared" si="58"/>
        <v>0.24000000000000021</v>
      </c>
      <c r="W644" s="18">
        <v>39.084866332499999</v>
      </c>
      <c r="X644" s="18">
        <v>-83.077228426900007</v>
      </c>
      <c r="Y644" s="18">
        <v>39.086995416599997</v>
      </c>
      <c r="Z644" s="18">
        <v>-83.080284471300004</v>
      </c>
      <c r="AA644" s="71" t="str">
        <f t="shared" si="59"/>
        <v>PIK</v>
      </c>
    </row>
    <row r="645" spans="1:27" x14ac:dyDescent="0.25">
      <c r="A645" s="22" t="s">
        <v>4583</v>
      </c>
      <c r="B645" s="22">
        <v>0</v>
      </c>
      <c r="C645" s="22" t="s">
        <v>4606</v>
      </c>
      <c r="D645" s="22">
        <v>2</v>
      </c>
      <c r="E645" s="23" t="str">
        <f t="shared" si="54"/>
        <v>Green</v>
      </c>
      <c r="F645" s="72" t="s">
        <v>1670</v>
      </c>
      <c r="G645" s="23"/>
      <c r="H645" s="24" t="str">
        <f t="shared" si="55"/>
        <v>Start Loc</v>
      </c>
      <c r="I645" s="24" t="str">
        <f t="shared" si="56"/>
        <v>End Loc</v>
      </c>
      <c r="J645" s="24" t="str">
        <f t="shared" si="57"/>
        <v>Segment</v>
      </c>
      <c r="K645" s="71" t="s">
        <v>797</v>
      </c>
      <c r="L645" s="22">
        <v>0.25</v>
      </c>
      <c r="M645" s="22">
        <v>0.49</v>
      </c>
      <c r="N645" s="22">
        <v>2</v>
      </c>
      <c r="O645" s="22">
        <v>0</v>
      </c>
      <c r="P645" s="22">
        <v>0</v>
      </c>
      <c r="Q645" s="22">
        <v>1</v>
      </c>
      <c r="R645" s="22"/>
      <c r="S645" s="22"/>
      <c r="T645" s="22"/>
      <c r="U645" t="s">
        <v>1205</v>
      </c>
      <c r="V645" s="18">
        <f t="shared" si="58"/>
        <v>0.24</v>
      </c>
      <c r="W645" s="18">
        <v>39.086054386999997</v>
      </c>
      <c r="X645" s="18">
        <v>-84.371990976299998</v>
      </c>
      <c r="Y645" s="18">
        <v>39.087149077799999</v>
      </c>
      <c r="Z645" s="18">
        <v>-84.367817322700006</v>
      </c>
      <c r="AA645" s="71" t="str">
        <f t="shared" si="59"/>
        <v>HAM</v>
      </c>
    </row>
    <row r="646" spans="1:27" x14ac:dyDescent="0.25">
      <c r="A646" s="22" t="s">
        <v>6548</v>
      </c>
      <c r="B646" s="22">
        <v>0</v>
      </c>
      <c r="C646" s="22" t="s">
        <v>4617</v>
      </c>
      <c r="D646" s="22">
        <v>4</v>
      </c>
      <c r="E646" s="23" t="str">
        <f t="shared" si="54"/>
        <v>Green</v>
      </c>
      <c r="F646" s="72" t="s">
        <v>1673</v>
      </c>
      <c r="G646" s="23"/>
      <c r="H646" s="24" t="str">
        <f t="shared" si="55"/>
        <v>Start Loc</v>
      </c>
      <c r="I646" s="24" t="str">
        <f t="shared" si="56"/>
        <v>End Loc</v>
      </c>
      <c r="J646" s="24" t="str">
        <f t="shared" si="57"/>
        <v>Segment</v>
      </c>
      <c r="K646" s="71" t="s">
        <v>843</v>
      </c>
      <c r="L646" s="22">
        <v>2.75</v>
      </c>
      <c r="M646" s="22">
        <v>2.99</v>
      </c>
      <c r="N646" s="22">
        <v>4</v>
      </c>
      <c r="O646" s="22">
        <v>0</v>
      </c>
      <c r="P646" s="22">
        <v>0</v>
      </c>
      <c r="Q646" s="22">
        <v>3</v>
      </c>
      <c r="R646" s="22"/>
      <c r="S646" s="22"/>
      <c r="T646" s="22"/>
      <c r="U646" t="s">
        <v>231</v>
      </c>
      <c r="V646" s="18">
        <f t="shared" si="58"/>
        <v>0.24000000000000021</v>
      </c>
      <c r="W646" s="18">
        <v>39.084761691099999</v>
      </c>
      <c r="X646" s="18">
        <v>-84.254687387299995</v>
      </c>
      <c r="Y646" s="18">
        <v>39.087389785299997</v>
      </c>
      <c r="Z646" s="18">
        <v>-84.252925308599998</v>
      </c>
      <c r="AA646" s="71" t="str">
        <f t="shared" si="59"/>
        <v>CLE</v>
      </c>
    </row>
    <row r="647" spans="1:27" x14ac:dyDescent="0.25">
      <c r="A647" s="22" t="s">
        <v>4947</v>
      </c>
      <c r="B647" s="22">
        <v>0</v>
      </c>
      <c r="C647" s="22" t="s">
        <v>4606</v>
      </c>
      <c r="D647" s="22">
        <v>2</v>
      </c>
      <c r="E647" s="23" t="str">
        <f t="shared" si="54"/>
        <v>Green</v>
      </c>
      <c r="F647" s="72" t="s">
        <v>1673</v>
      </c>
      <c r="G647" s="23"/>
      <c r="H647" s="24" t="str">
        <f t="shared" si="55"/>
        <v>Start Loc</v>
      </c>
      <c r="I647" s="24" t="str">
        <f t="shared" si="56"/>
        <v>End Loc</v>
      </c>
      <c r="J647" s="24" t="str">
        <f t="shared" si="57"/>
        <v>Segment</v>
      </c>
      <c r="K647" s="71" t="s">
        <v>874</v>
      </c>
      <c r="L647" s="22">
        <v>0.25</v>
      </c>
      <c r="M647" s="22">
        <v>0.49</v>
      </c>
      <c r="N647" s="22">
        <v>2</v>
      </c>
      <c r="O647" s="22">
        <v>0</v>
      </c>
      <c r="P647" s="22">
        <v>0</v>
      </c>
      <c r="Q647" s="22">
        <v>0</v>
      </c>
      <c r="R647" s="22"/>
      <c r="S647" s="22"/>
      <c r="T647" s="22"/>
      <c r="U647" t="s">
        <v>1240</v>
      </c>
      <c r="V647" s="18">
        <f t="shared" si="58"/>
        <v>0.24</v>
      </c>
      <c r="W647" s="18">
        <v>39.086788387699997</v>
      </c>
      <c r="X647" s="18">
        <v>-84.2266564066</v>
      </c>
      <c r="Y647" s="18">
        <v>39.0879569628</v>
      </c>
      <c r="Z647" s="18">
        <v>-84.222512920100002</v>
      </c>
      <c r="AA647" s="71" t="str">
        <f t="shared" si="59"/>
        <v>CLE</v>
      </c>
    </row>
    <row r="648" spans="1:27" x14ac:dyDescent="0.25">
      <c r="A648" s="22" t="s">
        <v>5892</v>
      </c>
      <c r="B648" s="22">
        <v>0</v>
      </c>
      <c r="C648" s="22" t="s">
        <v>4620</v>
      </c>
      <c r="D648" s="22">
        <v>2</v>
      </c>
      <c r="E648" s="23" t="str">
        <f t="shared" si="54"/>
        <v>Green</v>
      </c>
      <c r="F648" s="72" t="s">
        <v>1673</v>
      </c>
      <c r="G648" s="23"/>
      <c r="H648" s="24" t="str">
        <f t="shared" si="55"/>
        <v>Start Loc</v>
      </c>
      <c r="I648" s="24" t="str">
        <f t="shared" si="56"/>
        <v>End Loc</v>
      </c>
      <c r="J648" s="24" t="str">
        <f t="shared" si="57"/>
        <v>Segment</v>
      </c>
      <c r="K648" s="71" t="s">
        <v>1133</v>
      </c>
      <c r="L648" s="22">
        <v>0</v>
      </c>
      <c r="M648" s="22">
        <v>0.24</v>
      </c>
      <c r="N648" s="22">
        <v>2</v>
      </c>
      <c r="O648" s="22">
        <v>0</v>
      </c>
      <c r="P648" s="22">
        <v>0</v>
      </c>
      <c r="Q648" s="22">
        <v>0</v>
      </c>
      <c r="R648" s="22"/>
      <c r="S648" s="22"/>
      <c r="T648" s="22"/>
      <c r="U648" t="s">
        <v>6718</v>
      </c>
      <c r="V648" s="18">
        <f t="shared" si="58"/>
        <v>0.24</v>
      </c>
      <c r="W648" s="18">
        <v>39.084858960200002</v>
      </c>
      <c r="X648" s="18">
        <v>-84.2883269716</v>
      </c>
      <c r="Y648" s="18">
        <v>39.088037335099997</v>
      </c>
      <c r="Z648" s="18">
        <v>-84.286591412999996</v>
      </c>
      <c r="AA648" s="71" t="str">
        <f t="shared" si="59"/>
        <v>CLE</v>
      </c>
    </row>
    <row r="649" spans="1:27" x14ac:dyDescent="0.25">
      <c r="A649" s="22" t="s">
        <v>4126</v>
      </c>
      <c r="B649" s="22">
        <v>0</v>
      </c>
      <c r="C649" s="22" t="s">
        <v>4626</v>
      </c>
      <c r="D649" s="22">
        <v>3</v>
      </c>
      <c r="E649" s="23" t="str">
        <f t="shared" ref="E649:E712" si="60">IF(D649&gt;15,"Red",IF(D649&gt;10,"Yellow",IF(D649&gt;5,"Purple",IF(D649&gt;1,"Green",""))))</f>
        <v>Green</v>
      </c>
      <c r="F649" s="72" t="s">
        <v>1673</v>
      </c>
      <c r="G649" s="23"/>
      <c r="H649" s="24" t="str">
        <f t="shared" ref="H649:H712" si="61">IF(W649=0,"Unavailable",HYPERLINK(CONCATENATE("http://maps.google.com/maps?q=",+W649,",+",+X649,"+(Begin)&amp;iwloc=A&amp;hl=en"),"Start Loc"))</f>
        <v>Start Loc</v>
      </c>
      <c r="I649" s="24" t="str">
        <f t="shared" ref="I649:I712" si="62">IF(Y649=0,"Unavailable",HYPERLINK(CONCATENATE("http://maps.google.com/maps?q=",+Y649,",+",+Z649,"+(End)&amp;iwloc=A&amp;hl=en"),"End Loc"))</f>
        <v>End Loc</v>
      </c>
      <c r="J649" s="24" t="str">
        <f t="shared" ref="J649:J712" si="63">HYPERLINK(CONCATENATE("https://www.google.us/maps/dir/",W649,",",X649,"/",Y649,",",Z649,"/@",AVERAGE(W649,Y649),",",AVERAGE(X649,Z649),",15z"),"Segment")</f>
        <v>Segment</v>
      </c>
      <c r="K649" s="71" t="s">
        <v>984</v>
      </c>
      <c r="L649" s="22">
        <v>1.75</v>
      </c>
      <c r="M649" s="22">
        <v>1.99</v>
      </c>
      <c r="N649" s="22">
        <v>3</v>
      </c>
      <c r="O649" s="22">
        <v>0</v>
      </c>
      <c r="P649" s="22">
        <v>0</v>
      </c>
      <c r="Q649" s="22">
        <v>1</v>
      </c>
      <c r="R649" s="22"/>
      <c r="S649" s="22"/>
      <c r="T649" s="22"/>
      <c r="U649" t="s">
        <v>1307</v>
      </c>
      <c r="V649" s="18">
        <f t="shared" ref="V649:V712" si="64">M649-L649</f>
        <v>0.24</v>
      </c>
      <c r="W649" s="18">
        <v>39.087018369799999</v>
      </c>
      <c r="X649" s="18">
        <v>-84.269979387700005</v>
      </c>
      <c r="Y649" s="18">
        <v>39.088570138000001</v>
      </c>
      <c r="Z649" s="18">
        <v>-84.266323093599993</v>
      </c>
      <c r="AA649" s="71" t="str">
        <f t="shared" ref="AA649:AA712" si="65">MID(U649,2,3)</f>
        <v>CLE</v>
      </c>
    </row>
    <row r="650" spans="1:27" x14ac:dyDescent="0.25">
      <c r="A650" s="22" t="s">
        <v>6521</v>
      </c>
      <c r="B650" s="22">
        <v>0</v>
      </c>
      <c r="C650" s="22" t="s">
        <v>4614</v>
      </c>
      <c r="D650" s="22">
        <v>4</v>
      </c>
      <c r="E650" s="23" t="str">
        <f t="shared" si="60"/>
        <v>Green</v>
      </c>
      <c r="F650" s="72" t="s">
        <v>1673</v>
      </c>
      <c r="G650" s="23"/>
      <c r="H650" s="24" t="str">
        <f t="shared" si="61"/>
        <v>Start Loc</v>
      </c>
      <c r="I650" s="24" t="str">
        <f t="shared" si="62"/>
        <v>End Loc</v>
      </c>
      <c r="J650" s="24" t="str">
        <f t="shared" si="63"/>
        <v>Segment</v>
      </c>
      <c r="K650" s="71" t="s">
        <v>819</v>
      </c>
      <c r="L650" s="22">
        <v>3.75</v>
      </c>
      <c r="M650" s="22">
        <v>3.99</v>
      </c>
      <c r="N650" s="22">
        <v>4</v>
      </c>
      <c r="O650" s="22">
        <v>1</v>
      </c>
      <c r="P650" s="22">
        <v>0</v>
      </c>
      <c r="Q650" s="22">
        <v>2</v>
      </c>
      <c r="R650" s="22"/>
      <c r="S650" s="22"/>
      <c r="T650" s="22"/>
      <c r="U650" t="s">
        <v>218</v>
      </c>
      <c r="V650" s="18">
        <f t="shared" si="64"/>
        <v>0.24000000000000021</v>
      </c>
      <c r="W650" s="18">
        <v>39.090930373500001</v>
      </c>
      <c r="X650" s="18">
        <v>-84.241615634200002</v>
      </c>
      <c r="Y650" s="18">
        <v>39.089254734000001</v>
      </c>
      <c r="Z650" s="18">
        <v>-84.237717094100006</v>
      </c>
      <c r="AA650" s="71" t="str">
        <f t="shared" si="65"/>
        <v>CLE</v>
      </c>
    </row>
    <row r="651" spans="1:27" x14ac:dyDescent="0.25">
      <c r="A651" s="22" t="s">
        <v>4392</v>
      </c>
      <c r="B651" s="22">
        <v>0</v>
      </c>
      <c r="C651" s="22" t="s">
        <v>4608</v>
      </c>
      <c r="D651" s="22">
        <v>5</v>
      </c>
      <c r="E651" s="23" t="str">
        <f t="shared" si="60"/>
        <v>Green</v>
      </c>
      <c r="F651" s="72" t="s">
        <v>1673</v>
      </c>
      <c r="G651" s="23"/>
      <c r="H651" s="24" t="str">
        <f t="shared" si="61"/>
        <v>Start Loc</v>
      </c>
      <c r="I651" s="24" t="str">
        <f t="shared" si="62"/>
        <v>End Loc</v>
      </c>
      <c r="J651" s="24" t="str">
        <f t="shared" si="63"/>
        <v>Segment</v>
      </c>
      <c r="K651" s="71" t="s">
        <v>826</v>
      </c>
      <c r="L651" s="22">
        <v>1.25</v>
      </c>
      <c r="M651" s="22">
        <v>1.49</v>
      </c>
      <c r="N651" s="22">
        <v>5</v>
      </c>
      <c r="O651" s="22">
        <v>0</v>
      </c>
      <c r="P651" s="22">
        <v>0</v>
      </c>
      <c r="Q651" s="22">
        <v>3</v>
      </c>
      <c r="R651" s="22"/>
      <c r="S651" s="22"/>
      <c r="T651" s="22"/>
      <c r="U651" t="s">
        <v>1218</v>
      </c>
      <c r="V651" s="18">
        <f t="shared" si="64"/>
        <v>0.24</v>
      </c>
      <c r="W651" s="18">
        <v>39.085921974199998</v>
      </c>
      <c r="X651" s="18">
        <v>-84.300446733300006</v>
      </c>
      <c r="Y651" s="18">
        <v>39.089327243500001</v>
      </c>
      <c r="Z651" s="18">
        <v>-84.301202155400006</v>
      </c>
      <c r="AA651" s="71" t="str">
        <f t="shared" si="65"/>
        <v>CLE</v>
      </c>
    </row>
    <row r="652" spans="1:27" x14ac:dyDescent="0.25">
      <c r="A652" s="22" t="s">
        <v>5449</v>
      </c>
      <c r="B652" s="22">
        <v>0</v>
      </c>
      <c r="C652" s="22" t="s">
        <v>4619</v>
      </c>
      <c r="D652" s="22">
        <v>2</v>
      </c>
      <c r="E652" s="23" t="str">
        <f t="shared" si="60"/>
        <v>Green</v>
      </c>
      <c r="F652" s="72" t="s">
        <v>1670</v>
      </c>
      <c r="G652" s="23"/>
      <c r="H652" s="24" t="str">
        <f t="shared" si="61"/>
        <v>Start Loc</v>
      </c>
      <c r="I652" s="24" t="str">
        <f t="shared" si="62"/>
        <v>End Loc</v>
      </c>
      <c r="J652" s="24" t="str">
        <f t="shared" si="63"/>
        <v>Segment</v>
      </c>
      <c r="K652" s="71" t="s">
        <v>1060</v>
      </c>
      <c r="L652" s="22">
        <v>0.5</v>
      </c>
      <c r="M652" s="22">
        <v>0.74</v>
      </c>
      <c r="N652" s="22">
        <v>2</v>
      </c>
      <c r="O652" s="22">
        <v>0</v>
      </c>
      <c r="P652" s="22">
        <v>0</v>
      </c>
      <c r="Q652" s="22">
        <v>1</v>
      </c>
      <c r="R652" s="22"/>
      <c r="S652" s="22"/>
      <c r="T652" s="22"/>
      <c r="U652" t="s">
        <v>597</v>
      </c>
      <c r="V652" s="18">
        <f t="shared" si="64"/>
        <v>0.24</v>
      </c>
      <c r="W652" s="18">
        <v>39.090930183200001</v>
      </c>
      <c r="X652" s="18">
        <v>-84.608028051399998</v>
      </c>
      <c r="Y652" s="18">
        <v>39.089462026100001</v>
      </c>
      <c r="Z652" s="18">
        <v>-84.604120899999998</v>
      </c>
      <c r="AA652" s="71" t="str">
        <f t="shared" si="65"/>
        <v>HAM</v>
      </c>
    </row>
    <row r="653" spans="1:27" x14ac:dyDescent="0.25">
      <c r="A653" s="22" t="s">
        <v>4438</v>
      </c>
      <c r="B653" s="22">
        <v>0</v>
      </c>
      <c r="C653" s="22" t="s">
        <v>4643</v>
      </c>
      <c r="D653" s="22">
        <v>3</v>
      </c>
      <c r="E653" s="23" t="str">
        <f t="shared" si="60"/>
        <v>Green</v>
      </c>
      <c r="F653" s="72" t="s">
        <v>1670</v>
      </c>
      <c r="G653" s="23"/>
      <c r="H653" s="24" t="str">
        <f t="shared" si="61"/>
        <v>Start Loc</v>
      </c>
      <c r="I653" s="24" t="str">
        <f t="shared" si="62"/>
        <v>End Loc</v>
      </c>
      <c r="J653" s="24" t="str">
        <f t="shared" si="63"/>
        <v>Segment</v>
      </c>
      <c r="K653" s="71" t="s">
        <v>200</v>
      </c>
      <c r="L653" s="22">
        <v>3.5</v>
      </c>
      <c r="M653" s="22">
        <v>3.74</v>
      </c>
      <c r="N653" s="22">
        <v>3</v>
      </c>
      <c r="O653" s="22">
        <v>0</v>
      </c>
      <c r="P653" s="22">
        <v>0</v>
      </c>
      <c r="Q653" s="22">
        <v>1</v>
      </c>
      <c r="R653" s="22"/>
      <c r="S653" s="22"/>
      <c r="T653" s="22"/>
      <c r="U653" t="s">
        <v>198</v>
      </c>
      <c r="V653" s="18">
        <f t="shared" si="64"/>
        <v>0.24000000000000021</v>
      </c>
      <c r="W653" s="18">
        <v>39.090571403399998</v>
      </c>
      <c r="X653" s="18">
        <v>-84.3438301387</v>
      </c>
      <c r="Y653" s="18">
        <v>39.089699005900002</v>
      </c>
      <c r="Z653" s="18">
        <v>-84.339524001599997</v>
      </c>
      <c r="AA653" s="71" t="str">
        <f t="shared" si="65"/>
        <v>HAM</v>
      </c>
    </row>
    <row r="654" spans="1:27" x14ac:dyDescent="0.25">
      <c r="A654" s="22" t="s">
        <v>6086</v>
      </c>
      <c r="B654" s="22">
        <v>0</v>
      </c>
      <c r="C654" s="22" t="s">
        <v>4621</v>
      </c>
      <c r="D654" s="22">
        <v>2</v>
      </c>
      <c r="E654" s="23" t="str">
        <f t="shared" si="60"/>
        <v>Green</v>
      </c>
      <c r="F654" s="72" t="s">
        <v>1713</v>
      </c>
      <c r="G654" s="23"/>
      <c r="H654" s="24" t="str">
        <f t="shared" si="61"/>
        <v>Start Loc</v>
      </c>
      <c r="I654" s="24" t="str">
        <f t="shared" si="62"/>
        <v>End Loc</v>
      </c>
      <c r="J654" s="24" t="str">
        <f t="shared" si="63"/>
        <v>Segment</v>
      </c>
      <c r="K654" s="71" t="s">
        <v>845</v>
      </c>
      <c r="L654" s="22">
        <v>0.75</v>
      </c>
      <c r="M654" s="22">
        <v>0.99</v>
      </c>
      <c r="N654" s="22">
        <v>2</v>
      </c>
      <c r="O654" s="22">
        <v>1</v>
      </c>
      <c r="P654" s="22">
        <v>0</v>
      </c>
      <c r="Q654" s="22">
        <v>0</v>
      </c>
      <c r="R654" s="22"/>
      <c r="S654" s="22"/>
      <c r="T654" s="22"/>
      <c r="U654" t="s">
        <v>336</v>
      </c>
      <c r="V654" s="18">
        <f t="shared" si="64"/>
        <v>0.24</v>
      </c>
      <c r="W654" s="18">
        <v>39.089045352299998</v>
      </c>
      <c r="X654" s="18">
        <v>-83.331782657199994</v>
      </c>
      <c r="Y654" s="18">
        <v>39.089830459200002</v>
      </c>
      <c r="Z654" s="18">
        <v>-83.3359731372</v>
      </c>
      <c r="AA654" s="71" t="str">
        <f t="shared" si="65"/>
        <v>PIK</v>
      </c>
    </row>
    <row r="655" spans="1:27" x14ac:dyDescent="0.25">
      <c r="A655" s="22" t="s">
        <v>4128</v>
      </c>
      <c r="B655" s="22">
        <v>0</v>
      </c>
      <c r="C655" s="22" t="s">
        <v>4612</v>
      </c>
      <c r="D655" s="22">
        <v>3</v>
      </c>
      <c r="E655" s="23" t="str">
        <f t="shared" si="60"/>
        <v>Green</v>
      </c>
      <c r="F655" s="72" t="s">
        <v>1670</v>
      </c>
      <c r="G655" s="23"/>
      <c r="H655" s="24" t="str">
        <f t="shared" si="61"/>
        <v>Start Loc</v>
      </c>
      <c r="I655" s="24" t="str">
        <f t="shared" si="62"/>
        <v>End Loc</v>
      </c>
      <c r="J655" s="24" t="str">
        <f t="shared" si="63"/>
        <v>Segment</v>
      </c>
      <c r="K655" s="71" t="s">
        <v>794</v>
      </c>
      <c r="L655" s="22">
        <v>1</v>
      </c>
      <c r="M655" s="22">
        <v>1.24</v>
      </c>
      <c r="N655" s="22">
        <v>3</v>
      </c>
      <c r="O655" s="22">
        <v>0</v>
      </c>
      <c r="P655" s="22">
        <v>0</v>
      </c>
      <c r="Q655" s="22">
        <v>1</v>
      </c>
      <c r="R655" s="22"/>
      <c r="S655" s="22"/>
      <c r="T655" s="22"/>
      <c r="U655" t="s">
        <v>1202</v>
      </c>
      <c r="V655" s="18">
        <f t="shared" si="64"/>
        <v>0.24</v>
      </c>
      <c r="W655" s="18">
        <v>39.087178360700001</v>
      </c>
      <c r="X655" s="18">
        <v>-84.345881847699999</v>
      </c>
      <c r="Y655" s="18">
        <v>39.090471960499997</v>
      </c>
      <c r="Z655" s="18">
        <v>-84.346354106500002</v>
      </c>
      <c r="AA655" s="71" t="str">
        <f t="shared" si="65"/>
        <v>HAM</v>
      </c>
    </row>
    <row r="656" spans="1:27" x14ac:dyDescent="0.25">
      <c r="A656" s="22" t="s">
        <v>5845</v>
      </c>
      <c r="B656" s="22">
        <v>0</v>
      </c>
      <c r="C656" s="22" t="s">
        <v>4618</v>
      </c>
      <c r="D656" s="22">
        <v>2</v>
      </c>
      <c r="E656" s="23" t="str">
        <f t="shared" si="60"/>
        <v>Green</v>
      </c>
      <c r="F656" s="72" t="s">
        <v>1713</v>
      </c>
      <c r="G656" s="23"/>
      <c r="H656" s="24" t="str">
        <f t="shared" si="61"/>
        <v>Start Loc</v>
      </c>
      <c r="I656" s="24" t="str">
        <f t="shared" si="62"/>
        <v>End Loc</v>
      </c>
      <c r="J656" s="24" t="str">
        <f t="shared" si="63"/>
        <v>Segment</v>
      </c>
      <c r="K656" s="71" t="s">
        <v>1023</v>
      </c>
      <c r="L656" s="22">
        <v>2</v>
      </c>
      <c r="M656" s="22">
        <v>2.2400000000000002</v>
      </c>
      <c r="N656" s="22">
        <v>2</v>
      </c>
      <c r="O656" s="22">
        <v>0</v>
      </c>
      <c r="P656" s="22">
        <v>0</v>
      </c>
      <c r="Q656" s="22">
        <v>1</v>
      </c>
      <c r="R656" s="22"/>
      <c r="S656" s="22"/>
      <c r="T656" s="22"/>
      <c r="U656" t="s">
        <v>6700</v>
      </c>
      <c r="V656" s="18">
        <f t="shared" si="64"/>
        <v>0.24000000000000021</v>
      </c>
      <c r="W656" s="18">
        <v>39.0872757303</v>
      </c>
      <c r="X656" s="18">
        <v>-83.118029319599998</v>
      </c>
      <c r="Y656" s="18">
        <v>39.090502931400003</v>
      </c>
      <c r="Z656" s="18">
        <v>-83.119245460599998</v>
      </c>
      <c r="AA656" s="71" t="str">
        <f t="shared" si="65"/>
        <v>PIK</v>
      </c>
    </row>
    <row r="657" spans="1:27" x14ac:dyDescent="0.25">
      <c r="A657" s="22" t="s">
        <v>2917</v>
      </c>
      <c r="B657" s="22">
        <v>0</v>
      </c>
      <c r="C657" s="22" t="s">
        <v>4627</v>
      </c>
      <c r="D657" s="22">
        <v>4</v>
      </c>
      <c r="E657" s="23" t="str">
        <f t="shared" si="60"/>
        <v>Green</v>
      </c>
      <c r="F657" s="72" t="s">
        <v>1670</v>
      </c>
      <c r="G657" s="23"/>
      <c r="H657" s="24" t="str">
        <f t="shared" si="61"/>
        <v>Start Loc</v>
      </c>
      <c r="I657" s="24" t="str">
        <f t="shared" si="62"/>
        <v>End Loc</v>
      </c>
      <c r="J657" s="24" t="str">
        <f t="shared" si="63"/>
        <v>Segment</v>
      </c>
      <c r="K657" s="71" t="s">
        <v>200</v>
      </c>
      <c r="L657" s="22">
        <v>3.25</v>
      </c>
      <c r="M657" s="22">
        <v>3.49</v>
      </c>
      <c r="N657" s="22">
        <v>4</v>
      </c>
      <c r="O657" s="22">
        <v>0</v>
      </c>
      <c r="P657" s="22">
        <v>0</v>
      </c>
      <c r="Q657" s="22">
        <v>2</v>
      </c>
      <c r="R657" s="22"/>
      <c r="S657" s="22"/>
      <c r="T657" s="22"/>
      <c r="U657" t="s">
        <v>198</v>
      </c>
      <c r="V657" s="18">
        <f t="shared" si="64"/>
        <v>0.24000000000000021</v>
      </c>
      <c r="W657" s="18">
        <v>39.092118728199999</v>
      </c>
      <c r="X657" s="18">
        <v>-84.347953496599999</v>
      </c>
      <c r="Y657" s="18">
        <v>39.090597767600002</v>
      </c>
      <c r="Z657" s="18">
        <v>-84.344031890500005</v>
      </c>
      <c r="AA657" s="71" t="str">
        <f t="shared" si="65"/>
        <v>HAM</v>
      </c>
    </row>
    <row r="658" spans="1:27" x14ac:dyDescent="0.25">
      <c r="A658" s="22" t="s">
        <v>5909</v>
      </c>
      <c r="B658" s="22">
        <v>0</v>
      </c>
      <c r="C658" s="22" t="s">
        <v>4618</v>
      </c>
      <c r="D658" s="22">
        <v>2</v>
      </c>
      <c r="E658" s="23" t="str">
        <f t="shared" si="60"/>
        <v>Green</v>
      </c>
      <c r="F658" s="72" t="s">
        <v>1673</v>
      </c>
      <c r="G658" s="23"/>
      <c r="H658" s="24" t="str">
        <f t="shared" si="61"/>
        <v>Start Loc</v>
      </c>
      <c r="I658" s="24" t="str">
        <f t="shared" si="62"/>
        <v>End Loc</v>
      </c>
      <c r="J658" s="24" t="str">
        <f t="shared" si="63"/>
        <v>Segment</v>
      </c>
      <c r="K658" s="71" t="s">
        <v>984</v>
      </c>
      <c r="L658" s="22">
        <v>2</v>
      </c>
      <c r="M658" s="22">
        <v>2.2400000000000002</v>
      </c>
      <c r="N658" s="22">
        <v>2</v>
      </c>
      <c r="O658" s="22">
        <v>0</v>
      </c>
      <c r="P658" s="22">
        <v>0</v>
      </c>
      <c r="Q658" s="22">
        <v>0</v>
      </c>
      <c r="R658" s="22"/>
      <c r="S658" s="22"/>
      <c r="T658" s="22"/>
      <c r="U658" t="s">
        <v>1307</v>
      </c>
      <c r="V658" s="18">
        <f t="shared" si="64"/>
        <v>0.24000000000000021</v>
      </c>
      <c r="W658" s="18">
        <v>39.088558106299999</v>
      </c>
      <c r="X658" s="18">
        <v>-84.266137666899994</v>
      </c>
      <c r="Y658" s="18">
        <v>39.0906637832</v>
      </c>
      <c r="Z658" s="18">
        <v>-84.263886353199993</v>
      </c>
      <c r="AA658" s="71" t="str">
        <f t="shared" si="65"/>
        <v>CLE</v>
      </c>
    </row>
    <row r="659" spans="1:27" x14ac:dyDescent="0.25">
      <c r="A659" s="22" t="s">
        <v>5288</v>
      </c>
      <c r="B659" s="22">
        <v>0</v>
      </c>
      <c r="C659" s="22" t="s">
        <v>4620</v>
      </c>
      <c r="D659" s="22">
        <v>4</v>
      </c>
      <c r="E659" s="23" t="str">
        <f t="shared" si="60"/>
        <v>Green</v>
      </c>
      <c r="F659" s="72" t="s">
        <v>1673</v>
      </c>
      <c r="G659" s="23"/>
      <c r="H659" s="24" t="str">
        <f t="shared" si="61"/>
        <v>Start Loc</v>
      </c>
      <c r="I659" s="24" t="str">
        <f t="shared" si="62"/>
        <v>End Loc</v>
      </c>
      <c r="J659" s="24" t="str">
        <f t="shared" si="63"/>
        <v>Segment</v>
      </c>
      <c r="K659" s="71" t="s">
        <v>1141</v>
      </c>
      <c r="L659" s="22">
        <v>0</v>
      </c>
      <c r="M659" s="22">
        <v>0.24</v>
      </c>
      <c r="N659" s="22">
        <v>4</v>
      </c>
      <c r="O659" s="22">
        <v>0</v>
      </c>
      <c r="P659" s="22">
        <v>0</v>
      </c>
      <c r="Q659" s="22">
        <v>0</v>
      </c>
      <c r="R659" s="22"/>
      <c r="S659" s="22"/>
      <c r="T659" s="22"/>
      <c r="U659" t="s">
        <v>1477</v>
      </c>
      <c r="V659" s="18">
        <f t="shared" si="64"/>
        <v>0.24</v>
      </c>
      <c r="W659" s="18">
        <v>39.0883382373</v>
      </c>
      <c r="X659" s="18">
        <v>-84.251476905499999</v>
      </c>
      <c r="Y659" s="18">
        <v>39.0906895603</v>
      </c>
      <c r="Z659" s="18">
        <v>-84.248199060800005</v>
      </c>
      <c r="AA659" s="71" t="str">
        <f t="shared" si="65"/>
        <v>CLE</v>
      </c>
    </row>
    <row r="660" spans="1:27" x14ac:dyDescent="0.25">
      <c r="A660" s="22" t="s">
        <v>5485</v>
      </c>
      <c r="B660" s="22">
        <v>0</v>
      </c>
      <c r="C660" s="22" t="s">
        <v>4612</v>
      </c>
      <c r="D660" s="22">
        <v>3</v>
      </c>
      <c r="E660" s="23" t="str">
        <f t="shared" si="60"/>
        <v>Green</v>
      </c>
      <c r="F660" s="72" t="s">
        <v>1670</v>
      </c>
      <c r="G660" s="23"/>
      <c r="H660" s="24" t="str">
        <f t="shared" si="61"/>
        <v>Start Loc</v>
      </c>
      <c r="I660" s="24" t="str">
        <f t="shared" si="62"/>
        <v>End Loc</v>
      </c>
      <c r="J660" s="24" t="str">
        <f t="shared" si="63"/>
        <v>Segment</v>
      </c>
      <c r="K660" s="71" t="s">
        <v>1060</v>
      </c>
      <c r="L660" s="22">
        <v>1</v>
      </c>
      <c r="M660" s="22">
        <v>1.24</v>
      </c>
      <c r="N660" s="22">
        <v>3</v>
      </c>
      <c r="O660" s="22">
        <v>0</v>
      </c>
      <c r="P660" s="22">
        <v>0</v>
      </c>
      <c r="Q660" s="22">
        <v>0</v>
      </c>
      <c r="R660" s="22"/>
      <c r="S660" s="22"/>
      <c r="T660" s="22"/>
      <c r="U660" t="s">
        <v>597</v>
      </c>
      <c r="V660" s="18">
        <f t="shared" si="64"/>
        <v>0.24</v>
      </c>
      <c r="W660" s="18">
        <v>39.090498564000001</v>
      </c>
      <c r="X660" s="18">
        <v>-84.599493916900002</v>
      </c>
      <c r="Y660" s="18">
        <v>39.0909283628</v>
      </c>
      <c r="Z660" s="18">
        <v>-84.595144401900001</v>
      </c>
      <c r="AA660" s="71" t="str">
        <f t="shared" si="65"/>
        <v>HAM</v>
      </c>
    </row>
    <row r="661" spans="1:27" x14ac:dyDescent="0.25">
      <c r="A661" s="22" t="s">
        <v>6471</v>
      </c>
      <c r="B661" s="22">
        <v>0</v>
      </c>
      <c r="C661" s="22" t="s">
        <v>4619</v>
      </c>
      <c r="D661" s="22">
        <v>3</v>
      </c>
      <c r="E661" s="23" t="str">
        <f t="shared" si="60"/>
        <v>Green</v>
      </c>
      <c r="F661" s="72" t="s">
        <v>1673</v>
      </c>
      <c r="G661" s="23"/>
      <c r="H661" s="24" t="str">
        <f t="shared" si="61"/>
        <v>Start Loc</v>
      </c>
      <c r="I661" s="24" t="str">
        <f t="shared" si="62"/>
        <v>End Loc</v>
      </c>
      <c r="J661" s="24" t="str">
        <f t="shared" si="63"/>
        <v>Segment</v>
      </c>
      <c r="K661" s="71" t="s">
        <v>874</v>
      </c>
      <c r="L661" s="22">
        <v>0.5</v>
      </c>
      <c r="M661" s="22">
        <v>0.74</v>
      </c>
      <c r="N661" s="22">
        <v>3</v>
      </c>
      <c r="O661" s="22">
        <v>0</v>
      </c>
      <c r="P661" s="22">
        <v>0</v>
      </c>
      <c r="Q661" s="22">
        <v>1</v>
      </c>
      <c r="R661" s="22"/>
      <c r="S661" s="22"/>
      <c r="T661" s="22"/>
      <c r="U661" t="s">
        <v>1240</v>
      </c>
      <c r="V661" s="18">
        <f t="shared" si="64"/>
        <v>0.24</v>
      </c>
      <c r="W661" s="18">
        <v>39.088058873999998</v>
      </c>
      <c r="X661" s="18">
        <v>-84.222380451899994</v>
      </c>
      <c r="Y661" s="18">
        <v>39.091006227999998</v>
      </c>
      <c r="Z661" s="18">
        <v>-84.220001042899995</v>
      </c>
      <c r="AA661" s="71" t="str">
        <f t="shared" si="65"/>
        <v>CLE</v>
      </c>
    </row>
    <row r="662" spans="1:27" x14ac:dyDescent="0.25">
      <c r="A662" s="22" t="s">
        <v>3267</v>
      </c>
      <c r="B662" s="22">
        <v>0</v>
      </c>
      <c r="C662" s="22" t="s">
        <v>4612</v>
      </c>
      <c r="D662" s="22">
        <v>2</v>
      </c>
      <c r="E662" s="23" t="str">
        <f t="shared" si="60"/>
        <v>Green</v>
      </c>
      <c r="F662" s="72" t="s">
        <v>1713</v>
      </c>
      <c r="G662" s="23"/>
      <c r="H662" s="24" t="str">
        <f t="shared" si="61"/>
        <v>Start Loc</v>
      </c>
      <c r="I662" s="24" t="str">
        <f t="shared" si="62"/>
        <v>End Loc</v>
      </c>
      <c r="J662" s="24" t="str">
        <f t="shared" si="63"/>
        <v>Segment</v>
      </c>
      <c r="K662" s="71" t="s">
        <v>845</v>
      </c>
      <c r="L662" s="22">
        <v>1</v>
      </c>
      <c r="M662" s="22">
        <v>1.24</v>
      </c>
      <c r="N662" s="22">
        <v>2</v>
      </c>
      <c r="O662" s="22">
        <v>0</v>
      </c>
      <c r="P662" s="22">
        <v>0</v>
      </c>
      <c r="Q662" s="22">
        <v>1</v>
      </c>
      <c r="R662" s="22"/>
      <c r="S662" s="22"/>
      <c r="T662" s="22"/>
      <c r="U662" t="s">
        <v>336</v>
      </c>
      <c r="V662" s="18">
        <f t="shared" si="64"/>
        <v>0.24</v>
      </c>
      <c r="W662" s="18">
        <v>39.089883837400002</v>
      </c>
      <c r="X662" s="18">
        <v>-83.336159385900004</v>
      </c>
      <c r="Y662" s="18">
        <v>39.092026588700001</v>
      </c>
      <c r="Z662" s="18">
        <v>-83.339268830500004</v>
      </c>
      <c r="AA662" s="71" t="str">
        <f t="shared" si="65"/>
        <v>PIK</v>
      </c>
    </row>
    <row r="663" spans="1:27" x14ac:dyDescent="0.25">
      <c r="A663" s="22" t="s">
        <v>5492</v>
      </c>
      <c r="B663" s="22">
        <v>0</v>
      </c>
      <c r="C663" s="22" t="s">
        <v>4631</v>
      </c>
      <c r="D663" s="22">
        <v>5</v>
      </c>
      <c r="E663" s="23" t="str">
        <f t="shared" si="60"/>
        <v>Green</v>
      </c>
      <c r="F663" s="72" t="s">
        <v>1670</v>
      </c>
      <c r="G663" s="23"/>
      <c r="H663" s="24" t="str">
        <f t="shared" si="61"/>
        <v>Start Loc</v>
      </c>
      <c r="I663" s="24" t="str">
        <f t="shared" si="62"/>
        <v>End Loc</v>
      </c>
      <c r="J663" s="24" t="str">
        <f t="shared" si="63"/>
        <v>Segment</v>
      </c>
      <c r="K663" s="71" t="s">
        <v>200</v>
      </c>
      <c r="L663" s="22">
        <v>3</v>
      </c>
      <c r="M663" s="22">
        <v>3.24</v>
      </c>
      <c r="N663" s="22">
        <v>5</v>
      </c>
      <c r="O663" s="22">
        <v>0</v>
      </c>
      <c r="P663" s="22">
        <v>0</v>
      </c>
      <c r="Q663" s="22">
        <v>3</v>
      </c>
      <c r="R663" s="22"/>
      <c r="S663" s="22"/>
      <c r="T663" s="22"/>
      <c r="U663" t="s">
        <v>198</v>
      </c>
      <c r="V663" s="18">
        <f t="shared" si="64"/>
        <v>0.24000000000000021</v>
      </c>
      <c r="W663" s="18">
        <v>39.0920263601</v>
      </c>
      <c r="X663" s="18">
        <v>-84.352544578500002</v>
      </c>
      <c r="Y663" s="18">
        <v>39.092148827499997</v>
      </c>
      <c r="Z663" s="18">
        <v>-84.348135611199993</v>
      </c>
      <c r="AA663" s="71" t="str">
        <f t="shared" si="65"/>
        <v>HAM</v>
      </c>
    </row>
    <row r="664" spans="1:27" x14ac:dyDescent="0.25">
      <c r="A664" s="22" t="s">
        <v>6025</v>
      </c>
      <c r="B664" s="22">
        <v>0</v>
      </c>
      <c r="C664" s="22" t="s">
        <v>4621</v>
      </c>
      <c r="D664" s="22">
        <v>2</v>
      </c>
      <c r="E664" s="23" t="str">
        <f t="shared" si="60"/>
        <v>Green</v>
      </c>
      <c r="F664" s="72" t="s">
        <v>1703</v>
      </c>
      <c r="G664" s="23"/>
      <c r="H664" s="24" t="str">
        <f t="shared" si="61"/>
        <v>Start Loc</v>
      </c>
      <c r="I664" s="24" t="str">
        <f t="shared" si="62"/>
        <v>End Loc</v>
      </c>
      <c r="J664" s="24" t="str">
        <f t="shared" si="63"/>
        <v>Segment</v>
      </c>
      <c r="K664" s="71" t="s">
        <v>1023</v>
      </c>
      <c r="L664" s="22">
        <v>0.75</v>
      </c>
      <c r="M664" s="22">
        <v>0.99</v>
      </c>
      <c r="N664" s="22">
        <v>2</v>
      </c>
      <c r="O664" s="22">
        <v>0</v>
      </c>
      <c r="P664" s="22">
        <v>0</v>
      </c>
      <c r="Q664" s="22">
        <v>0</v>
      </c>
      <c r="R664" s="22"/>
      <c r="S664" s="22"/>
      <c r="T664" s="22"/>
      <c r="U664" t="s">
        <v>6757</v>
      </c>
      <c r="V664" s="18">
        <f t="shared" si="64"/>
        <v>0.24</v>
      </c>
      <c r="W664" s="18">
        <v>39.091739362799999</v>
      </c>
      <c r="X664" s="18">
        <v>-82.512420759799994</v>
      </c>
      <c r="Y664" s="18">
        <v>39.092489395900003</v>
      </c>
      <c r="Z664" s="18">
        <v>-82.516570745500005</v>
      </c>
      <c r="AA664" s="71" t="str">
        <f t="shared" si="65"/>
        <v>JAC</v>
      </c>
    </row>
    <row r="665" spans="1:27" x14ac:dyDescent="0.25">
      <c r="A665" s="22" t="s">
        <v>3717</v>
      </c>
      <c r="B665" s="22">
        <v>0</v>
      </c>
      <c r="C665" s="22" t="s">
        <v>4620</v>
      </c>
      <c r="D665" s="22">
        <v>3</v>
      </c>
      <c r="E665" s="23" t="str">
        <f t="shared" si="60"/>
        <v>Green</v>
      </c>
      <c r="F665" s="72" t="s">
        <v>1670</v>
      </c>
      <c r="G665" s="23"/>
      <c r="H665" s="24" t="str">
        <f t="shared" si="61"/>
        <v>Start Loc</v>
      </c>
      <c r="I665" s="24" t="str">
        <f t="shared" si="62"/>
        <v>End Loc</v>
      </c>
      <c r="J665" s="24" t="str">
        <f t="shared" si="63"/>
        <v>Segment</v>
      </c>
      <c r="K665" s="71" t="s">
        <v>1060</v>
      </c>
      <c r="L665" s="22">
        <v>0</v>
      </c>
      <c r="M665" s="22">
        <v>0.24</v>
      </c>
      <c r="N665" s="22">
        <v>3</v>
      </c>
      <c r="O665" s="22">
        <v>0</v>
      </c>
      <c r="P665" s="22">
        <v>0</v>
      </c>
      <c r="Q665" s="22">
        <v>0</v>
      </c>
      <c r="R665" s="22"/>
      <c r="S665" s="22"/>
      <c r="T665" s="22"/>
      <c r="U665" t="s">
        <v>597</v>
      </c>
      <c r="V665" s="18">
        <f t="shared" si="64"/>
        <v>0.24</v>
      </c>
      <c r="W665" s="18">
        <v>39.0943944112</v>
      </c>
      <c r="X665" s="18">
        <v>-84.615756209200001</v>
      </c>
      <c r="Y665" s="18">
        <v>39.092748910399997</v>
      </c>
      <c r="Z665" s="18">
        <v>-84.6122684849</v>
      </c>
      <c r="AA665" s="71" t="str">
        <f t="shared" si="65"/>
        <v>HAM</v>
      </c>
    </row>
    <row r="666" spans="1:27" x14ac:dyDescent="0.25">
      <c r="A666" s="22" t="s">
        <v>5470</v>
      </c>
      <c r="B666" s="22">
        <v>0</v>
      </c>
      <c r="C666" s="22" t="s">
        <v>4615</v>
      </c>
      <c r="D666" s="22">
        <v>3</v>
      </c>
      <c r="E666" s="23" t="str">
        <f t="shared" si="60"/>
        <v>Green</v>
      </c>
      <c r="F666" s="72" t="s">
        <v>1670</v>
      </c>
      <c r="G666" s="23"/>
      <c r="H666" s="24" t="str">
        <f t="shared" si="61"/>
        <v>Start Loc</v>
      </c>
      <c r="I666" s="24" t="str">
        <f t="shared" si="62"/>
        <v>End Loc</v>
      </c>
      <c r="J666" s="24" t="str">
        <f t="shared" si="63"/>
        <v>Segment</v>
      </c>
      <c r="K666" s="71" t="s">
        <v>809</v>
      </c>
      <c r="L666" s="22">
        <v>2.5</v>
      </c>
      <c r="M666" s="22">
        <v>2.74</v>
      </c>
      <c r="N666" s="22">
        <v>3</v>
      </c>
      <c r="O666" s="22">
        <v>0</v>
      </c>
      <c r="P666" s="22">
        <v>0</v>
      </c>
      <c r="Q666" s="22">
        <v>0</v>
      </c>
      <c r="R666" s="22"/>
      <c r="S666" s="22"/>
      <c r="T666" s="22"/>
      <c r="U666" t="s">
        <v>1217</v>
      </c>
      <c r="V666" s="18">
        <f t="shared" si="64"/>
        <v>0.24000000000000021</v>
      </c>
      <c r="W666" s="18">
        <v>39.094367774299997</v>
      </c>
      <c r="X666" s="18">
        <v>-84.599332637000003</v>
      </c>
      <c r="Y666" s="18">
        <v>39.093510394100001</v>
      </c>
      <c r="Z666" s="18">
        <v>-84.5950493709</v>
      </c>
      <c r="AA666" s="71" t="str">
        <f t="shared" si="65"/>
        <v>HAM</v>
      </c>
    </row>
    <row r="667" spans="1:27" x14ac:dyDescent="0.25">
      <c r="A667" s="22" t="s">
        <v>2272</v>
      </c>
      <c r="B667" s="22">
        <v>0</v>
      </c>
      <c r="C667" s="22" t="s">
        <v>4626</v>
      </c>
      <c r="D667" s="22">
        <v>2</v>
      </c>
      <c r="E667" s="23" t="str">
        <f t="shared" si="60"/>
        <v>Green</v>
      </c>
      <c r="F667" s="72" t="s">
        <v>1741</v>
      </c>
      <c r="G667" s="23"/>
      <c r="H667" s="24" t="str">
        <f t="shared" si="61"/>
        <v>Start Loc</v>
      </c>
      <c r="I667" s="24" t="str">
        <f t="shared" si="62"/>
        <v>End Loc</v>
      </c>
      <c r="J667" s="24" t="str">
        <f t="shared" si="63"/>
        <v>Segment</v>
      </c>
      <c r="K667" s="71" t="s">
        <v>928</v>
      </c>
      <c r="L667" s="22">
        <v>1.75</v>
      </c>
      <c r="M667" s="22">
        <v>1.99</v>
      </c>
      <c r="N667" s="22">
        <v>2</v>
      </c>
      <c r="O667" s="22">
        <v>0</v>
      </c>
      <c r="P667" s="22">
        <v>0</v>
      </c>
      <c r="Q667" s="22">
        <v>0</v>
      </c>
      <c r="R667" s="22"/>
      <c r="S667" s="22"/>
      <c r="T667" s="22"/>
      <c r="U667" t="s">
        <v>2058</v>
      </c>
      <c r="V667" s="18">
        <f t="shared" si="64"/>
        <v>0.24</v>
      </c>
      <c r="W667" s="18">
        <v>39.090961405599998</v>
      </c>
      <c r="X667" s="18">
        <v>-82.282161218400006</v>
      </c>
      <c r="Y667" s="18">
        <v>39.093656698899999</v>
      </c>
      <c r="Z667" s="18">
        <v>-82.280018854100007</v>
      </c>
      <c r="AA667" s="71" t="str">
        <f t="shared" si="65"/>
        <v>MEG</v>
      </c>
    </row>
    <row r="668" spans="1:27" x14ac:dyDescent="0.25">
      <c r="A668" s="22" t="s">
        <v>3230</v>
      </c>
      <c r="B668" s="22">
        <v>0</v>
      </c>
      <c r="C668" s="22" t="s">
        <v>4608</v>
      </c>
      <c r="D668" s="22">
        <v>3</v>
      </c>
      <c r="E668" s="23" t="str">
        <f t="shared" si="60"/>
        <v>Green</v>
      </c>
      <c r="F668" s="72" t="s">
        <v>1670</v>
      </c>
      <c r="G668" s="23"/>
      <c r="H668" s="24" t="str">
        <f t="shared" si="61"/>
        <v>Start Loc</v>
      </c>
      <c r="I668" s="24" t="str">
        <f t="shared" si="62"/>
        <v>End Loc</v>
      </c>
      <c r="J668" s="24" t="str">
        <f t="shared" si="63"/>
        <v>Segment</v>
      </c>
      <c r="K668" s="71" t="s">
        <v>794</v>
      </c>
      <c r="L668" s="22">
        <v>1.25</v>
      </c>
      <c r="M668" s="22">
        <v>1.49</v>
      </c>
      <c r="N668" s="22">
        <v>3</v>
      </c>
      <c r="O668" s="22">
        <v>0</v>
      </c>
      <c r="P668" s="22">
        <v>0</v>
      </c>
      <c r="Q668" s="22">
        <v>0</v>
      </c>
      <c r="R668" s="22"/>
      <c r="S668" s="22"/>
      <c r="T668" s="22"/>
      <c r="U668" t="s">
        <v>1202</v>
      </c>
      <c r="V668" s="18">
        <f t="shared" si="64"/>
        <v>0.24</v>
      </c>
      <c r="W668" s="18">
        <v>39.0906162016</v>
      </c>
      <c r="X668" s="18">
        <v>-84.346337162400005</v>
      </c>
      <c r="Y668" s="18">
        <v>39.093663972100003</v>
      </c>
      <c r="Z668" s="18">
        <v>-84.3446449116</v>
      </c>
      <c r="AA668" s="71" t="str">
        <f t="shared" si="65"/>
        <v>HAM</v>
      </c>
    </row>
    <row r="669" spans="1:27" x14ac:dyDescent="0.25">
      <c r="A669" s="22" t="s">
        <v>3763</v>
      </c>
      <c r="B669" s="22">
        <v>0</v>
      </c>
      <c r="C669" s="22" t="s">
        <v>4620</v>
      </c>
      <c r="D669" s="22">
        <v>4</v>
      </c>
      <c r="E669" s="23" t="str">
        <f t="shared" si="60"/>
        <v>Green</v>
      </c>
      <c r="F669" s="72" t="s">
        <v>1673</v>
      </c>
      <c r="G669" s="23"/>
      <c r="H669" s="24" t="str">
        <f t="shared" si="61"/>
        <v>Start Loc</v>
      </c>
      <c r="I669" s="24" t="str">
        <f t="shared" si="62"/>
        <v>End Loc</v>
      </c>
      <c r="J669" s="24" t="str">
        <f t="shared" si="63"/>
        <v>Segment</v>
      </c>
      <c r="K669" s="71" t="s">
        <v>2025</v>
      </c>
      <c r="L669" s="22">
        <v>0</v>
      </c>
      <c r="M669" s="22">
        <v>0.24</v>
      </c>
      <c r="N669" s="22">
        <v>4</v>
      </c>
      <c r="O669" s="22">
        <v>0</v>
      </c>
      <c r="P669" s="22">
        <v>0</v>
      </c>
      <c r="Q669" s="22">
        <v>0</v>
      </c>
      <c r="R669" s="22"/>
      <c r="S669" s="22"/>
      <c r="T669" s="22"/>
      <c r="U669" t="s">
        <v>1840</v>
      </c>
      <c r="V669" s="18">
        <f t="shared" si="64"/>
        <v>0.24</v>
      </c>
      <c r="W669" s="18">
        <v>39.095730286600002</v>
      </c>
      <c r="X669" s="18">
        <v>-84.272498349100005</v>
      </c>
      <c r="Y669" s="18">
        <v>39.0936704979</v>
      </c>
      <c r="Z669" s="18">
        <v>-84.269403145400005</v>
      </c>
      <c r="AA669" s="71" t="str">
        <f t="shared" si="65"/>
        <v>CLE</v>
      </c>
    </row>
    <row r="670" spans="1:27" x14ac:dyDescent="0.25">
      <c r="A670" s="22" t="s">
        <v>5477</v>
      </c>
      <c r="B670" s="22">
        <v>0</v>
      </c>
      <c r="C670" s="22" t="s">
        <v>4621</v>
      </c>
      <c r="D670" s="22">
        <v>3</v>
      </c>
      <c r="E670" s="23" t="str">
        <f t="shared" si="60"/>
        <v>Green</v>
      </c>
      <c r="F670" s="72" t="s">
        <v>1670</v>
      </c>
      <c r="G670" s="23"/>
      <c r="H670" s="24" t="str">
        <f t="shared" si="61"/>
        <v>Start Loc</v>
      </c>
      <c r="I670" s="24" t="str">
        <f t="shared" si="62"/>
        <v>End Loc</v>
      </c>
      <c r="J670" s="24" t="str">
        <f t="shared" si="63"/>
        <v>Segment</v>
      </c>
      <c r="K670" s="71" t="s">
        <v>809</v>
      </c>
      <c r="L670" s="22">
        <v>0.75</v>
      </c>
      <c r="M670" s="22">
        <v>0.99</v>
      </c>
      <c r="N670" s="22">
        <v>3</v>
      </c>
      <c r="O670" s="22">
        <v>0</v>
      </c>
      <c r="P670" s="22">
        <v>0</v>
      </c>
      <c r="Q670" s="22">
        <v>1</v>
      </c>
      <c r="R670" s="22"/>
      <c r="S670" s="22"/>
      <c r="T670" s="22"/>
      <c r="U670" t="s">
        <v>1217</v>
      </c>
      <c r="V670" s="18">
        <f t="shared" si="64"/>
        <v>0.24</v>
      </c>
      <c r="W670" s="18">
        <v>39.094927125600002</v>
      </c>
      <c r="X670" s="18">
        <v>-84.630237451400006</v>
      </c>
      <c r="Y670" s="18">
        <v>39.0937218081</v>
      </c>
      <c r="Z670" s="18">
        <v>-84.626073383600001</v>
      </c>
      <c r="AA670" s="71" t="str">
        <f t="shared" si="65"/>
        <v>HAM</v>
      </c>
    </row>
    <row r="671" spans="1:27" x14ac:dyDescent="0.25">
      <c r="A671" s="22" t="s">
        <v>3219</v>
      </c>
      <c r="B671" s="22">
        <v>0</v>
      </c>
      <c r="C671" s="22" t="s">
        <v>4621</v>
      </c>
      <c r="D671" s="22">
        <v>2</v>
      </c>
      <c r="E671" s="23" t="str">
        <f t="shared" si="60"/>
        <v>Green</v>
      </c>
      <c r="F671" s="72" t="s">
        <v>1673</v>
      </c>
      <c r="G671" s="23"/>
      <c r="H671" s="24" t="str">
        <f t="shared" si="61"/>
        <v>Start Loc</v>
      </c>
      <c r="I671" s="24" t="str">
        <f t="shared" si="62"/>
        <v>End Loc</v>
      </c>
      <c r="J671" s="24" t="str">
        <f t="shared" si="63"/>
        <v>Segment</v>
      </c>
      <c r="K671" s="71" t="s">
        <v>874</v>
      </c>
      <c r="L671" s="22">
        <v>0.75</v>
      </c>
      <c r="M671" s="22">
        <v>0.99</v>
      </c>
      <c r="N671" s="22">
        <v>2</v>
      </c>
      <c r="O671" s="22">
        <v>0</v>
      </c>
      <c r="P671" s="22">
        <v>0</v>
      </c>
      <c r="Q671" s="22">
        <v>0</v>
      </c>
      <c r="R671" s="22"/>
      <c r="S671" s="22"/>
      <c r="T671" s="22"/>
      <c r="U671" t="s">
        <v>1240</v>
      </c>
      <c r="V671" s="18">
        <f t="shared" si="64"/>
        <v>0.24</v>
      </c>
      <c r="W671" s="18">
        <v>39.091131419900002</v>
      </c>
      <c r="X671" s="18">
        <v>-84.219906298400005</v>
      </c>
      <c r="Y671" s="18">
        <v>39.094310528000001</v>
      </c>
      <c r="Z671" s="18">
        <v>-84.218332851599996</v>
      </c>
      <c r="AA671" s="71" t="str">
        <f t="shared" si="65"/>
        <v>CLE</v>
      </c>
    </row>
    <row r="672" spans="1:27" x14ac:dyDescent="0.25">
      <c r="A672" s="22" t="s">
        <v>4464</v>
      </c>
      <c r="B672" s="22">
        <v>0</v>
      </c>
      <c r="C672" s="22" t="s">
        <v>4618</v>
      </c>
      <c r="D672" s="22">
        <v>5</v>
      </c>
      <c r="E672" s="23" t="str">
        <f t="shared" si="60"/>
        <v>Green</v>
      </c>
      <c r="F672" s="72" t="s">
        <v>1670</v>
      </c>
      <c r="G672" s="23"/>
      <c r="H672" s="24" t="str">
        <f t="shared" si="61"/>
        <v>Start Loc</v>
      </c>
      <c r="I672" s="24" t="str">
        <f t="shared" si="62"/>
        <v>End Loc</v>
      </c>
      <c r="J672" s="24" t="str">
        <f t="shared" si="63"/>
        <v>Segment</v>
      </c>
      <c r="K672" s="71" t="s">
        <v>809</v>
      </c>
      <c r="L672" s="22">
        <v>2</v>
      </c>
      <c r="M672" s="22">
        <v>2.2400000000000002</v>
      </c>
      <c r="N672" s="22">
        <v>5</v>
      </c>
      <c r="O672" s="22">
        <v>0</v>
      </c>
      <c r="P672" s="22">
        <v>0</v>
      </c>
      <c r="Q672" s="22">
        <v>1</v>
      </c>
      <c r="R672" s="22"/>
      <c r="S672" s="22"/>
      <c r="T672" s="22"/>
      <c r="U672" t="s">
        <v>1217</v>
      </c>
      <c r="V672" s="18">
        <f t="shared" si="64"/>
        <v>0.24000000000000021</v>
      </c>
      <c r="W672" s="18">
        <v>39.095307214199998</v>
      </c>
      <c r="X672" s="18">
        <v>-84.608376564400004</v>
      </c>
      <c r="Y672" s="18">
        <v>39.094572298899998</v>
      </c>
      <c r="Z672" s="18">
        <v>-84.604148021</v>
      </c>
      <c r="AA672" s="71" t="str">
        <f t="shared" si="65"/>
        <v>HAM</v>
      </c>
    </row>
    <row r="673" spans="1:27" x14ac:dyDescent="0.25">
      <c r="A673" s="22" t="s">
        <v>6483</v>
      </c>
      <c r="B673" s="22">
        <v>0</v>
      </c>
      <c r="C673" s="22" t="s">
        <v>4619</v>
      </c>
      <c r="D673" s="22">
        <v>3</v>
      </c>
      <c r="E673" s="23" t="str">
        <f t="shared" si="60"/>
        <v>Green</v>
      </c>
      <c r="F673" s="72" t="s">
        <v>1673</v>
      </c>
      <c r="G673" s="23"/>
      <c r="H673" s="24" t="str">
        <f t="shared" si="61"/>
        <v>Start Loc</v>
      </c>
      <c r="I673" s="24" t="str">
        <f t="shared" si="62"/>
        <v>End Loc</v>
      </c>
      <c r="J673" s="24" t="str">
        <f t="shared" si="63"/>
        <v>Segment</v>
      </c>
      <c r="K673" s="71" t="s">
        <v>1133</v>
      </c>
      <c r="L673" s="22">
        <v>0.5</v>
      </c>
      <c r="M673" s="22">
        <v>0.74</v>
      </c>
      <c r="N673" s="22">
        <v>3</v>
      </c>
      <c r="O673" s="22">
        <v>0</v>
      </c>
      <c r="P673" s="22">
        <v>0</v>
      </c>
      <c r="Q673" s="22">
        <v>0</v>
      </c>
      <c r="R673" s="22"/>
      <c r="S673" s="22"/>
      <c r="T673" s="22"/>
      <c r="U673" t="s">
        <v>6718</v>
      </c>
      <c r="V673" s="18">
        <f t="shared" si="64"/>
        <v>0.24</v>
      </c>
      <c r="W673" s="18">
        <v>39.091773931500001</v>
      </c>
      <c r="X673" s="18">
        <v>-84.286018955299994</v>
      </c>
      <c r="Y673" s="18">
        <v>39.094967599900002</v>
      </c>
      <c r="Z673" s="18">
        <v>-84.284917699800005</v>
      </c>
      <c r="AA673" s="71" t="str">
        <f t="shared" si="65"/>
        <v>CLE</v>
      </c>
    </row>
    <row r="674" spans="1:27" x14ac:dyDescent="0.25">
      <c r="A674" s="22" t="s">
        <v>2602</v>
      </c>
      <c r="B674" s="22">
        <v>0</v>
      </c>
      <c r="C674" s="22" t="s">
        <v>4626</v>
      </c>
      <c r="D674" s="22">
        <v>2</v>
      </c>
      <c r="E674" s="23" t="str">
        <f t="shared" si="60"/>
        <v>Green</v>
      </c>
      <c r="F674" s="72" t="s">
        <v>1703</v>
      </c>
      <c r="G674" s="23"/>
      <c r="H674" s="24" t="str">
        <f t="shared" si="61"/>
        <v>Start Loc</v>
      </c>
      <c r="I674" s="24" t="str">
        <f t="shared" si="62"/>
        <v>End Loc</v>
      </c>
      <c r="J674" s="24" t="str">
        <f t="shared" si="63"/>
        <v>Segment</v>
      </c>
      <c r="K674" s="71" t="s">
        <v>940</v>
      </c>
      <c r="L674" s="22">
        <v>1.75</v>
      </c>
      <c r="M674" s="22">
        <v>1.99</v>
      </c>
      <c r="N674" s="22">
        <v>2</v>
      </c>
      <c r="O674" s="22">
        <v>0</v>
      </c>
      <c r="P674" s="22">
        <v>0</v>
      </c>
      <c r="Q674" s="22">
        <v>0</v>
      </c>
      <c r="R674" s="22"/>
      <c r="S674" s="22"/>
      <c r="T674" s="22"/>
      <c r="U674" t="s">
        <v>1188</v>
      </c>
      <c r="V674" s="18">
        <f t="shared" si="64"/>
        <v>0.24</v>
      </c>
      <c r="W674" s="18">
        <v>39.092933942400002</v>
      </c>
      <c r="X674" s="18">
        <v>-82.664153044800003</v>
      </c>
      <c r="Y674" s="18">
        <v>39.095331370099998</v>
      </c>
      <c r="Z674" s="18">
        <v>-82.662696772399997</v>
      </c>
      <c r="AA674" s="71" t="str">
        <f t="shared" si="65"/>
        <v>JAC</v>
      </c>
    </row>
    <row r="675" spans="1:27" x14ac:dyDescent="0.25">
      <c r="A675" s="22" t="s">
        <v>5338</v>
      </c>
      <c r="B675" s="22">
        <v>0</v>
      </c>
      <c r="C675" s="22" t="s">
        <v>4620</v>
      </c>
      <c r="D675" s="22">
        <v>3</v>
      </c>
      <c r="E675" s="23" t="str">
        <f t="shared" si="60"/>
        <v>Green</v>
      </c>
      <c r="F675" s="72" t="s">
        <v>1673</v>
      </c>
      <c r="G675" s="23"/>
      <c r="H675" s="24" t="str">
        <f t="shared" si="61"/>
        <v>Start Loc</v>
      </c>
      <c r="I675" s="24" t="str">
        <f t="shared" si="62"/>
        <v>End Loc</v>
      </c>
      <c r="J675" s="24" t="str">
        <f t="shared" si="63"/>
        <v>Segment</v>
      </c>
      <c r="K675" s="71" t="s">
        <v>895</v>
      </c>
      <c r="L675" s="22">
        <v>0</v>
      </c>
      <c r="M675" s="22">
        <v>0.24</v>
      </c>
      <c r="N675" s="22">
        <v>3</v>
      </c>
      <c r="O675" s="22">
        <v>0</v>
      </c>
      <c r="P675" s="22">
        <v>0</v>
      </c>
      <c r="Q675" s="22">
        <v>1</v>
      </c>
      <c r="R675" s="22"/>
      <c r="S675" s="22"/>
      <c r="T675" s="22"/>
      <c r="U675" t="s">
        <v>1264</v>
      </c>
      <c r="V675" s="18">
        <f t="shared" si="64"/>
        <v>0.24</v>
      </c>
      <c r="W675" s="18">
        <v>39.092564594000002</v>
      </c>
      <c r="X675" s="18">
        <v>-84.280566380099998</v>
      </c>
      <c r="Y675" s="18">
        <v>39.095395400500003</v>
      </c>
      <c r="Z675" s="18">
        <v>-84.278553029199998</v>
      </c>
      <c r="AA675" s="71" t="str">
        <f t="shared" si="65"/>
        <v>CLE</v>
      </c>
    </row>
    <row r="676" spans="1:27" x14ac:dyDescent="0.25">
      <c r="A676" s="22" t="s">
        <v>5107</v>
      </c>
      <c r="B676" s="22">
        <v>0</v>
      </c>
      <c r="C676" s="22" t="s">
        <v>4606</v>
      </c>
      <c r="D676" s="22">
        <v>2</v>
      </c>
      <c r="E676" s="23" t="str">
        <f t="shared" si="60"/>
        <v>Green</v>
      </c>
      <c r="F676" s="72" t="s">
        <v>1670</v>
      </c>
      <c r="G676" s="23"/>
      <c r="H676" s="24" t="str">
        <f t="shared" si="61"/>
        <v>Start Loc</v>
      </c>
      <c r="I676" s="24" t="str">
        <f t="shared" si="62"/>
        <v>End Loc</v>
      </c>
      <c r="J676" s="24" t="str">
        <f t="shared" si="63"/>
        <v>Segment</v>
      </c>
      <c r="K676" s="71" t="s">
        <v>809</v>
      </c>
      <c r="L676" s="22">
        <v>0.25</v>
      </c>
      <c r="M676" s="22">
        <v>0.49</v>
      </c>
      <c r="N676" s="22">
        <v>2</v>
      </c>
      <c r="O676" s="22">
        <v>0</v>
      </c>
      <c r="P676" s="22">
        <v>0</v>
      </c>
      <c r="Q676" s="22">
        <v>1</v>
      </c>
      <c r="R676" s="22"/>
      <c r="S676" s="22"/>
      <c r="T676" s="22"/>
      <c r="U676" t="s">
        <v>1217</v>
      </c>
      <c r="V676" s="18">
        <f t="shared" si="64"/>
        <v>0.24</v>
      </c>
      <c r="W676" s="18">
        <v>39.096461444699997</v>
      </c>
      <c r="X676" s="18">
        <v>-84.639275041199994</v>
      </c>
      <c r="Y676" s="18">
        <v>39.095953080900003</v>
      </c>
      <c r="Z676" s="18">
        <v>-84.634857045800004</v>
      </c>
      <c r="AA676" s="71" t="str">
        <f t="shared" si="65"/>
        <v>HAM</v>
      </c>
    </row>
    <row r="677" spans="1:27" x14ac:dyDescent="0.25">
      <c r="A677" s="22" t="s">
        <v>4541</v>
      </c>
      <c r="B677" s="22">
        <v>0</v>
      </c>
      <c r="C677" s="22" t="s">
        <v>4643</v>
      </c>
      <c r="D677" s="22">
        <v>5</v>
      </c>
      <c r="E677" s="23" t="str">
        <f t="shared" si="60"/>
        <v>Green</v>
      </c>
      <c r="F677" s="72" t="s">
        <v>1670</v>
      </c>
      <c r="G677" s="23"/>
      <c r="H677" s="24" t="str">
        <f t="shared" si="61"/>
        <v>Start Loc</v>
      </c>
      <c r="I677" s="24" t="str">
        <f t="shared" si="62"/>
        <v>End Loc</v>
      </c>
      <c r="J677" s="24" t="str">
        <f t="shared" si="63"/>
        <v>Segment</v>
      </c>
      <c r="K677" s="71" t="s">
        <v>809</v>
      </c>
      <c r="L677" s="22">
        <v>3.5</v>
      </c>
      <c r="M677" s="22">
        <v>3.74</v>
      </c>
      <c r="N677" s="22">
        <v>5</v>
      </c>
      <c r="O677" s="22">
        <v>0</v>
      </c>
      <c r="P677" s="22">
        <v>0</v>
      </c>
      <c r="Q677" s="22">
        <v>0</v>
      </c>
      <c r="R677" s="22"/>
      <c r="S677" s="22"/>
      <c r="T677" s="22"/>
      <c r="U677" t="s">
        <v>1217</v>
      </c>
      <c r="V677" s="18">
        <f t="shared" si="64"/>
        <v>0.24000000000000021</v>
      </c>
      <c r="W677" s="18">
        <v>39.097482747100003</v>
      </c>
      <c r="X677" s="18">
        <v>-84.582557398600002</v>
      </c>
      <c r="Y677" s="18">
        <v>39.096199800000001</v>
      </c>
      <c r="Z677" s="18">
        <v>-84.578465433199995</v>
      </c>
      <c r="AA677" s="71" t="str">
        <f t="shared" si="65"/>
        <v>HAM</v>
      </c>
    </row>
    <row r="678" spans="1:27" x14ac:dyDescent="0.25">
      <c r="A678" s="22" t="s">
        <v>3221</v>
      </c>
      <c r="B678" s="22">
        <v>0</v>
      </c>
      <c r="C678" s="22" t="s">
        <v>4622</v>
      </c>
      <c r="D678" s="22">
        <v>2</v>
      </c>
      <c r="E678" s="23" t="str">
        <f t="shared" si="60"/>
        <v>Green</v>
      </c>
      <c r="F678" s="72" t="s">
        <v>1713</v>
      </c>
      <c r="G678" s="23"/>
      <c r="H678" s="24" t="str">
        <f t="shared" si="61"/>
        <v>Start Loc</v>
      </c>
      <c r="I678" s="24" t="str">
        <f t="shared" si="62"/>
        <v>End Loc</v>
      </c>
      <c r="J678" s="24" t="str">
        <f t="shared" si="63"/>
        <v>Segment</v>
      </c>
      <c r="K678" s="71" t="s">
        <v>845</v>
      </c>
      <c r="L678" s="22">
        <v>1.5</v>
      </c>
      <c r="M678" s="22">
        <v>1.74</v>
      </c>
      <c r="N678" s="22">
        <v>2</v>
      </c>
      <c r="O678" s="22">
        <v>0</v>
      </c>
      <c r="P678" s="22">
        <v>0</v>
      </c>
      <c r="Q678" s="22">
        <v>0</v>
      </c>
      <c r="R678" s="22"/>
      <c r="S678" s="22"/>
      <c r="T678" s="22"/>
      <c r="U678" t="s">
        <v>336</v>
      </c>
      <c r="V678" s="18">
        <f t="shared" si="64"/>
        <v>0.24</v>
      </c>
      <c r="W678" s="18">
        <v>39.093527715299999</v>
      </c>
      <c r="X678" s="18">
        <v>-83.343628959200004</v>
      </c>
      <c r="Y678" s="18">
        <v>39.096305728899999</v>
      </c>
      <c r="Z678" s="18">
        <v>-83.345781328000001</v>
      </c>
      <c r="AA678" s="71" t="str">
        <f t="shared" si="65"/>
        <v>PIK</v>
      </c>
    </row>
    <row r="679" spans="1:27" x14ac:dyDescent="0.25">
      <c r="A679" s="22" t="s">
        <v>3804</v>
      </c>
      <c r="B679" s="22">
        <v>0</v>
      </c>
      <c r="C679" s="22" t="s">
        <v>4606</v>
      </c>
      <c r="D679" s="22">
        <v>4</v>
      </c>
      <c r="E679" s="23" t="str">
        <f t="shared" si="60"/>
        <v>Green</v>
      </c>
      <c r="F679" s="72" t="s">
        <v>1673</v>
      </c>
      <c r="G679" s="23"/>
      <c r="H679" s="24" t="str">
        <f t="shared" si="61"/>
        <v>Start Loc</v>
      </c>
      <c r="I679" s="24" t="str">
        <f t="shared" si="62"/>
        <v>End Loc</v>
      </c>
      <c r="J679" s="24" t="str">
        <f t="shared" si="63"/>
        <v>Segment</v>
      </c>
      <c r="K679" s="71" t="s">
        <v>839</v>
      </c>
      <c r="L679" s="22">
        <v>0.25</v>
      </c>
      <c r="M679" s="22">
        <v>0.49</v>
      </c>
      <c r="N679" s="22">
        <v>4</v>
      </c>
      <c r="O679" s="22">
        <v>0</v>
      </c>
      <c r="P679" s="22">
        <v>0</v>
      </c>
      <c r="Q679" s="22">
        <v>0</v>
      </c>
      <c r="R679" s="22"/>
      <c r="S679" s="22"/>
      <c r="T679" s="22"/>
      <c r="U679" t="s">
        <v>1252</v>
      </c>
      <c r="V679" s="18">
        <f t="shared" si="64"/>
        <v>0.24</v>
      </c>
      <c r="W679" s="18">
        <v>39.097975837100002</v>
      </c>
      <c r="X679" s="18">
        <v>-84.270813862400004</v>
      </c>
      <c r="Y679" s="18">
        <v>39.096741601600002</v>
      </c>
      <c r="Z679" s="18">
        <v>-84.266852729500002</v>
      </c>
      <c r="AA679" s="71" t="str">
        <f t="shared" si="65"/>
        <v>CLE</v>
      </c>
    </row>
    <row r="680" spans="1:27" x14ac:dyDescent="0.25">
      <c r="A680" s="22" t="s">
        <v>4042</v>
      </c>
      <c r="B680" s="22">
        <v>0</v>
      </c>
      <c r="C680" s="22" t="s">
        <v>4631</v>
      </c>
      <c r="D680" s="22">
        <v>3</v>
      </c>
      <c r="E680" s="23" t="str">
        <f t="shared" si="60"/>
        <v>Green</v>
      </c>
      <c r="F680" s="72" t="s">
        <v>1670</v>
      </c>
      <c r="G680" s="23"/>
      <c r="H680" s="24" t="str">
        <f t="shared" si="61"/>
        <v>Start Loc</v>
      </c>
      <c r="I680" s="24" t="str">
        <f t="shared" si="62"/>
        <v>End Loc</v>
      </c>
      <c r="J680" s="24" t="str">
        <f t="shared" si="63"/>
        <v>Segment</v>
      </c>
      <c r="K680" s="71" t="s">
        <v>809</v>
      </c>
      <c r="L680" s="22">
        <v>3</v>
      </c>
      <c r="M680" s="22">
        <v>3.24</v>
      </c>
      <c r="N680" s="22">
        <v>3</v>
      </c>
      <c r="O680" s="22">
        <v>0</v>
      </c>
      <c r="P680" s="22">
        <v>0</v>
      </c>
      <c r="Q680" s="22">
        <v>1</v>
      </c>
      <c r="R680" s="22"/>
      <c r="S680" s="22"/>
      <c r="T680" s="22"/>
      <c r="U680" t="s">
        <v>1217</v>
      </c>
      <c r="V680" s="18">
        <f t="shared" si="64"/>
        <v>0.24000000000000021</v>
      </c>
      <c r="W680" s="18">
        <v>39.095062565399999</v>
      </c>
      <c r="X680" s="18">
        <v>-84.591068604399993</v>
      </c>
      <c r="Y680" s="18">
        <v>39.096746657499999</v>
      </c>
      <c r="Z680" s="18">
        <v>-84.587177198700005</v>
      </c>
      <c r="AA680" s="71" t="str">
        <f t="shared" si="65"/>
        <v>HAM</v>
      </c>
    </row>
    <row r="681" spans="1:27" x14ac:dyDescent="0.25">
      <c r="A681" s="22" t="s">
        <v>3286</v>
      </c>
      <c r="B681" s="22">
        <v>0</v>
      </c>
      <c r="C681" s="22" t="s">
        <v>4644</v>
      </c>
      <c r="D681" s="22">
        <v>2</v>
      </c>
      <c r="E681" s="23" t="str">
        <f t="shared" si="60"/>
        <v>Green</v>
      </c>
      <c r="F681" s="72" t="s">
        <v>1713</v>
      </c>
      <c r="G681" s="23"/>
      <c r="H681" s="24" t="str">
        <f t="shared" si="61"/>
        <v>Start Loc</v>
      </c>
      <c r="I681" s="24" t="str">
        <f t="shared" si="62"/>
        <v>End Loc</v>
      </c>
      <c r="J681" s="24" t="str">
        <f t="shared" si="63"/>
        <v>Segment</v>
      </c>
      <c r="K681" s="71" t="s">
        <v>844</v>
      </c>
      <c r="L681" s="22">
        <v>5.25</v>
      </c>
      <c r="M681" s="22">
        <v>5.49</v>
      </c>
      <c r="N681" s="22">
        <v>2</v>
      </c>
      <c r="O681" s="22">
        <v>0</v>
      </c>
      <c r="P681" s="22">
        <v>1</v>
      </c>
      <c r="Q681" s="22">
        <v>1</v>
      </c>
      <c r="R681" s="22"/>
      <c r="S681" s="22"/>
      <c r="T681" s="22"/>
      <c r="U681" t="s">
        <v>1862</v>
      </c>
      <c r="V681" s="18">
        <f t="shared" si="64"/>
        <v>0.24000000000000021</v>
      </c>
      <c r="W681" s="18">
        <v>39.094280103999999</v>
      </c>
      <c r="X681" s="18">
        <v>-83.2490552334</v>
      </c>
      <c r="Y681" s="18">
        <v>39.096927781799998</v>
      </c>
      <c r="Z681" s="18">
        <v>-83.246953240300002</v>
      </c>
      <c r="AA681" s="71" t="str">
        <f t="shared" si="65"/>
        <v>PIK</v>
      </c>
    </row>
    <row r="682" spans="1:27" x14ac:dyDescent="0.25">
      <c r="A682" s="22" t="s">
        <v>3725</v>
      </c>
      <c r="B682" s="22">
        <v>0</v>
      </c>
      <c r="C682" s="22" t="s">
        <v>4622</v>
      </c>
      <c r="D682" s="22">
        <v>2</v>
      </c>
      <c r="E682" s="23" t="str">
        <f t="shared" si="60"/>
        <v>Green</v>
      </c>
      <c r="F682" s="72" t="s">
        <v>1670</v>
      </c>
      <c r="G682" s="23"/>
      <c r="H682" s="24" t="str">
        <f t="shared" si="61"/>
        <v>Start Loc</v>
      </c>
      <c r="I682" s="24" t="str">
        <f t="shared" si="62"/>
        <v>End Loc</v>
      </c>
      <c r="J682" s="24" t="str">
        <f t="shared" si="63"/>
        <v>Segment</v>
      </c>
      <c r="K682" s="71" t="s">
        <v>1051</v>
      </c>
      <c r="L682" s="22">
        <v>1.5</v>
      </c>
      <c r="M682" s="22">
        <v>1.74</v>
      </c>
      <c r="N682" s="22">
        <v>2</v>
      </c>
      <c r="O682" s="22">
        <v>0</v>
      </c>
      <c r="P682" s="22">
        <v>4</v>
      </c>
      <c r="Q682" s="22">
        <v>4</v>
      </c>
      <c r="R682" s="22"/>
      <c r="S682" s="22"/>
      <c r="T682" s="22"/>
      <c r="U682" t="s">
        <v>487</v>
      </c>
      <c r="V682" s="18">
        <f t="shared" si="64"/>
        <v>0.24</v>
      </c>
      <c r="W682" s="18">
        <v>39.099942495299999</v>
      </c>
      <c r="X682" s="18">
        <v>-84.645534326900005</v>
      </c>
      <c r="Y682" s="18">
        <v>39.097319705099999</v>
      </c>
      <c r="Z682" s="18">
        <v>-84.642708927699999</v>
      </c>
      <c r="AA682" s="71" t="str">
        <f t="shared" si="65"/>
        <v>HAM</v>
      </c>
    </row>
    <row r="683" spans="1:27" x14ac:dyDescent="0.25">
      <c r="A683" s="22" t="s">
        <v>5412</v>
      </c>
      <c r="B683" s="22">
        <v>0</v>
      </c>
      <c r="C683" s="22" t="s">
        <v>4627</v>
      </c>
      <c r="D683" s="22">
        <v>3</v>
      </c>
      <c r="E683" s="23" t="str">
        <f t="shared" si="60"/>
        <v>Green</v>
      </c>
      <c r="F683" s="72" t="s">
        <v>1670</v>
      </c>
      <c r="G683" s="23"/>
      <c r="H683" s="24" t="str">
        <f t="shared" si="61"/>
        <v>Start Loc</v>
      </c>
      <c r="I683" s="24" t="str">
        <f t="shared" si="62"/>
        <v>End Loc</v>
      </c>
      <c r="J683" s="24" t="str">
        <f t="shared" si="63"/>
        <v>Segment</v>
      </c>
      <c r="K683" s="71" t="s">
        <v>809</v>
      </c>
      <c r="L683" s="22">
        <v>3.25</v>
      </c>
      <c r="M683" s="22">
        <v>3.49</v>
      </c>
      <c r="N683" s="22">
        <v>3</v>
      </c>
      <c r="O683" s="22">
        <v>0</v>
      </c>
      <c r="P683" s="22">
        <v>0</v>
      </c>
      <c r="Q683" s="22">
        <v>2</v>
      </c>
      <c r="R683" s="22"/>
      <c r="S683" s="22"/>
      <c r="T683" s="22"/>
      <c r="U683" t="s">
        <v>1217</v>
      </c>
      <c r="V683" s="18">
        <f t="shared" si="64"/>
        <v>0.24000000000000021</v>
      </c>
      <c r="W683" s="18">
        <v>39.096807433599999</v>
      </c>
      <c r="X683" s="18">
        <v>-84.587008698999995</v>
      </c>
      <c r="Y683" s="18">
        <v>39.097519447000003</v>
      </c>
      <c r="Z683" s="18">
        <v>-84.582737962600007</v>
      </c>
      <c r="AA683" s="71" t="str">
        <f t="shared" si="65"/>
        <v>HAM</v>
      </c>
    </row>
    <row r="684" spans="1:27" x14ac:dyDescent="0.25">
      <c r="A684" s="22" t="s">
        <v>2928</v>
      </c>
      <c r="B684" s="22">
        <v>0</v>
      </c>
      <c r="C684" s="22" t="s">
        <v>4619</v>
      </c>
      <c r="D684" s="22">
        <v>3</v>
      </c>
      <c r="E684" s="23" t="str">
        <f t="shared" si="60"/>
        <v>Green</v>
      </c>
      <c r="F684" s="72" t="s">
        <v>1670</v>
      </c>
      <c r="G684" s="23"/>
      <c r="H684" s="24" t="str">
        <f t="shared" si="61"/>
        <v>Start Loc</v>
      </c>
      <c r="I684" s="24" t="str">
        <f t="shared" si="62"/>
        <v>End Loc</v>
      </c>
      <c r="J684" s="24" t="str">
        <f t="shared" si="63"/>
        <v>Segment</v>
      </c>
      <c r="K684" s="71" t="s">
        <v>966</v>
      </c>
      <c r="L684" s="22">
        <v>0.5</v>
      </c>
      <c r="M684" s="22">
        <v>0.74</v>
      </c>
      <c r="N684" s="22">
        <v>3</v>
      </c>
      <c r="O684" s="22">
        <v>0</v>
      </c>
      <c r="P684" s="22">
        <v>0</v>
      </c>
      <c r="Q684" s="22">
        <v>2</v>
      </c>
      <c r="R684" s="22"/>
      <c r="S684" s="22"/>
      <c r="T684" s="22"/>
      <c r="U684" t="s">
        <v>330</v>
      </c>
      <c r="V684" s="18">
        <f t="shared" si="64"/>
        <v>0.24</v>
      </c>
      <c r="W684" s="18">
        <v>39.097038818400002</v>
      </c>
      <c r="X684" s="18">
        <v>-84.358825633099997</v>
      </c>
      <c r="Y684" s="18">
        <v>39.097708399799998</v>
      </c>
      <c r="Z684" s="18">
        <v>-84.354547450599995</v>
      </c>
      <c r="AA684" s="71" t="str">
        <f t="shared" si="65"/>
        <v>HAM</v>
      </c>
    </row>
    <row r="685" spans="1:27" x14ac:dyDescent="0.25">
      <c r="A685" s="22" t="s">
        <v>4449</v>
      </c>
      <c r="B685" s="22">
        <v>0</v>
      </c>
      <c r="C685" s="22" t="s">
        <v>4608</v>
      </c>
      <c r="D685" s="22">
        <v>3</v>
      </c>
      <c r="E685" s="23" t="str">
        <f t="shared" si="60"/>
        <v>Green</v>
      </c>
      <c r="F685" s="72" t="s">
        <v>1673</v>
      </c>
      <c r="G685" s="23"/>
      <c r="H685" s="24" t="str">
        <f t="shared" si="61"/>
        <v>Start Loc</v>
      </c>
      <c r="I685" s="24" t="str">
        <f t="shared" si="62"/>
        <v>End Loc</v>
      </c>
      <c r="J685" s="24" t="str">
        <f t="shared" si="63"/>
        <v>Segment</v>
      </c>
      <c r="K685" s="71" t="s">
        <v>874</v>
      </c>
      <c r="L685" s="22">
        <v>1.25</v>
      </c>
      <c r="M685" s="22">
        <v>1.49</v>
      </c>
      <c r="N685" s="22">
        <v>3</v>
      </c>
      <c r="O685" s="22">
        <v>0</v>
      </c>
      <c r="P685" s="22">
        <v>0</v>
      </c>
      <c r="Q685" s="22">
        <v>3</v>
      </c>
      <c r="R685" s="22"/>
      <c r="S685" s="22"/>
      <c r="T685" s="22"/>
      <c r="U685" t="s">
        <v>1240</v>
      </c>
      <c r="V685" s="18">
        <f t="shared" si="64"/>
        <v>0.24</v>
      </c>
      <c r="W685" s="18">
        <v>39.0973821288</v>
      </c>
      <c r="X685" s="18">
        <v>-84.215524617400007</v>
      </c>
      <c r="Y685" s="18">
        <v>39.099990482599999</v>
      </c>
      <c r="Z685" s="18">
        <v>-84.217640816499994</v>
      </c>
      <c r="AA685" s="71" t="str">
        <f t="shared" si="65"/>
        <v>CLE</v>
      </c>
    </row>
    <row r="686" spans="1:27" x14ac:dyDescent="0.25">
      <c r="A686" s="22" t="s">
        <v>4259</v>
      </c>
      <c r="B686" s="22">
        <v>0</v>
      </c>
      <c r="C686" s="22" t="s">
        <v>4619</v>
      </c>
      <c r="D686" s="22">
        <v>5</v>
      </c>
      <c r="E686" s="23" t="str">
        <f t="shared" si="60"/>
        <v>Green</v>
      </c>
      <c r="F686" s="72" t="s">
        <v>1673</v>
      </c>
      <c r="G686" s="23"/>
      <c r="H686" s="24" t="str">
        <f t="shared" si="61"/>
        <v>Start Loc</v>
      </c>
      <c r="I686" s="24" t="str">
        <f t="shared" si="62"/>
        <v>End Loc</v>
      </c>
      <c r="J686" s="24" t="str">
        <f t="shared" si="63"/>
        <v>Segment</v>
      </c>
      <c r="K686" s="71" t="s">
        <v>895</v>
      </c>
      <c r="L686" s="22">
        <v>0.5</v>
      </c>
      <c r="M686" s="22">
        <v>0.74</v>
      </c>
      <c r="N686" s="22">
        <v>5</v>
      </c>
      <c r="O686" s="22">
        <v>0</v>
      </c>
      <c r="P686" s="22">
        <v>0</v>
      </c>
      <c r="Q686" s="22">
        <v>0</v>
      </c>
      <c r="R686" s="22"/>
      <c r="S686" s="22"/>
      <c r="T686" s="22"/>
      <c r="U686" t="s">
        <v>1264</v>
      </c>
      <c r="V686" s="18">
        <f t="shared" si="64"/>
        <v>0.24</v>
      </c>
      <c r="W686" s="18">
        <v>39.097874097800002</v>
      </c>
      <c r="X686" s="18">
        <v>-84.274916781800002</v>
      </c>
      <c r="Y686" s="18">
        <v>39.100937366799997</v>
      </c>
      <c r="Z686" s="18">
        <v>-84.272941038900001</v>
      </c>
      <c r="AA686" s="71" t="str">
        <f t="shared" si="65"/>
        <v>CLE</v>
      </c>
    </row>
    <row r="687" spans="1:27" x14ac:dyDescent="0.25">
      <c r="A687" s="22" t="s">
        <v>3416</v>
      </c>
      <c r="B687" s="22">
        <v>0</v>
      </c>
      <c r="C687" s="22" t="s">
        <v>4606</v>
      </c>
      <c r="D687" s="22">
        <v>2</v>
      </c>
      <c r="E687" s="23" t="str">
        <f t="shared" si="60"/>
        <v>Green</v>
      </c>
      <c r="F687" s="72" t="s">
        <v>1670</v>
      </c>
      <c r="G687" s="23"/>
      <c r="H687" s="24" t="str">
        <f t="shared" si="61"/>
        <v>Start Loc</v>
      </c>
      <c r="I687" s="24" t="str">
        <f t="shared" si="62"/>
        <v>End Loc</v>
      </c>
      <c r="J687" s="24" t="str">
        <f t="shared" si="63"/>
        <v>Segment</v>
      </c>
      <c r="K687" s="71" t="s">
        <v>1129</v>
      </c>
      <c r="L687" s="22">
        <v>0.25</v>
      </c>
      <c r="M687" s="22">
        <v>0.49</v>
      </c>
      <c r="N687" s="22">
        <v>2</v>
      </c>
      <c r="O687" s="22">
        <v>0</v>
      </c>
      <c r="P687" s="22">
        <v>0</v>
      </c>
      <c r="Q687" s="22">
        <v>1</v>
      </c>
      <c r="R687" s="22"/>
      <c r="S687" s="22"/>
      <c r="T687" s="22"/>
      <c r="U687" t="s">
        <v>692</v>
      </c>
      <c r="V687" s="18">
        <f t="shared" si="64"/>
        <v>0.24</v>
      </c>
      <c r="W687" s="18">
        <v>39.1006381893</v>
      </c>
      <c r="X687" s="18">
        <v>-84.339496683799993</v>
      </c>
      <c r="Y687" s="18">
        <v>39.101006744599999</v>
      </c>
      <c r="Z687" s="18">
        <v>-84.335475276599993</v>
      </c>
      <c r="AA687" s="71" t="str">
        <f t="shared" si="65"/>
        <v>HAM</v>
      </c>
    </row>
    <row r="688" spans="1:27" x14ac:dyDescent="0.25">
      <c r="A688" s="22" t="s">
        <v>2541</v>
      </c>
      <c r="B688" s="22">
        <v>0</v>
      </c>
      <c r="C688" s="22" t="s">
        <v>4606</v>
      </c>
      <c r="D688" s="22">
        <v>2</v>
      </c>
      <c r="E688" s="23" t="str">
        <f t="shared" si="60"/>
        <v>Green</v>
      </c>
      <c r="F688" s="72" t="s">
        <v>1670</v>
      </c>
      <c r="G688" s="23"/>
      <c r="H688" s="24" t="str">
        <f t="shared" si="61"/>
        <v>Start Loc</v>
      </c>
      <c r="I688" s="24" t="str">
        <f t="shared" si="62"/>
        <v>End Loc</v>
      </c>
      <c r="J688" s="24" t="str">
        <f t="shared" si="63"/>
        <v>Segment</v>
      </c>
      <c r="K688" s="71" t="s">
        <v>1092</v>
      </c>
      <c r="L688" s="22">
        <v>0.25</v>
      </c>
      <c r="M688" s="22">
        <v>0.49</v>
      </c>
      <c r="N688" s="22">
        <v>2</v>
      </c>
      <c r="O688" s="22">
        <v>0</v>
      </c>
      <c r="P688" s="22">
        <v>0</v>
      </c>
      <c r="Q688" s="22">
        <v>1</v>
      </c>
      <c r="R688" s="22"/>
      <c r="S688" s="22"/>
      <c r="T688" s="22"/>
      <c r="U688" t="s">
        <v>1442</v>
      </c>
      <c r="V688" s="18">
        <f t="shared" si="64"/>
        <v>0.24</v>
      </c>
      <c r="W688" s="18">
        <v>39.099822193400001</v>
      </c>
      <c r="X688" s="18">
        <v>-84.580212051900006</v>
      </c>
      <c r="Y688" s="18">
        <v>39.101337145999999</v>
      </c>
      <c r="Z688" s="18">
        <v>-84.584152158799995</v>
      </c>
      <c r="AA688" s="71" t="str">
        <f t="shared" si="65"/>
        <v>HAM</v>
      </c>
    </row>
    <row r="689" spans="1:27" x14ac:dyDescent="0.25">
      <c r="A689" s="22" t="s">
        <v>4532</v>
      </c>
      <c r="B689" s="22">
        <v>0</v>
      </c>
      <c r="C689" s="22" t="s">
        <v>4618</v>
      </c>
      <c r="D689" s="22">
        <v>5</v>
      </c>
      <c r="E689" s="23" t="str">
        <f t="shared" si="60"/>
        <v>Green</v>
      </c>
      <c r="F689" s="72" t="s">
        <v>1673</v>
      </c>
      <c r="G689" s="23"/>
      <c r="H689" s="24" t="str">
        <f t="shared" si="61"/>
        <v>Start Loc</v>
      </c>
      <c r="I689" s="24" t="str">
        <f t="shared" si="62"/>
        <v>End Loc</v>
      </c>
      <c r="J689" s="24" t="str">
        <f t="shared" si="63"/>
        <v>Segment</v>
      </c>
      <c r="K689" s="71" t="s">
        <v>819</v>
      </c>
      <c r="L689" s="22">
        <v>2</v>
      </c>
      <c r="M689" s="22">
        <v>2.2400000000000002</v>
      </c>
      <c r="N689" s="22">
        <v>5</v>
      </c>
      <c r="O689" s="22">
        <v>0</v>
      </c>
      <c r="P689" s="22">
        <v>0</v>
      </c>
      <c r="Q689" s="22">
        <v>2</v>
      </c>
      <c r="R689" s="22"/>
      <c r="S689" s="22"/>
      <c r="T689" s="22"/>
      <c r="U689" t="s">
        <v>218</v>
      </c>
      <c r="V689" s="18">
        <f t="shared" si="64"/>
        <v>0.24000000000000021</v>
      </c>
      <c r="W689" s="18">
        <v>39.104208337700001</v>
      </c>
      <c r="X689" s="18">
        <v>-84.268908700099999</v>
      </c>
      <c r="Y689" s="18">
        <v>39.101862361999999</v>
      </c>
      <c r="Z689" s="18">
        <v>-84.265779989199999</v>
      </c>
      <c r="AA689" s="71" t="str">
        <f t="shared" si="65"/>
        <v>CLE</v>
      </c>
    </row>
    <row r="690" spans="1:27" x14ac:dyDescent="0.25">
      <c r="A690" s="22" t="s">
        <v>3678</v>
      </c>
      <c r="B690" s="22">
        <v>0</v>
      </c>
      <c r="C690" s="22" t="s">
        <v>4612</v>
      </c>
      <c r="D690" s="22">
        <v>2</v>
      </c>
      <c r="E690" s="23" t="str">
        <f t="shared" si="60"/>
        <v>Green</v>
      </c>
      <c r="F690" s="72" t="s">
        <v>1670</v>
      </c>
      <c r="G690" s="23"/>
      <c r="H690" s="24" t="str">
        <f t="shared" si="61"/>
        <v>Start Loc</v>
      </c>
      <c r="I690" s="24" t="str">
        <f t="shared" si="62"/>
        <v>End Loc</v>
      </c>
      <c r="J690" s="24" t="str">
        <f t="shared" si="63"/>
        <v>Segment</v>
      </c>
      <c r="K690" s="71" t="s">
        <v>1051</v>
      </c>
      <c r="L690" s="22">
        <v>1</v>
      </c>
      <c r="M690" s="22">
        <v>1.24</v>
      </c>
      <c r="N690" s="22">
        <v>2</v>
      </c>
      <c r="O690" s="22">
        <v>0</v>
      </c>
      <c r="P690" s="22">
        <v>0</v>
      </c>
      <c r="Q690" s="22">
        <v>3</v>
      </c>
      <c r="R690" s="22"/>
      <c r="S690" s="22"/>
      <c r="T690" s="22"/>
      <c r="U690" t="s">
        <v>487</v>
      </c>
      <c r="V690" s="18">
        <f t="shared" si="64"/>
        <v>0.24</v>
      </c>
      <c r="W690" s="18">
        <v>39.102923927100001</v>
      </c>
      <c r="X690" s="18">
        <v>-84.653567000199999</v>
      </c>
      <c r="Y690" s="18">
        <v>39.101872235999998</v>
      </c>
      <c r="Z690" s="18">
        <v>-84.649686833399997</v>
      </c>
      <c r="AA690" s="71" t="str">
        <f t="shared" si="65"/>
        <v>HAM</v>
      </c>
    </row>
    <row r="691" spans="1:27" x14ac:dyDescent="0.25">
      <c r="A691" s="22" t="s">
        <v>5923</v>
      </c>
      <c r="B691" s="22">
        <v>0</v>
      </c>
      <c r="C691" s="22" t="s">
        <v>4608</v>
      </c>
      <c r="D691" s="22">
        <v>2</v>
      </c>
      <c r="E691" s="23" t="str">
        <f t="shared" si="60"/>
        <v>Green</v>
      </c>
      <c r="F691" s="72" t="s">
        <v>1673</v>
      </c>
      <c r="G691" s="23"/>
      <c r="H691" s="24" t="str">
        <f t="shared" si="61"/>
        <v>Start Loc</v>
      </c>
      <c r="I691" s="24" t="str">
        <f t="shared" si="62"/>
        <v>End Loc</v>
      </c>
      <c r="J691" s="24" t="str">
        <f t="shared" si="63"/>
        <v>Segment</v>
      </c>
      <c r="K691" s="71" t="s">
        <v>841</v>
      </c>
      <c r="L691" s="22">
        <v>1.25</v>
      </c>
      <c r="M691" s="22">
        <v>1.49</v>
      </c>
      <c r="N691" s="22">
        <v>2</v>
      </c>
      <c r="O691" s="22">
        <v>0</v>
      </c>
      <c r="P691" s="22">
        <v>2</v>
      </c>
      <c r="Q691" s="22">
        <v>3</v>
      </c>
      <c r="R691" s="22"/>
      <c r="S691" s="22"/>
      <c r="T691" s="22"/>
      <c r="U691" t="s">
        <v>1266</v>
      </c>
      <c r="V691" s="18">
        <f t="shared" si="64"/>
        <v>0.24</v>
      </c>
      <c r="W691" s="18">
        <v>39.099181256100003</v>
      </c>
      <c r="X691" s="18">
        <v>-84.286457482299994</v>
      </c>
      <c r="Y691" s="18">
        <v>39.102025667500001</v>
      </c>
      <c r="Z691" s="18">
        <v>-84.288977919600001</v>
      </c>
      <c r="AA691" s="71" t="str">
        <f t="shared" si="65"/>
        <v>CLE</v>
      </c>
    </row>
    <row r="692" spans="1:27" x14ac:dyDescent="0.25">
      <c r="A692" s="22" t="s">
        <v>6024</v>
      </c>
      <c r="B692" s="22">
        <v>0</v>
      </c>
      <c r="C692" s="22" t="s">
        <v>4612</v>
      </c>
      <c r="D692" s="22">
        <v>2</v>
      </c>
      <c r="E692" s="23" t="str">
        <f t="shared" si="60"/>
        <v>Green</v>
      </c>
      <c r="F692" s="72" t="s">
        <v>1713</v>
      </c>
      <c r="G692" s="23"/>
      <c r="H692" s="24" t="str">
        <f t="shared" si="61"/>
        <v>Start Loc</v>
      </c>
      <c r="I692" s="24" t="str">
        <f t="shared" si="62"/>
        <v>End Loc</v>
      </c>
      <c r="J692" s="24" t="str">
        <f t="shared" si="63"/>
        <v>Segment</v>
      </c>
      <c r="K692" s="71" t="s">
        <v>796</v>
      </c>
      <c r="L692" s="22">
        <v>1</v>
      </c>
      <c r="M692" s="22">
        <v>1.24</v>
      </c>
      <c r="N692" s="22">
        <v>2</v>
      </c>
      <c r="O692" s="22">
        <v>0</v>
      </c>
      <c r="P692" s="22">
        <v>0</v>
      </c>
      <c r="Q692" s="22">
        <v>1</v>
      </c>
      <c r="R692" s="22"/>
      <c r="S692" s="22"/>
      <c r="T692" s="22"/>
      <c r="U692" t="s">
        <v>6756</v>
      </c>
      <c r="V692" s="18">
        <f t="shared" si="64"/>
        <v>0.24</v>
      </c>
      <c r="W692" s="18">
        <v>39.100855129700001</v>
      </c>
      <c r="X692" s="18">
        <v>-83.292998564100003</v>
      </c>
      <c r="Y692" s="18">
        <v>39.103424768300002</v>
      </c>
      <c r="Z692" s="18">
        <v>-83.295635598299995</v>
      </c>
      <c r="AA692" s="71" t="str">
        <f t="shared" si="65"/>
        <v>PIK</v>
      </c>
    </row>
    <row r="693" spans="1:27" x14ac:dyDescent="0.25">
      <c r="A693" s="22" t="s">
        <v>2551</v>
      </c>
      <c r="B693" s="22">
        <v>0</v>
      </c>
      <c r="C693" s="22" t="s">
        <v>4620</v>
      </c>
      <c r="D693" s="22">
        <v>2</v>
      </c>
      <c r="E693" s="23" t="str">
        <f t="shared" si="60"/>
        <v>Green</v>
      </c>
      <c r="F693" s="72" t="s">
        <v>1713</v>
      </c>
      <c r="G693" s="23"/>
      <c r="H693" s="24" t="str">
        <f t="shared" si="61"/>
        <v>Start Loc</v>
      </c>
      <c r="I693" s="24" t="str">
        <f t="shared" si="62"/>
        <v>End Loc</v>
      </c>
      <c r="J693" s="24" t="str">
        <f t="shared" si="63"/>
        <v>Segment</v>
      </c>
      <c r="K693" s="71" t="s">
        <v>792</v>
      </c>
      <c r="L693" s="22">
        <v>0</v>
      </c>
      <c r="M693" s="22">
        <v>0.24</v>
      </c>
      <c r="N693" s="22">
        <v>2</v>
      </c>
      <c r="O693" s="22">
        <v>0</v>
      </c>
      <c r="P693" s="22">
        <v>0</v>
      </c>
      <c r="Q693" s="22">
        <v>0</v>
      </c>
      <c r="R693" s="22"/>
      <c r="S693" s="22"/>
      <c r="T693" s="22"/>
      <c r="U693" t="s">
        <v>721</v>
      </c>
      <c r="V693" s="18">
        <f t="shared" si="64"/>
        <v>0.24</v>
      </c>
      <c r="W693" s="18">
        <v>39.101720356599998</v>
      </c>
      <c r="X693" s="18">
        <v>-83.264728928899999</v>
      </c>
      <c r="Y693" s="18">
        <v>39.103627958200001</v>
      </c>
      <c r="Z693" s="18">
        <v>-83.268109270400004</v>
      </c>
      <c r="AA693" s="71" t="str">
        <f t="shared" si="65"/>
        <v>PIK</v>
      </c>
    </row>
    <row r="694" spans="1:27" x14ac:dyDescent="0.25">
      <c r="A694" s="22" t="s">
        <v>4307</v>
      </c>
      <c r="B694" s="22">
        <v>0</v>
      </c>
      <c r="C694" s="22" t="s">
        <v>4619</v>
      </c>
      <c r="D694" s="22">
        <v>3</v>
      </c>
      <c r="E694" s="23" t="str">
        <f t="shared" si="60"/>
        <v>Green</v>
      </c>
      <c r="F694" s="72" t="s">
        <v>1670</v>
      </c>
      <c r="G694" s="23"/>
      <c r="H694" s="24" t="str">
        <f t="shared" si="61"/>
        <v>Start Loc</v>
      </c>
      <c r="I694" s="24" t="str">
        <f t="shared" si="62"/>
        <v>End Loc</v>
      </c>
      <c r="J694" s="24" t="str">
        <f t="shared" si="63"/>
        <v>Segment</v>
      </c>
      <c r="K694" s="71" t="s">
        <v>1020</v>
      </c>
      <c r="L694" s="22">
        <v>0.5</v>
      </c>
      <c r="M694" s="22">
        <v>0.74</v>
      </c>
      <c r="N694" s="22">
        <v>3</v>
      </c>
      <c r="O694" s="22">
        <v>0</v>
      </c>
      <c r="P694" s="22">
        <v>0</v>
      </c>
      <c r="Q694" s="22">
        <v>0</v>
      </c>
      <c r="R694" s="22"/>
      <c r="S694" s="22"/>
      <c r="T694" s="22"/>
      <c r="U694" t="s">
        <v>776</v>
      </c>
      <c r="V694" s="18">
        <f t="shared" si="64"/>
        <v>0.24</v>
      </c>
      <c r="W694" s="18">
        <v>39.1008607025</v>
      </c>
      <c r="X694" s="18">
        <v>-84.636440935500005</v>
      </c>
      <c r="Y694" s="18">
        <v>39.104291537100003</v>
      </c>
      <c r="Z694" s="18">
        <v>-84.636545459000004</v>
      </c>
      <c r="AA694" s="71" t="str">
        <f t="shared" si="65"/>
        <v>HAM</v>
      </c>
    </row>
    <row r="695" spans="1:27" x14ac:dyDescent="0.25">
      <c r="A695" s="22" t="s">
        <v>5235</v>
      </c>
      <c r="B695" s="22">
        <v>0</v>
      </c>
      <c r="C695" s="22" t="s">
        <v>4621</v>
      </c>
      <c r="D695" s="22">
        <v>5</v>
      </c>
      <c r="E695" s="23" t="str">
        <f t="shared" si="60"/>
        <v>Green</v>
      </c>
      <c r="F695" s="72" t="s">
        <v>1670</v>
      </c>
      <c r="G695" s="23"/>
      <c r="H695" s="24" t="str">
        <f t="shared" si="61"/>
        <v>Start Loc</v>
      </c>
      <c r="I695" s="24" t="str">
        <f t="shared" si="62"/>
        <v>End Loc</v>
      </c>
      <c r="J695" s="24" t="str">
        <f t="shared" si="63"/>
        <v>Segment</v>
      </c>
      <c r="K695" s="71" t="s">
        <v>983</v>
      </c>
      <c r="L695" s="22">
        <v>0.75</v>
      </c>
      <c r="M695" s="22">
        <v>0.99</v>
      </c>
      <c r="N695" s="22">
        <v>5</v>
      </c>
      <c r="O695" s="22">
        <v>0</v>
      </c>
      <c r="P695" s="22">
        <v>0</v>
      </c>
      <c r="Q695" s="22">
        <v>5</v>
      </c>
      <c r="R695" s="22"/>
      <c r="S695" s="22"/>
      <c r="T695" s="22"/>
      <c r="U695" t="s">
        <v>351</v>
      </c>
      <c r="V695" s="18">
        <f t="shared" si="64"/>
        <v>0.24</v>
      </c>
      <c r="W695" s="18">
        <v>39.1057558798</v>
      </c>
      <c r="X695" s="18">
        <v>-84.354331310600003</v>
      </c>
      <c r="Y695" s="18">
        <v>39.104350685999997</v>
      </c>
      <c r="Z695" s="18">
        <v>-84.350460768299996</v>
      </c>
      <c r="AA695" s="71" t="str">
        <f t="shared" si="65"/>
        <v>HAM</v>
      </c>
    </row>
    <row r="696" spans="1:27" x14ac:dyDescent="0.25">
      <c r="A696" s="22" t="s">
        <v>5115</v>
      </c>
      <c r="B696" s="22">
        <v>0</v>
      </c>
      <c r="C696" s="22" t="s">
        <v>4619</v>
      </c>
      <c r="D696" s="22">
        <v>3</v>
      </c>
      <c r="E696" s="23" t="str">
        <f t="shared" si="60"/>
        <v>Green</v>
      </c>
      <c r="F696" s="72" t="s">
        <v>1670</v>
      </c>
      <c r="G696" s="23"/>
      <c r="H696" s="24" t="str">
        <f t="shared" si="61"/>
        <v>Start Loc</v>
      </c>
      <c r="I696" s="24" t="str">
        <f t="shared" si="62"/>
        <v>End Loc</v>
      </c>
      <c r="J696" s="24" t="str">
        <f t="shared" si="63"/>
        <v>Segment</v>
      </c>
      <c r="K696" s="71" t="s">
        <v>1129</v>
      </c>
      <c r="L696" s="22">
        <v>0.5</v>
      </c>
      <c r="M696" s="22">
        <v>0.74</v>
      </c>
      <c r="N696" s="22">
        <v>3</v>
      </c>
      <c r="O696" s="22">
        <v>0</v>
      </c>
      <c r="P696" s="22">
        <v>0</v>
      </c>
      <c r="Q696" s="22">
        <v>0</v>
      </c>
      <c r="R696" s="22"/>
      <c r="S696" s="22"/>
      <c r="T696" s="22"/>
      <c r="U696" t="s">
        <v>692</v>
      </c>
      <c r="V696" s="18">
        <f t="shared" si="64"/>
        <v>0.24</v>
      </c>
      <c r="W696" s="18">
        <v>39.1011467724</v>
      </c>
      <c r="X696" s="18">
        <v>-84.335427389200007</v>
      </c>
      <c r="Y696" s="18">
        <v>39.104367060000001</v>
      </c>
      <c r="Z696" s="18">
        <v>-84.333896348300001</v>
      </c>
      <c r="AA696" s="71" t="str">
        <f t="shared" si="65"/>
        <v>HAM</v>
      </c>
    </row>
    <row r="697" spans="1:27" x14ac:dyDescent="0.25">
      <c r="A697" s="22" t="s">
        <v>5413</v>
      </c>
      <c r="B697" s="22">
        <v>0</v>
      </c>
      <c r="C697" s="22" t="s">
        <v>4621</v>
      </c>
      <c r="D697" s="22">
        <v>3</v>
      </c>
      <c r="E697" s="23" t="str">
        <f t="shared" si="60"/>
        <v>Green</v>
      </c>
      <c r="F697" s="72" t="s">
        <v>1673</v>
      </c>
      <c r="G697" s="23"/>
      <c r="H697" s="24" t="str">
        <f t="shared" si="61"/>
        <v>Start Loc</v>
      </c>
      <c r="I697" s="24" t="str">
        <f t="shared" si="62"/>
        <v>End Loc</v>
      </c>
      <c r="J697" s="24" t="str">
        <f t="shared" si="63"/>
        <v>Segment</v>
      </c>
      <c r="K697" s="71" t="s">
        <v>895</v>
      </c>
      <c r="L697" s="22">
        <v>0.75</v>
      </c>
      <c r="M697" s="22">
        <v>0.99</v>
      </c>
      <c r="N697" s="22">
        <v>3</v>
      </c>
      <c r="O697" s="22">
        <v>0</v>
      </c>
      <c r="P697" s="22">
        <v>0</v>
      </c>
      <c r="Q697" s="22">
        <v>1</v>
      </c>
      <c r="R697" s="22"/>
      <c r="S697" s="22"/>
      <c r="T697" s="22"/>
      <c r="U697" t="s">
        <v>1264</v>
      </c>
      <c r="V697" s="18">
        <f t="shared" si="64"/>
        <v>0.24</v>
      </c>
      <c r="W697" s="18">
        <v>39.101081799100001</v>
      </c>
      <c r="X697" s="18">
        <v>-84.272925120699995</v>
      </c>
      <c r="Y697" s="18">
        <v>39.104477829700002</v>
      </c>
      <c r="Z697" s="18">
        <v>-84.273780736399999</v>
      </c>
      <c r="AA697" s="71" t="str">
        <f t="shared" si="65"/>
        <v>CLE</v>
      </c>
    </row>
    <row r="698" spans="1:27" x14ac:dyDescent="0.25">
      <c r="A698" s="22" t="s">
        <v>3809</v>
      </c>
      <c r="B698" s="22">
        <v>0</v>
      </c>
      <c r="C698" s="22" t="s">
        <v>4619</v>
      </c>
      <c r="D698" s="22">
        <v>3</v>
      </c>
      <c r="E698" s="23" t="str">
        <f t="shared" si="60"/>
        <v>Green</v>
      </c>
      <c r="F698" s="72" t="s">
        <v>1670</v>
      </c>
      <c r="G698" s="23"/>
      <c r="H698" s="24" t="str">
        <f t="shared" si="61"/>
        <v>Start Loc</v>
      </c>
      <c r="I698" s="24" t="str">
        <f t="shared" si="62"/>
        <v>End Loc</v>
      </c>
      <c r="J698" s="24" t="str">
        <f t="shared" si="63"/>
        <v>Segment</v>
      </c>
      <c r="K698" s="71" t="s">
        <v>927</v>
      </c>
      <c r="L698" s="22">
        <v>0.5</v>
      </c>
      <c r="M698" s="22">
        <v>0.74</v>
      </c>
      <c r="N698" s="22">
        <v>3</v>
      </c>
      <c r="O698" s="22">
        <v>0</v>
      </c>
      <c r="P698" s="22">
        <v>0</v>
      </c>
      <c r="Q698" s="22">
        <v>1</v>
      </c>
      <c r="R698" s="22"/>
      <c r="S698" s="22"/>
      <c r="T698" s="22"/>
      <c r="U698" t="s">
        <v>1798</v>
      </c>
      <c r="V698" s="18">
        <f t="shared" si="64"/>
        <v>0.24</v>
      </c>
      <c r="W698" s="18">
        <v>39.104174353700003</v>
      </c>
      <c r="X698" s="18">
        <v>-84.628285520099993</v>
      </c>
      <c r="Y698" s="18">
        <v>39.104823057899999</v>
      </c>
      <c r="Z698" s="18">
        <v>-84.624065385799994</v>
      </c>
      <c r="AA698" s="71" t="str">
        <f t="shared" si="65"/>
        <v>HAM</v>
      </c>
    </row>
    <row r="699" spans="1:27" x14ac:dyDescent="0.25">
      <c r="A699" s="22" t="s">
        <v>5695</v>
      </c>
      <c r="B699" s="22">
        <v>0</v>
      </c>
      <c r="C699" s="22" t="s">
        <v>4609</v>
      </c>
      <c r="D699" s="22">
        <v>2</v>
      </c>
      <c r="E699" s="23" t="str">
        <f t="shared" si="60"/>
        <v>Green</v>
      </c>
      <c r="F699" s="72" t="s">
        <v>1703</v>
      </c>
      <c r="G699" s="23"/>
      <c r="H699" s="24" t="str">
        <f t="shared" si="61"/>
        <v>Start Loc</v>
      </c>
      <c r="I699" s="24" t="str">
        <f t="shared" si="62"/>
        <v>End Loc</v>
      </c>
      <c r="J699" s="24" t="str">
        <f t="shared" si="63"/>
        <v>Segment</v>
      </c>
      <c r="K699" s="71" t="s">
        <v>925</v>
      </c>
      <c r="L699" s="22">
        <v>4.25</v>
      </c>
      <c r="M699" s="22">
        <v>4.49</v>
      </c>
      <c r="N699" s="22">
        <v>2</v>
      </c>
      <c r="O699" s="22">
        <v>0</v>
      </c>
      <c r="P699" s="22">
        <v>0</v>
      </c>
      <c r="Q699" s="22">
        <v>2</v>
      </c>
      <c r="R699" s="22"/>
      <c r="S699" s="22"/>
      <c r="T699" s="22"/>
      <c r="U699" t="s">
        <v>688</v>
      </c>
      <c r="V699" s="18">
        <f t="shared" si="64"/>
        <v>0.24000000000000021</v>
      </c>
      <c r="W699" s="18">
        <v>39.102580640100001</v>
      </c>
      <c r="X699" s="18">
        <v>-82.754833347300007</v>
      </c>
      <c r="Y699" s="18">
        <v>39.105868048600001</v>
      </c>
      <c r="Z699" s="18">
        <v>-82.756285901499993</v>
      </c>
      <c r="AA699" s="71" t="str">
        <f t="shared" si="65"/>
        <v>JAC</v>
      </c>
    </row>
    <row r="700" spans="1:27" x14ac:dyDescent="0.25">
      <c r="A700" s="22" t="s">
        <v>6280</v>
      </c>
      <c r="B700" s="22">
        <v>0</v>
      </c>
      <c r="C700" s="22" t="s">
        <v>4612</v>
      </c>
      <c r="D700" s="22">
        <v>2</v>
      </c>
      <c r="E700" s="23" t="str">
        <f t="shared" si="60"/>
        <v>Green</v>
      </c>
      <c r="F700" s="72" t="s">
        <v>1673</v>
      </c>
      <c r="G700" s="23"/>
      <c r="H700" s="24" t="str">
        <f t="shared" si="61"/>
        <v>Start Loc</v>
      </c>
      <c r="I700" s="24" t="str">
        <f t="shared" si="62"/>
        <v>End Loc</v>
      </c>
      <c r="J700" s="24" t="str">
        <f t="shared" si="63"/>
        <v>Segment</v>
      </c>
      <c r="K700" s="71" t="s">
        <v>819</v>
      </c>
      <c r="L700" s="22">
        <v>1</v>
      </c>
      <c r="M700" s="22">
        <v>1.24</v>
      </c>
      <c r="N700" s="22">
        <v>2</v>
      </c>
      <c r="O700" s="22">
        <v>0</v>
      </c>
      <c r="P700" s="22">
        <v>1</v>
      </c>
      <c r="Q700" s="22">
        <v>1</v>
      </c>
      <c r="R700" s="22"/>
      <c r="S700" s="22"/>
      <c r="T700" s="22"/>
      <c r="U700" t="s">
        <v>218</v>
      </c>
      <c r="V700" s="18">
        <f t="shared" si="64"/>
        <v>0.24</v>
      </c>
      <c r="W700" s="18">
        <v>39.105356725199997</v>
      </c>
      <c r="X700" s="18">
        <v>-84.286405480599996</v>
      </c>
      <c r="Y700" s="18">
        <v>39.106037136099999</v>
      </c>
      <c r="Z700" s="18">
        <v>-84.282040031299999</v>
      </c>
      <c r="AA700" s="71" t="str">
        <f t="shared" si="65"/>
        <v>CLE</v>
      </c>
    </row>
    <row r="701" spans="1:27" x14ac:dyDescent="0.25">
      <c r="A701" s="22" t="s">
        <v>2212</v>
      </c>
      <c r="B701" s="22">
        <v>0</v>
      </c>
      <c r="C701" s="22" t="s">
        <v>4620</v>
      </c>
      <c r="D701" s="22">
        <v>3</v>
      </c>
      <c r="E701" s="23" t="str">
        <f t="shared" si="60"/>
        <v>Green</v>
      </c>
      <c r="F701" s="72" t="s">
        <v>1670</v>
      </c>
      <c r="G701" s="23"/>
      <c r="H701" s="24" t="str">
        <f t="shared" si="61"/>
        <v>Start Loc</v>
      </c>
      <c r="I701" s="24" t="str">
        <f t="shared" si="62"/>
        <v>End Loc</v>
      </c>
      <c r="J701" s="24" t="str">
        <f t="shared" si="63"/>
        <v>Segment</v>
      </c>
      <c r="K701" s="71" t="s">
        <v>843</v>
      </c>
      <c r="L701" s="22">
        <v>0</v>
      </c>
      <c r="M701" s="22">
        <v>0.24</v>
      </c>
      <c r="N701" s="22">
        <v>3</v>
      </c>
      <c r="O701" s="22">
        <v>0</v>
      </c>
      <c r="P701" s="22">
        <v>0</v>
      </c>
      <c r="Q701" s="22">
        <v>0</v>
      </c>
      <c r="R701" s="22"/>
      <c r="S701" s="22"/>
      <c r="T701" s="22"/>
      <c r="U701" t="s">
        <v>1338</v>
      </c>
      <c r="V701" s="18">
        <f t="shared" si="64"/>
        <v>0.24</v>
      </c>
      <c r="W701" s="18">
        <v>39.107588605700002</v>
      </c>
      <c r="X701" s="18">
        <v>-84.333238369100002</v>
      </c>
      <c r="Y701" s="18">
        <v>39.106699835500002</v>
      </c>
      <c r="Z701" s="18">
        <v>-84.328963758300006</v>
      </c>
      <c r="AA701" s="71" t="str">
        <f t="shared" si="65"/>
        <v>HAM</v>
      </c>
    </row>
    <row r="702" spans="1:27" x14ac:dyDescent="0.25">
      <c r="A702" s="22" t="s">
        <v>3990</v>
      </c>
      <c r="B702" s="22">
        <v>0</v>
      </c>
      <c r="C702" s="22" t="s">
        <v>4607</v>
      </c>
      <c r="D702" s="22">
        <v>3</v>
      </c>
      <c r="E702" s="23" t="str">
        <f t="shared" si="60"/>
        <v>Green</v>
      </c>
      <c r="F702" s="72" t="s">
        <v>1670</v>
      </c>
      <c r="G702" s="23"/>
      <c r="H702" s="24" t="str">
        <f t="shared" si="61"/>
        <v>Start Loc</v>
      </c>
      <c r="I702" s="24" t="str">
        <f t="shared" si="62"/>
        <v>End Loc</v>
      </c>
      <c r="J702" s="24" t="str">
        <f t="shared" si="63"/>
        <v>Segment</v>
      </c>
      <c r="K702" s="71" t="s">
        <v>944</v>
      </c>
      <c r="L702" s="22">
        <v>5</v>
      </c>
      <c r="M702" s="22">
        <v>5.24</v>
      </c>
      <c r="N702" s="22">
        <v>3</v>
      </c>
      <c r="O702" s="22">
        <v>0</v>
      </c>
      <c r="P702" s="22">
        <v>0</v>
      </c>
      <c r="Q702" s="22">
        <v>2</v>
      </c>
      <c r="R702" s="22"/>
      <c r="S702" s="22"/>
      <c r="T702" s="22"/>
      <c r="U702" t="s">
        <v>1382</v>
      </c>
      <c r="V702" s="18">
        <f t="shared" si="64"/>
        <v>0.24000000000000021</v>
      </c>
      <c r="W702" s="18">
        <v>39.103490177899999</v>
      </c>
      <c r="X702" s="18">
        <v>-84.319664595199995</v>
      </c>
      <c r="Y702" s="18">
        <v>39.106877864399998</v>
      </c>
      <c r="Z702" s="18">
        <v>-84.318669913199997</v>
      </c>
      <c r="AA702" s="71" t="str">
        <f t="shared" si="65"/>
        <v>HAM</v>
      </c>
    </row>
    <row r="703" spans="1:27" x14ac:dyDescent="0.25">
      <c r="A703" s="22" t="s">
        <v>2570</v>
      </c>
      <c r="B703" s="22">
        <v>0</v>
      </c>
      <c r="C703" s="22" t="s">
        <v>4606</v>
      </c>
      <c r="D703" s="22">
        <v>2</v>
      </c>
      <c r="E703" s="23" t="str">
        <f t="shared" si="60"/>
        <v>Green</v>
      </c>
      <c r="F703" s="72" t="s">
        <v>1713</v>
      </c>
      <c r="G703" s="23"/>
      <c r="H703" s="24" t="str">
        <f t="shared" si="61"/>
        <v>Start Loc</v>
      </c>
      <c r="I703" s="24" t="str">
        <f t="shared" si="62"/>
        <v>End Loc</v>
      </c>
      <c r="J703" s="24" t="str">
        <f t="shared" si="63"/>
        <v>Segment</v>
      </c>
      <c r="K703" s="71" t="s">
        <v>792</v>
      </c>
      <c r="L703" s="22">
        <v>0.25</v>
      </c>
      <c r="M703" s="22">
        <v>0.49</v>
      </c>
      <c r="N703" s="22">
        <v>2</v>
      </c>
      <c r="O703" s="22">
        <v>0</v>
      </c>
      <c r="P703" s="22">
        <v>0</v>
      </c>
      <c r="Q703" s="22">
        <v>0</v>
      </c>
      <c r="R703" s="22"/>
      <c r="S703" s="22"/>
      <c r="T703" s="22"/>
      <c r="U703" t="s">
        <v>721</v>
      </c>
      <c r="V703" s="18">
        <f t="shared" si="64"/>
        <v>0.24</v>
      </c>
      <c r="W703" s="18">
        <v>39.1037798642</v>
      </c>
      <c r="X703" s="18">
        <v>-83.268119195899999</v>
      </c>
      <c r="Y703" s="18">
        <v>39.1071104834</v>
      </c>
      <c r="Z703" s="18">
        <v>-83.268031786199998</v>
      </c>
      <c r="AA703" s="71" t="str">
        <f t="shared" si="65"/>
        <v>PIK</v>
      </c>
    </row>
    <row r="704" spans="1:27" x14ac:dyDescent="0.25">
      <c r="A704" s="22" t="s">
        <v>5006</v>
      </c>
      <c r="B704" s="22">
        <v>0</v>
      </c>
      <c r="C704" s="22" t="s">
        <v>4606</v>
      </c>
      <c r="D704" s="22">
        <v>2</v>
      </c>
      <c r="E704" s="23" t="str">
        <f t="shared" si="60"/>
        <v>Green</v>
      </c>
      <c r="F704" s="72" t="s">
        <v>1670</v>
      </c>
      <c r="G704" s="23"/>
      <c r="H704" s="24" t="str">
        <f t="shared" si="61"/>
        <v>Start Loc</v>
      </c>
      <c r="I704" s="24" t="str">
        <f t="shared" si="62"/>
        <v>End Loc</v>
      </c>
      <c r="J704" s="24" t="str">
        <f t="shared" si="63"/>
        <v>Segment</v>
      </c>
      <c r="K704" s="71" t="s">
        <v>993</v>
      </c>
      <c r="L704" s="22">
        <v>0.25</v>
      </c>
      <c r="M704" s="22">
        <v>0.49</v>
      </c>
      <c r="N704" s="22">
        <v>2</v>
      </c>
      <c r="O704" s="22">
        <v>0</v>
      </c>
      <c r="P704" s="22">
        <v>0</v>
      </c>
      <c r="Q704" s="22">
        <v>0</v>
      </c>
      <c r="R704" s="22"/>
      <c r="S704" s="22"/>
      <c r="T704" s="22"/>
      <c r="U704" t="s">
        <v>1292</v>
      </c>
      <c r="V704" s="18">
        <f t="shared" si="64"/>
        <v>0.24</v>
      </c>
      <c r="W704" s="18">
        <v>39.1057934516</v>
      </c>
      <c r="X704" s="18">
        <v>-84.368983718600006</v>
      </c>
      <c r="Y704" s="18">
        <v>39.107957459200001</v>
      </c>
      <c r="Z704" s="18">
        <v>-84.365518608399995</v>
      </c>
      <c r="AA704" s="71" t="str">
        <f t="shared" si="65"/>
        <v>HAM</v>
      </c>
    </row>
    <row r="705" spans="1:27" x14ac:dyDescent="0.25">
      <c r="A705" s="22" t="s">
        <v>2699</v>
      </c>
      <c r="B705" s="22">
        <v>0</v>
      </c>
      <c r="C705" s="22" t="s">
        <v>4619</v>
      </c>
      <c r="D705" s="22">
        <v>3</v>
      </c>
      <c r="E705" s="23" t="str">
        <f t="shared" si="60"/>
        <v>Green</v>
      </c>
      <c r="F705" s="72" t="s">
        <v>1670</v>
      </c>
      <c r="G705" s="23"/>
      <c r="H705" s="24" t="str">
        <f t="shared" si="61"/>
        <v>Start Loc</v>
      </c>
      <c r="I705" s="24" t="str">
        <f t="shared" si="62"/>
        <v>End Loc</v>
      </c>
      <c r="J705" s="24" t="str">
        <f t="shared" si="63"/>
        <v>Segment</v>
      </c>
      <c r="K705" s="71" t="s">
        <v>200</v>
      </c>
      <c r="L705" s="22">
        <v>0.5</v>
      </c>
      <c r="M705" s="22">
        <v>0.74</v>
      </c>
      <c r="N705" s="22">
        <v>3</v>
      </c>
      <c r="O705" s="22">
        <v>0</v>
      </c>
      <c r="P705" s="22">
        <v>0</v>
      </c>
      <c r="Q705" s="22">
        <v>2</v>
      </c>
      <c r="R705" s="22"/>
      <c r="S705" s="22"/>
      <c r="T705" s="22"/>
      <c r="U705" t="s">
        <v>198</v>
      </c>
      <c r="V705" s="18">
        <f t="shared" si="64"/>
        <v>0.24</v>
      </c>
      <c r="W705" s="18">
        <v>39.110387738100002</v>
      </c>
      <c r="X705" s="18">
        <v>-84.3871996086</v>
      </c>
      <c r="Y705" s="18">
        <v>39.108325542000003</v>
      </c>
      <c r="Z705" s="18">
        <v>-84.383698526299995</v>
      </c>
      <c r="AA705" s="71" t="str">
        <f t="shared" si="65"/>
        <v>HAM</v>
      </c>
    </row>
    <row r="706" spans="1:27" x14ac:dyDescent="0.25">
      <c r="A706" s="22" t="s">
        <v>3213</v>
      </c>
      <c r="B706" s="22">
        <v>0</v>
      </c>
      <c r="C706" s="22" t="s">
        <v>4620</v>
      </c>
      <c r="D706" s="22">
        <v>4</v>
      </c>
      <c r="E706" s="23" t="str">
        <f t="shared" si="60"/>
        <v>Green</v>
      </c>
      <c r="F706" s="72" t="s">
        <v>1673</v>
      </c>
      <c r="G706" s="23"/>
      <c r="H706" s="24" t="str">
        <f t="shared" si="61"/>
        <v>Start Loc</v>
      </c>
      <c r="I706" s="24" t="str">
        <f t="shared" si="62"/>
        <v>End Loc</v>
      </c>
      <c r="J706" s="24" t="str">
        <f t="shared" si="63"/>
        <v>Segment</v>
      </c>
      <c r="K706" s="71" t="s">
        <v>819</v>
      </c>
      <c r="L706" s="22">
        <v>0</v>
      </c>
      <c r="M706" s="22">
        <v>0.24</v>
      </c>
      <c r="N706" s="22">
        <v>4</v>
      </c>
      <c r="O706" s="22">
        <v>0</v>
      </c>
      <c r="P706" s="22">
        <v>0</v>
      </c>
      <c r="Q706" s="22">
        <v>0</v>
      </c>
      <c r="R706" s="22"/>
      <c r="S706" s="22"/>
      <c r="T706" s="22"/>
      <c r="U706" t="s">
        <v>218</v>
      </c>
      <c r="V706" s="18">
        <f t="shared" si="64"/>
        <v>0.24</v>
      </c>
      <c r="W706" s="18">
        <v>39.1117278523</v>
      </c>
      <c r="X706" s="18">
        <v>-84.305981173800006</v>
      </c>
      <c r="Y706" s="18">
        <v>39.108503436399999</v>
      </c>
      <c r="Z706" s="18">
        <v>-84.304746338000001</v>
      </c>
      <c r="AA706" s="71" t="str">
        <f t="shared" si="65"/>
        <v>CLE</v>
      </c>
    </row>
    <row r="707" spans="1:27" x14ac:dyDescent="0.25">
      <c r="A707" s="22" t="s">
        <v>6520</v>
      </c>
      <c r="B707" s="22">
        <v>0</v>
      </c>
      <c r="C707" s="22" t="s">
        <v>4619</v>
      </c>
      <c r="D707" s="22">
        <v>4</v>
      </c>
      <c r="E707" s="23" t="str">
        <f t="shared" si="60"/>
        <v>Green</v>
      </c>
      <c r="F707" s="72" t="s">
        <v>1670</v>
      </c>
      <c r="G707" s="23"/>
      <c r="H707" s="24" t="str">
        <f t="shared" si="61"/>
        <v>Start Loc</v>
      </c>
      <c r="I707" s="24" t="str">
        <f t="shared" si="62"/>
        <v>End Loc</v>
      </c>
      <c r="J707" s="24" t="str">
        <f t="shared" si="63"/>
        <v>Segment</v>
      </c>
      <c r="K707" s="71" t="s">
        <v>843</v>
      </c>
      <c r="L707" s="22">
        <v>0.5</v>
      </c>
      <c r="M707" s="22">
        <v>0.74</v>
      </c>
      <c r="N707" s="22">
        <v>4</v>
      </c>
      <c r="O707" s="22">
        <v>0</v>
      </c>
      <c r="P707" s="22">
        <v>1</v>
      </c>
      <c r="Q707" s="22">
        <v>3</v>
      </c>
      <c r="R707" s="22"/>
      <c r="S707" s="22"/>
      <c r="T707" s="22"/>
      <c r="U707" t="s">
        <v>1338</v>
      </c>
      <c r="V707" s="18">
        <f t="shared" si="64"/>
        <v>0.24</v>
      </c>
      <c r="W707" s="18">
        <v>39.107870019099998</v>
      </c>
      <c r="X707" s="18">
        <v>-84.324631927499993</v>
      </c>
      <c r="Y707" s="18">
        <v>39.109180501799997</v>
      </c>
      <c r="Z707" s="18">
        <v>-84.320584084700002</v>
      </c>
      <c r="AA707" s="71" t="str">
        <f t="shared" si="65"/>
        <v>HAM</v>
      </c>
    </row>
    <row r="708" spans="1:27" x14ac:dyDescent="0.25">
      <c r="A708" s="22" t="s">
        <v>5481</v>
      </c>
      <c r="B708" s="22">
        <v>0</v>
      </c>
      <c r="C708" s="22" t="s">
        <v>4620</v>
      </c>
      <c r="D708" s="22">
        <v>3</v>
      </c>
      <c r="E708" s="23" t="str">
        <f t="shared" si="60"/>
        <v>Green</v>
      </c>
      <c r="F708" s="72" t="s">
        <v>1670</v>
      </c>
      <c r="G708" s="23"/>
      <c r="H708" s="24" t="str">
        <f t="shared" si="61"/>
        <v>Start Loc</v>
      </c>
      <c r="I708" s="24" t="str">
        <f t="shared" si="62"/>
        <v>End Loc</v>
      </c>
      <c r="J708" s="24" t="str">
        <f t="shared" si="63"/>
        <v>Segment</v>
      </c>
      <c r="K708" s="71" t="s">
        <v>983</v>
      </c>
      <c r="L708" s="22">
        <v>0</v>
      </c>
      <c r="M708" s="22">
        <v>0.24</v>
      </c>
      <c r="N708" s="22">
        <v>3</v>
      </c>
      <c r="O708" s="22">
        <v>0</v>
      </c>
      <c r="P708" s="22">
        <v>0</v>
      </c>
      <c r="Q708" s="22">
        <v>1</v>
      </c>
      <c r="R708" s="22"/>
      <c r="S708" s="22"/>
      <c r="T708" s="22"/>
      <c r="U708" t="s">
        <v>351</v>
      </c>
      <c r="V708" s="18">
        <f t="shared" si="64"/>
        <v>0.24</v>
      </c>
      <c r="W708" s="18">
        <v>39.110340095300003</v>
      </c>
      <c r="X708" s="18">
        <v>-84.365910551499994</v>
      </c>
      <c r="Y708" s="18">
        <v>39.1097367104</v>
      </c>
      <c r="Z708" s="18">
        <v>-84.361722409799995</v>
      </c>
      <c r="AA708" s="71" t="str">
        <f t="shared" si="65"/>
        <v>HAM</v>
      </c>
    </row>
    <row r="709" spans="1:27" x14ac:dyDescent="0.25">
      <c r="A709" s="22" t="s">
        <v>4383</v>
      </c>
      <c r="B709" s="22">
        <v>0</v>
      </c>
      <c r="C709" s="22" t="s">
        <v>4617</v>
      </c>
      <c r="D709" s="22">
        <v>5</v>
      </c>
      <c r="E709" s="23" t="str">
        <f t="shared" si="60"/>
        <v>Green</v>
      </c>
      <c r="F709" s="72" t="s">
        <v>1670</v>
      </c>
      <c r="G709" s="23"/>
      <c r="H709" s="24" t="str">
        <f t="shared" si="61"/>
        <v>Start Loc</v>
      </c>
      <c r="I709" s="24" t="str">
        <f t="shared" si="62"/>
        <v>End Loc</v>
      </c>
      <c r="J709" s="24" t="str">
        <f t="shared" si="63"/>
        <v>Segment</v>
      </c>
      <c r="K709" s="71" t="s">
        <v>840</v>
      </c>
      <c r="L709" s="22">
        <v>2.75</v>
      </c>
      <c r="M709" s="22">
        <v>2.99</v>
      </c>
      <c r="N709" s="22">
        <v>5</v>
      </c>
      <c r="O709" s="22">
        <v>0</v>
      </c>
      <c r="P709" s="22">
        <v>0</v>
      </c>
      <c r="Q709" s="22">
        <v>1</v>
      </c>
      <c r="R709" s="22"/>
      <c r="S709" s="22"/>
      <c r="T709" s="22"/>
      <c r="U709" t="s">
        <v>228</v>
      </c>
      <c r="V709" s="18">
        <f t="shared" si="64"/>
        <v>0.24000000000000021</v>
      </c>
      <c r="W709" s="18">
        <v>39.111469370999998</v>
      </c>
      <c r="X709" s="18">
        <v>-84.642835591099995</v>
      </c>
      <c r="Y709" s="18">
        <v>39.110342298600003</v>
      </c>
      <c r="Z709" s="18">
        <v>-84.639495724</v>
      </c>
      <c r="AA709" s="71" t="str">
        <f t="shared" si="65"/>
        <v>HAM</v>
      </c>
    </row>
    <row r="710" spans="1:27" x14ac:dyDescent="0.25">
      <c r="A710" s="22" t="s">
        <v>5187</v>
      </c>
      <c r="B710" s="22">
        <v>0</v>
      </c>
      <c r="C710" s="22" t="s">
        <v>4644</v>
      </c>
      <c r="D710" s="22">
        <v>2</v>
      </c>
      <c r="E710" s="23" t="str">
        <f t="shared" si="60"/>
        <v>Green</v>
      </c>
      <c r="F710" s="72" t="s">
        <v>1670</v>
      </c>
      <c r="G710" s="23"/>
      <c r="H710" s="24" t="str">
        <f t="shared" si="61"/>
        <v>Start Loc</v>
      </c>
      <c r="I710" s="24" t="str">
        <f t="shared" si="62"/>
        <v>End Loc</v>
      </c>
      <c r="J710" s="24" t="str">
        <f t="shared" si="63"/>
        <v>Segment</v>
      </c>
      <c r="K710" s="71" t="s">
        <v>944</v>
      </c>
      <c r="L710" s="22">
        <v>5.25</v>
      </c>
      <c r="M710" s="22">
        <v>5.49</v>
      </c>
      <c r="N710" s="22">
        <v>2</v>
      </c>
      <c r="O710" s="22">
        <v>0</v>
      </c>
      <c r="P710" s="22">
        <v>0</v>
      </c>
      <c r="Q710" s="22">
        <v>2</v>
      </c>
      <c r="R710" s="22"/>
      <c r="S710" s="22"/>
      <c r="T710" s="22"/>
      <c r="U710" t="s">
        <v>1382</v>
      </c>
      <c r="V710" s="18">
        <f t="shared" si="64"/>
        <v>0.24000000000000021</v>
      </c>
      <c r="W710" s="18">
        <v>39.107016646700004</v>
      </c>
      <c r="X710" s="18">
        <v>-84.318617159599995</v>
      </c>
      <c r="Y710" s="18">
        <v>39.110445890800001</v>
      </c>
      <c r="Z710" s="18">
        <v>-84.318399028000002</v>
      </c>
      <c r="AA710" s="71" t="str">
        <f t="shared" si="65"/>
        <v>HAM</v>
      </c>
    </row>
    <row r="711" spans="1:27" x14ac:dyDescent="0.25">
      <c r="A711" s="22" t="s">
        <v>2273</v>
      </c>
      <c r="B711" s="22">
        <v>0</v>
      </c>
      <c r="C711" s="22" t="s">
        <v>4619</v>
      </c>
      <c r="D711" s="22">
        <v>4</v>
      </c>
      <c r="E711" s="23" t="str">
        <f t="shared" si="60"/>
        <v>Green</v>
      </c>
      <c r="F711" s="72" t="s">
        <v>1670</v>
      </c>
      <c r="G711" s="23"/>
      <c r="H711" s="24" t="str">
        <f t="shared" si="61"/>
        <v>Start Loc</v>
      </c>
      <c r="I711" s="24" t="str">
        <f t="shared" si="62"/>
        <v>End Loc</v>
      </c>
      <c r="J711" s="24" t="str">
        <f t="shared" si="63"/>
        <v>Segment</v>
      </c>
      <c r="K711" s="71" t="s">
        <v>993</v>
      </c>
      <c r="L711" s="22">
        <v>0.5</v>
      </c>
      <c r="M711" s="22">
        <v>0.74</v>
      </c>
      <c r="N711" s="22">
        <v>4</v>
      </c>
      <c r="O711" s="22">
        <v>0</v>
      </c>
      <c r="P711" s="22">
        <v>0</v>
      </c>
      <c r="Q711" s="22">
        <v>2</v>
      </c>
      <c r="R711" s="22"/>
      <c r="S711" s="22"/>
      <c r="T711" s="22"/>
      <c r="U711" t="s">
        <v>1292</v>
      </c>
      <c r="V711" s="18">
        <f t="shared" si="64"/>
        <v>0.24</v>
      </c>
      <c r="W711" s="18">
        <v>39.108052086599997</v>
      </c>
      <c r="X711" s="18">
        <v>-84.365378489199998</v>
      </c>
      <c r="Y711" s="18">
        <v>39.110768484399998</v>
      </c>
      <c r="Z711" s="18">
        <v>-84.366729002900001</v>
      </c>
      <c r="AA711" s="71" t="str">
        <f t="shared" si="65"/>
        <v>HAM</v>
      </c>
    </row>
    <row r="712" spans="1:27" x14ac:dyDescent="0.25">
      <c r="A712" s="22" t="s">
        <v>5080</v>
      </c>
      <c r="B712" s="22">
        <v>0</v>
      </c>
      <c r="C712" s="22" t="s">
        <v>4624</v>
      </c>
      <c r="D712" s="22">
        <v>2</v>
      </c>
      <c r="E712" s="23" t="str">
        <f t="shared" si="60"/>
        <v>Green</v>
      </c>
      <c r="F712" s="72" t="s">
        <v>1670</v>
      </c>
      <c r="G712" s="23"/>
      <c r="H712" s="24" t="str">
        <f t="shared" si="61"/>
        <v>Start Loc</v>
      </c>
      <c r="I712" s="24" t="str">
        <f t="shared" si="62"/>
        <v>End Loc</v>
      </c>
      <c r="J712" s="24" t="str">
        <f t="shared" si="63"/>
        <v>Segment</v>
      </c>
      <c r="K712" s="71" t="s">
        <v>840</v>
      </c>
      <c r="L712" s="22">
        <v>2.25</v>
      </c>
      <c r="M712" s="22">
        <v>2.4900000000000002</v>
      </c>
      <c r="N712" s="22">
        <v>2</v>
      </c>
      <c r="O712" s="22">
        <v>0</v>
      </c>
      <c r="P712" s="22">
        <v>0</v>
      </c>
      <c r="Q712" s="22">
        <v>0</v>
      </c>
      <c r="R712" s="22"/>
      <c r="S712" s="22"/>
      <c r="T712" s="22"/>
      <c r="U712" t="s">
        <v>228</v>
      </c>
      <c r="V712" s="18">
        <f t="shared" si="64"/>
        <v>0.24000000000000021</v>
      </c>
      <c r="W712" s="18">
        <v>39.113643207700001</v>
      </c>
      <c r="X712" s="18">
        <v>-84.649737195599997</v>
      </c>
      <c r="Y712" s="18">
        <v>39.111410769599999</v>
      </c>
      <c r="Z712" s="18">
        <v>-84.646384290399993</v>
      </c>
      <c r="AA712" s="71" t="str">
        <f t="shared" si="65"/>
        <v>HAM</v>
      </c>
    </row>
    <row r="713" spans="1:27" x14ac:dyDescent="0.25">
      <c r="A713" s="22" t="s">
        <v>2549</v>
      </c>
      <c r="B713" s="22">
        <v>0</v>
      </c>
      <c r="C713" s="22" t="s">
        <v>4609</v>
      </c>
      <c r="D713" s="22">
        <v>2</v>
      </c>
      <c r="E713" s="23" t="str">
        <f t="shared" ref="E713:E776" si="66">IF(D713&gt;15,"Red",IF(D713&gt;10,"Yellow",IF(D713&gt;5,"Purple",IF(D713&gt;1,"Green",""))))</f>
        <v>Green</v>
      </c>
      <c r="F713" s="72" t="s">
        <v>1670</v>
      </c>
      <c r="G713" s="23"/>
      <c r="H713" s="24" t="str">
        <f t="shared" ref="H713:H776" si="67">IF(W713=0,"Unavailable",HYPERLINK(CONCATENATE("http://maps.google.com/maps?q=",+W713,",+",+X713,"+(Begin)&amp;iwloc=A&amp;hl=en"),"Start Loc"))</f>
        <v>Start Loc</v>
      </c>
      <c r="I713" s="24" t="str">
        <f t="shared" ref="I713:I776" si="68">IF(Y713=0,"Unavailable",HYPERLINK(CONCATENATE("http://maps.google.com/maps?q=",+Y713,",+",+Z713,"+(End)&amp;iwloc=A&amp;hl=en"),"End Loc"))</f>
        <v>End Loc</v>
      </c>
      <c r="J713" s="24" t="str">
        <f t="shared" ref="J713:J776" si="69">HYPERLINK(CONCATENATE("https://www.google.us/maps/dir/",W713,",",X713,"/",Y713,",",Z713,"/@",AVERAGE(W713,Y713),",",AVERAGE(X713,Z713),",15z"),"Segment")</f>
        <v>Segment</v>
      </c>
      <c r="K713" s="71" t="s">
        <v>840</v>
      </c>
      <c r="L713" s="22">
        <v>4.25</v>
      </c>
      <c r="M713" s="22">
        <v>4.49</v>
      </c>
      <c r="N713" s="22">
        <v>2</v>
      </c>
      <c r="O713" s="22">
        <v>0</v>
      </c>
      <c r="P713" s="22">
        <v>0</v>
      </c>
      <c r="Q713" s="22">
        <v>0</v>
      </c>
      <c r="R713" s="22"/>
      <c r="S713" s="22"/>
      <c r="T713" s="22"/>
      <c r="U713" t="s">
        <v>228</v>
      </c>
      <c r="V713" s="18">
        <f t="shared" ref="V713:V776" si="70">M713-L713</f>
        <v>0.24000000000000021</v>
      </c>
      <c r="W713" s="18">
        <v>39.110186881200001</v>
      </c>
      <c r="X713" s="18">
        <v>-84.617702808199994</v>
      </c>
      <c r="Y713" s="18">
        <v>39.111460546700002</v>
      </c>
      <c r="Z713" s="18">
        <v>-84.613575148199999</v>
      </c>
      <c r="AA713" s="71" t="str">
        <f t="shared" ref="AA713:AA776" si="71">MID(U713,2,3)</f>
        <v>HAM</v>
      </c>
    </row>
    <row r="714" spans="1:27" x14ac:dyDescent="0.25">
      <c r="A714" s="22" t="s">
        <v>6407</v>
      </c>
      <c r="B714" s="22">
        <v>0</v>
      </c>
      <c r="C714" s="22" t="s">
        <v>4627</v>
      </c>
      <c r="D714" s="22">
        <v>3</v>
      </c>
      <c r="E714" s="23" t="str">
        <f t="shared" si="66"/>
        <v>Green</v>
      </c>
      <c r="F714" s="72" t="s">
        <v>1670</v>
      </c>
      <c r="G714" s="23"/>
      <c r="H714" s="24" t="str">
        <f t="shared" si="67"/>
        <v>Start Loc</v>
      </c>
      <c r="I714" s="24" t="str">
        <f t="shared" si="68"/>
        <v>End Loc</v>
      </c>
      <c r="J714" s="24" t="str">
        <f t="shared" si="69"/>
        <v>Segment</v>
      </c>
      <c r="K714" s="71" t="s">
        <v>840</v>
      </c>
      <c r="L714" s="22">
        <v>3.25</v>
      </c>
      <c r="M714" s="22">
        <v>3.49</v>
      </c>
      <c r="N714" s="22">
        <v>3</v>
      </c>
      <c r="O714" s="22">
        <v>0</v>
      </c>
      <c r="P714" s="22">
        <v>0</v>
      </c>
      <c r="Q714" s="22">
        <v>0</v>
      </c>
      <c r="R714" s="22"/>
      <c r="S714" s="22"/>
      <c r="T714" s="22"/>
      <c r="U714" t="s">
        <v>228</v>
      </c>
      <c r="V714" s="18">
        <f t="shared" si="70"/>
        <v>0.24000000000000021</v>
      </c>
      <c r="W714" s="18">
        <v>39.1117566852</v>
      </c>
      <c r="X714" s="18">
        <v>-84.635121407400007</v>
      </c>
      <c r="Y714" s="18">
        <v>39.111543578599999</v>
      </c>
      <c r="Z714" s="18">
        <v>-84.630766268900004</v>
      </c>
      <c r="AA714" s="71" t="str">
        <f t="shared" si="71"/>
        <v>HAM</v>
      </c>
    </row>
    <row r="715" spans="1:27" x14ac:dyDescent="0.25">
      <c r="A715" s="22" t="s">
        <v>4308</v>
      </c>
      <c r="B715" s="22">
        <v>0</v>
      </c>
      <c r="C715" s="22" t="s">
        <v>4621</v>
      </c>
      <c r="D715" s="22">
        <v>5</v>
      </c>
      <c r="E715" s="23" t="str">
        <f t="shared" si="66"/>
        <v>Green</v>
      </c>
      <c r="F715" s="72" t="s">
        <v>1670</v>
      </c>
      <c r="G715" s="23"/>
      <c r="H715" s="24" t="str">
        <f t="shared" si="67"/>
        <v>Start Loc</v>
      </c>
      <c r="I715" s="24" t="str">
        <f t="shared" si="68"/>
        <v>End Loc</v>
      </c>
      <c r="J715" s="24" t="str">
        <f t="shared" si="69"/>
        <v>Segment</v>
      </c>
      <c r="K715" s="71" t="s">
        <v>840</v>
      </c>
      <c r="L715" s="22">
        <v>0.75</v>
      </c>
      <c r="M715" s="22">
        <v>0.99</v>
      </c>
      <c r="N715" s="22">
        <v>5</v>
      </c>
      <c r="O715" s="22">
        <v>0</v>
      </c>
      <c r="P715" s="22">
        <v>0</v>
      </c>
      <c r="Q715" s="22">
        <v>2</v>
      </c>
      <c r="R715" s="22"/>
      <c r="S715" s="22"/>
      <c r="T715" s="22"/>
      <c r="U715" t="s">
        <v>228</v>
      </c>
      <c r="V715" s="18">
        <f t="shared" si="70"/>
        <v>0.24</v>
      </c>
      <c r="W715" s="18">
        <v>39.109906190799997</v>
      </c>
      <c r="X715" s="18">
        <v>-84.674923207299997</v>
      </c>
      <c r="Y715" s="18">
        <v>39.111618160399999</v>
      </c>
      <c r="Z715" s="18">
        <v>-84.671266138899995</v>
      </c>
      <c r="AA715" s="71" t="str">
        <f t="shared" si="71"/>
        <v>HAM</v>
      </c>
    </row>
    <row r="716" spans="1:27" x14ac:dyDescent="0.25">
      <c r="A716" s="22" t="s">
        <v>4007</v>
      </c>
      <c r="B716" s="22">
        <v>0</v>
      </c>
      <c r="C716" s="22" t="s">
        <v>4614</v>
      </c>
      <c r="D716" s="22">
        <v>4</v>
      </c>
      <c r="E716" s="23" t="str">
        <f t="shared" si="66"/>
        <v>Green</v>
      </c>
      <c r="F716" s="72" t="s">
        <v>1670</v>
      </c>
      <c r="G716" s="23"/>
      <c r="H716" s="24" t="str">
        <f t="shared" si="67"/>
        <v>Start Loc</v>
      </c>
      <c r="I716" s="24" t="str">
        <f t="shared" si="68"/>
        <v>End Loc</v>
      </c>
      <c r="J716" s="24" t="str">
        <f t="shared" si="69"/>
        <v>Segment</v>
      </c>
      <c r="K716" s="71" t="s">
        <v>840</v>
      </c>
      <c r="L716" s="22">
        <v>3.75</v>
      </c>
      <c r="M716" s="22">
        <v>3.99</v>
      </c>
      <c r="N716" s="22">
        <v>4</v>
      </c>
      <c r="O716" s="22">
        <v>0</v>
      </c>
      <c r="P716" s="22">
        <v>0</v>
      </c>
      <c r="Q716" s="22">
        <v>0</v>
      </c>
      <c r="R716" s="22"/>
      <c r="S716" s="22"/>
      <c r="T716" s="22"/>
      <c r="U716" t="s">
        <v>228</v>
      </c>
      <c r="V716" s="18">
        <f t="shared" si="70"/>
        <v>0.24000000000000021</v>
      </c>
      <c r="W716" s="18">
        <v>39.111620928199997</v>
      </c>
      <c r="X716" s="18">
        <v>-84.626431586899997</v>
      </c>
      <c r="Y716" s="18">
        <v>39.111656990599997</v>
      </c>
      <c r="Z716" s="18">
        <v>-84.622112289300006</v>
      </c>
      <c r="AA716" s="71" t="str">
        <f t="shared" si="71"/>
        <v>HAM</v>
      </c>
    </row>
    <row r="717" spans="1:27" x14ac:dyDescent="0.25">
      <c r="A717" s="22" t="s">
        <v>6129</v>
      </c>
      <c r="B717" s="22">
        <v>0</v>
      </c>
      <c r="C717" s="22" t="s">
        <v>4631</v>
      </c>
      <c r="D717" s="22">
        <v>2</v>
      </c>
      <c r="E717" s="23" t="str">
        <f t="shared" si="66"/>
        <v>Green</v>
      </c>
      <c r="F717" s="72" t="s">
        <v>1670</v>
      </c>
      <c r="G717" s="23"/>
      <c r="H717" s="24" t="str">
        <f t="shared" si="67"/>
        <v>Start Loc</v>
      </c>
      <c r="I717" s="24" t="str">
        <f t="shared" si="68"/>
        <v>End Loc</v>
      </c>
      <c r="J717" s="24" t="str">
        <f t="shared" si="69"/>
        <v>Segment</v>
      </c>
      <c r="K717" s="71" t="s">
        <v>840</v>
      </c>
      <c r="L717" s="22">
        <v>3</v>
      </c>
      <c r="M717" s="22">
        <v>3.24</v>
      </c>
      <c r="N717" s="22">
        <v>2</v>
      </c>
      <c r="O717" s="22">
        <v>0</v>
      </c>
      <c r="P717" s="22">
        <v>0</v>
      </c>
      <c r="Q717" s="22">
        <v>1</v>
      </c>
      <c r="R717" s="22"/>
      <c r="S717" s="22"/>
      <c r="T717" s="22"/>
      <c r="U717" t="s">
        <v>228</v>
      </c>
      <c r="V717" s="18">
        <f t="shared" si="70"/>
        <v>0.24000000000000021</v>
      </c>
      <c r="W717" s="18">
        <v>39.110466049599999</v>
      </c>
      <c r="X717" s="18">
        <v>-84.639377533599998</v>
      </c>
      <c r="Y717" s="18">
        <v>39.111729602600001</v>
      </c>
      <c r="Z717" s="18">
        <v>-84.635303341400004</v>
      </c>
      <c r="AA717" s="71" t="str">
        <f t="shared" si="71"/>
        <v>HAM</v>
      </c>
    </row>
    <row r="718" spans="1:27" x14ac:dyDescent="0.25">
      <c r="A718" s="22" t="s">
        <v>2727</v>
      </c>
      <c r="B718" s="22">
        <v>0</v>
      </c>
      <c r="C718" s="22" t="s">
        <v>4667</v>
      </c>
      <c r="D718" s="22">
        <v>2</v>
      </c>
      <c r="E718" s="23" t="str">
        <f t="shared" si="66"/>
        <v>Green</v>
      </c>
      <c r="F718" s="72" t="s">
        <v>1741</v>
      </c>
      <c r="G718" s="23"/>
      <c r="H718" s="24" t="str">
        <f t="shared" si="67"/>
        <v>Start Loc</v>
      </c>
      <c r="I718" s="24" t="str">
        <f t="shared" si="68"/>
        <v>End Loc</v>
      </c>
      <c r="J718" s="24" t="str">
        <f t="shared" si="69"/>
        <v>Segment</v>
      </c>
      <c r="K718" s="71" t="s">
        <v>850</v>
      </c>
      <c r="L718" s="22">
        <v>18</v>
      </c>
      <c r="M718" s="22">
        <v>18.239999999999998</v>
      </c>
      <c r="N718" s="22">
        <v>2</v>
      </c>
      <c r="O718" s="22">
        <v>0</v>
      </c>
      <c r="P718" s="22">
        <v>1</v>
      </c>
      <c r="Q718" s="22">
        <v>1</v>
      </c>
      <c r="R718" s="22"/>
      <c r="S718" s="22"/>
      <c r="T718" s="22"/>
      <c r="U718" t="s">
        <v>1785</v>
      </c>
      <c r="V718" s="18">
        <f t="shared" si="70"/>
        <v>0.23999999999999844</v>
      </c>
      <c r="W718" s="18">
        <v>39.108561550200001</v>
      </c>
      <c r="X718" s="18">
        <v>-81.8660276791</v>
      </c>
      <c r="Y718" s="18">
        <v>39.111888572700003</v>
      </c>
      <c r="Z718" s="18">
        <v>-81.8664066109</v>
      </c>
      <c r="AA718" s="71" t="str">
        <f t="shared" si="71"/>
        <v>MEG</v>
      </c>
    </row>
    <row r="719" spans="1:27" x14ac:dyDescent="0.25">
      <c r="A719" s="22" t="s">
        <v>2742</v>
      </c>
      <c r="B719" s="22">
        <v>0</v>
      </c>
      <c r="C719" s="22" t="s">
        <v>4612</v>
      </c>
      <c r="D719" s="22">
        <v>3</v>
      </c>
      <c r="E719" s="23" t="str">
        <f t="shared" si="66"/>
        <v>Green</v>
      </c>
      <c r="F719" s="72" t="s">
        <v>1670</v>
      </c>
      <c r="G719" s="23"/>
      <c r="H719" s="24" t="str">
        <f t="shared" si="67"/>
        <v>Start Loc</v>
      </c>
      <c r="I719" s="24" t="str">
        <f t="shared" si="68"/>
        <v>End Loc</v>
      </c>
      <c r="J719" s="24" t="str">
        <f t="shared" si="69"/>
        <v>Segment</v>
      </c>
      <c r="K719" s="71" t="s">
        <v>840</v>
      </c>
      <c r="L719" s="22">
        <v>1</v>
      </c>
      <c r="M719" s="22">
        <v>1.24</v>
      </c>
      <c r="N719" s="22">
        <v>3</v>
      </c>
      <c r="O719" s="22">
        <v>0</v>
      </c>
      <c r="P719" s="22">
        <v>1</v>
      </c>
      <c r="Q719" s="22">
        <v>2</v>
      </c>
      <c r="R719" s="22"/>
      <c r="S719" s="22"/>
      <c r="T719" s="22"/>
      <c r="U719" t="s">
        <v>228</v>
      </c>
      <c r="V719" s="18">
        <f t="shared" si="70"/>
        <v>0.24</v>
      </c>
      <c r="W719" s="18">
        <v>39.111652161000002</v>
      </c>
      <c r="X719" s="18">
        <v>-84.671086461399995</v>
      </c>
      <c r="Y719" s="18">
        <v>39.112085467900002</v>
      </c>
      <c r="Z719" s="18">
        <v>-84.666702838299997</v>
      </c>
      <c r="AA719" s="71" t="str">
        <f t="shared" si="71"/>
        <v>HAM</v>
      </c>
    </row>
    <row r="720" spans="1:27" x14ac:dyDescent="0.25">
      <c r="A720" s="22" t="s">
        <v>4140</v>
      </c>
      <c r="B720" s="22">
        <v>0</v>
      </c>
      <c r="C720" s="22" t="s">
        <v>4624</v>
      </c>
      <c r="D720" s="22">
        <v>3</v>
      </c>
      <c r="E720" s="23" t="str">
        <f t="shared" si="66"/>
        <v>Green</v>
      </c>
      <c r="F720" s="72" t="s">
        <v>1673</v>
      </c>
      <c r="G720" s="23"/>
      <c r="H720" s="24" t="str">
        <f t="shared" si="67"/>
        <v>Start Loc</v>
      </c>
      <c r="I720" s="24" t="str">
        <f t="shared" si="68"/>
        <v>End Loc</v>
      </c>
      <c r="J720" s="24" t="str">
        <f t="shared" si="69"/>
        <v>Segment</v>
      </c>
      <c r="K720" s="71" t="s">
        <v>874</v>
      </c>
      <c r="L720" s="22">
        <v>2.25</v>
      </c>
      <c r="M720" s="22">
        <v>2.4900000000000002</v>
      </c>
      <c r="N720" s="22">
        <v>3</v>
      </c>
      <c r="O720" s="22">
        <v>0</v>
      </c>
      <c r="P720" s="22">
        <v>0</v>
      </c>
      <c r="Q720" s="22">
        <v>2</v>
      </c>
      <c r="R720" s="22"/>
      <c r="S720" s="22"/>
      <c r="T720" s="22"/>
      <c r="U720" t="s">
        <v>1240</v>
      </c>
      <c r="V720" s="18">
        <f t="shared" si="70"/>
        <v>0.24000000000000021</v>
      </c>
      <c r="W720" s="18">
        <v>39.109695669499999</v>
      </c>
      <c r="X720" s="18">
        <v>-84.214425752400004</v>
      </c>
      <c r="Y720" s="18">
        <v>39.112210489200002</v>
      </c>
      <c r="Z720" s="18">
        <v>-84.211651417900001</v>
      </c>
      <c r="AA720" s="71" t="str">
        <f t="shared" si="71"/>
        <v>CLE</v>
      </c>
    </row>
    <row r="721" spans="1:27" x14ac:dyDescent="0.25">
      <c r="A721" s="22" t="s">
        <v>3786</v>
      </c>
      <c r="B721" s="22">
        <v>0</v>
      </c>
      <c r="C721" s="22" t="s">
        <v>4620</v>
      </c>
      <c r="D721" s="22">
        <v>5</v>
      </c>
      <c r="E721" s="23" t="str">
        <f t="shared" si="66"/>
        <v>Green</v>
      </c>
      <c r="F721" s="72" t="s">
        <v>1670</v>
      </c>
      <c r="G721" s="23"/>
      <c r="H721" s="24" t="str">
        <f t="shared" si="67"/>
        <v>Start Loc</v>
      </c>
      <c r="I721" s="24" t="str">
        <f t="shared" si="68"/>
        <v>End Loc</v>
      </c>
      <c r="J721" s="24" t="str">
        <f t="shared" si="69"/>
        <v>Segment</v>
      </c>
      <c r="K721" s="71" t="s">
        <v>879</v>
      </c>
      <c r="L721" s="22">
        <v>0</v>
      </c>
      <c r="M721" s="22">
        <v>0.24</v>
      </c>
      <c r="N721" s="22">
        <v>5</v>
      </c>
      <c r="O721" s="22">
        <v>0</v>
      </c>
      <c r="P721" s="22">
        <v>0</v>
      </c>
      <c r="Q721" s="22">
        <v>0</v>
      </c>
      <c r="R721" s="22"/>
      <c r="S721" s="22"/>
      <c r="T721" s="22"/>
      <c r="U721" t="s">
        <v>1278</v>
      </c>
      <c r="V721" s="18">
        <f t="shared" si="70"/>
        <v>0.24</v>
      </c>
      <c r="W721" s="18">
        <v>39.111530177699997</v>
      </c>
      <c r="X721" s="18">
        <v>-84.636521561099997</v>
      </c>
      <c r="Y721" s="18">
        <v>39.1136003847</v>
      </c>
      <c r="Z721" s="18">
        <v>-84.639809585500004</v>
      </c>
      <c r="AA721" s="71" t="str">
        <f t="shared" si="71"/>
        <v>HAM</v>
      </c>
    </row>
    <row r="722" spans="1:27" x14ac:dyDescent="0.25">
      <c r="A722" s="22" t="s">
        <v>3625</v>
      </c>
      <c r="B722" s="22">
        <v>0</v>
      </c>
      <c r="C722" s="22" t="s">
        <v>4646</v>
      </c>
      <c r="D722" s="22">
        <v>2</v>
      </c>
      <c r="E722" s="23" t="str">
        <f t="shared" si="66"/>
        <v>Green</v>
      </c>
      <c r="F722" s="72" t="s">
        <v>1670</v>
      </c>
      <c r="G722" s="23"/>
      <c r="H722" s="24" t="str">
        <f t="shared" si="67"/>
        <v>Start Loc</v>
      </c>
      <c r="I722" s="24" t="str">
        <f t="shared" si="68"/>
        <v>End Loc</v>
      </c>
      <c r="J722" s="24" t="str">
        <f t="shared" si="69"/>
        <v>Segment</v>
      </c>
      <c r="K722" s="71" t="s">
        <v>944</v>
      </c>
      <c r="L722" s="22">
        <v>5.5</v>
      </c>
      <c r="M722" s="22">
        <v>5.74</v>
      </c>
      <c r="N722" s="22">
        <v>2</v>
      </c>
      <c r="O722" s="22">
        <v>0</v>
      </c>
      <c r="P722" s="22">
        <v>0</v>
      </c>
      <c r="Q722" s="22">
        <v>2</v>
      </c>
      <c r="R722" s="22"/>
      <c r="S722" s="22"/>
      <c r="T722" s="22"/>
      <c r="U722" t="s">
        <v>1382</v>
      </c>
      <c r="V722" s="18">
        <f t="shared" si="70"/>
        <v>0.24000000000000021</v>
      </c>
      <c r="W722" s="18">
        <v>39.110587729499997</v>
      </c>
      <c r="X722" s="18">
        <v>-84.318363890399993</v>
      </c>
      <c r="Y722" s="18">
        <v>39.113904032100002</v>
      </c>
      <c r="Z722" s="18">
        <v>-84.3178841541</v>
      </c>
      <c r="AA722" s="71" t="str">
        <f t="shared" si="71"/>
        <v>HAM</v>
      </c>
    </row>
    <row r="723" spans="1:27" x14ac:dyDescent="0.25">
      <c r="A723" s="22" t="s">
        <v>5348</v>
      </c>
      <c r="B723" s="22">
        <v>0</v>
      </c>
      <c r="C723" s="22" t="s">
        <v>4614</v>
      </c>
      <c r="D723" s="22">
        <v>2</v>
      </c>
      <c r="E723" s="23" t="str">
        <f t="shared" si="66"/>
        <v>Green</v>
      </c>
      <c r="F723" s="72" t="s">
        <v>1703</v>
      </c>
      <c r="G723" s="23"/>
      <c r="H723" s="24" t="str">
        <f t="shared" si="67"/>
        <v>Start Loc</v>
      </c>
      <c r="I723" s="24" t="str">
        <f t="shared" si="68"/>
        <v>End Loc</v>
      </c>
      <c r="J723" s="24" t="str">
        <f t="shared" si="69"/>
        <v>Segment</v>
      </c>
      <c r="K723" s="71" t="s">
        <v>835</v>
      </c>
      <c r="L723" s="22">
        <v>3.75</v>
      </c>
      <c r="M723" s="22">
        <v>3.99</v>
      </c>
      <c r="N723" s="22">
        <v>2</v>
      </c>
      <c r="O723" s="22">
        <v>0</v>
      </c>
      <c r="P723" s="22">
        <v>0</v>
      </c>
      <c r="Q723" s="22">
        <v>0</v>
      </c>
      <c r="R723" s="22"/>
      <c r="S723" s="22"/>
      <c r="T723" s="22"/>
      <c r="U723" t="s">
        <v>319</v>
      </c>
      <c r="V723" s="18">
        <f t="shared" si="70"/>
        <v>0.24000000000000021</v>
      </c>
      <c r="W723" s="18">
        <v>39.1171029498</v>
      </c>
      <c r="X723" s="18">
        <v>-82.469290818499999</v>
      </c>
      <c r="Y723" s="18">
        <v>39.114725658300003</v>
      </c>
      <c r="Z723" s="18">
        <v>-82.466378012299998</v>
      </c>
      <c r="AA723" s="71" t="str">
        <f t="shared" si="71"/>
        <v>JAC</v>
      </c>
    </row>
    <row r="724" spans="1:27" x14ac:dyDescent="0.25">
      <c r="A724" s="22" t="s">
        <v>6340</v>
      </c>
      <c r="B724" s="22">
        <v>0</v>
      </c>
      <c r="C724" s="22" t="s">
        <v>4615</v>
      </c>
      <c r="D724" s="22">
        <v>2</v>
      </c>
      <c r="E724" s="23" t="str">
        <f t="shared" si="66"/>
        <v>Green</v>
      </c>
      <c r="F724" s="72" t="s">
        <v>1673</v>
      </c>
      <c r="G724" s="23"/>
      <c r="H724" s="24" t="str">
        <f t="shared" si="67"/>
        <v>Start Loc</v>
      </c>
      <c r="I724" s="24" t="str">
        <f t="shared" si="68"/>
        <v>End Loc</v>
      </c>
      <c r="J724" s="24" t="str">
        <f t="shared" si="69"/>
        <v>Segment</v>
      </c>
      <c r="K724" s="71" t="s">
        <v>874</v>
      </c>
      <c r="L724" s="22">
        <v>2.5</v>
      </c>
      <c r="M724" s="22">
        <v>2.74</v>
      </c>
      <c r="N724" s="22">
        <v>2</v>
      </c>
      <c r="O724" s="22">
        <v>0</v>
      </c>
      <c r="P724" s="22">
        <v>1</v>
      </c>
      <c r="Q724" s="22">
        <v>1</v>
      </c>
      <c r="R724" s="22"/>
      <c r="S724" s="22"/>
      <c r="T724" s="22"/>
      <c r="U724" t="s">
        <v>1240</v>
      </c>
      <c r="V724" s="18">
        <f t="shared" si="70"/>
        <v>0.24000000000000021</v>
      </c>
      <c r="W724" s="18">
        <v>39.112342012100001</v>
      </c>
      <c r="X724" s="18">
        <v>-84.211574479000006</v>
      </c>
      <c r="Y724" s="18">
        <v>39.115523547000002</v>
      </c>
      <c r="Z724" s="18">
        <v>-84.210210006300002</v>
      </c>
      <c r="AA724" s="71" t="str">
        <f t="shared" si="71"/>
        <v>CLE</v>
      </c>
    </row>
    <row r="725" spans="1:27" x14ac:dyDescent="0.25">
      <c r="A725" s="22" t="s">
        <v>6385</v>
      </c>
      <c r="B725" s="22">
        <v>0</v>
      </c>
      <c r="C725" s="22" t="s">
        <v>4606</v>
      </c>
      <c r="D725" s="22">
        <v>3</v>
      </c>
      <c r="E725" s="23" t="str">
        <f t="shared" si="66"/>
        <v>Green</v>
      </c>
      <c r="F725" s="72" t="s">
        <v>1713</v>
      </c>
      <c r="G725" s="23"/>
      <c r="H725" s="24" t="str">
        <f t="shared" si="67"/>
        <v>Start Loc</v>
      </c>
      <c r="I725" s="24" t="str">
        <f t="shared" si="68"/>
        <v>End Loc</v>
      </c>
      <c r="J725" s="24" t="str">
        <f t="shared" si="69"/>
        <v>Segment</v>
      </c>
      <c r="K725" s="71" t="s">
        <v>920</v>
      </c>
      <c r="L725" s="22">
        <v>0.25</v>
      </c>
      <c r="M725" s="22">
        <v>0.49</v>
      </c>
      <c r="N725" s="22">
        <v>3</v>
      </c>
      <c r="O725" s="22">
        <v>0</v>
      </c>
      <c r="P725" s="22">
        <v>0</v>
      </c>
      <c r="Q725" s="22">
        <v>2</v>
      </c>
      <c r="R725" s="22"/>
      <c r="S725" s="22"/>
      <c r="T725" s="22"/>
      <c r="U725" t="s">
        <v>1462</v>
      </c>
      <c r="V725" s="18">
        <f t="shared" si="70"/>
        <v>0.24</v>
      </c>
      <c r="W725" s="18">
        <v>39.115147861399997</v>
      </c>
      <c r="X725" s="18">
        <v>-83.005010031500007</v>
      </c>
      <c r="Y725" s="18">
        <v>39.115804233799999</v>
      </c>
      <c r="Z725" s="18">
        <v>-83.001720820499997</v>
      </c>
      <c r="AA725" s="71" t="str">
        <f t="shared" si="71"/>
        <v>PIK</v>
      </c>
    </row>
    <row r="726" spans="1:27" x14ac:dyDescent="0.25">
      <c r="A726" s="22" t="s">
        <v>3367</v>
      </c>
      <c r="B726" s="22">
        <v>0</v>
      </c>
      <c r="C726" s="22" t="s">
        <v>4634</v>
      </c>
      <c r="D726" s="22">
        <v>2</v>
      </c>
      <c r="E726" s="23" t="str">
        <f t="shared" si="66"/>
        <v>Green</v>
      </c>
      <c r="F726" s="72" t="s">
        <v>1703</v>
      </c>
      <c r="G726" s="23"/>
      <c r="H726" s="24" t="str">
        <f t="shared" si="67"/>
        <v>Start Loc</v>
      </c>
      <c r="I726" s="24" t="str">
        <f t="shared" si="68"/>
        <v>End Loc</v>
      </c>
      <c r="J726" s="24" t="str">
        <f t="shared" si="69"/>
        <v>Segment</v>
      </c>
      <c r="K726" s="71" t="s">
        <v>850</v>
      </c>
      <c r="L726" s="22">
        <v>6.25</v>
      </c>
      <c r="M726" s="22">
        <v>6.49</v>
      </c>
      <c r="N726" s="22">
        <v>2</v>
      </c>
      <c r="O726" s="22">
        <v>0</v>
      </c>
      <c r="P726" s="22">
        <v>0</v>
      </c>
      <c r="Q726" s="22">
        <v>1</v>
      </c>
      <c r="R726" s="22"/>
      <c r="S726" s="22"/>
      <c r="T726" s="22"/>
      <c r="U726" t="s">
        <v>1450</v>
      </c>
      <c r="V726" s="18">
        <f t="shared" si="70"/>
        <v>0.24000000000000021</v>
      </c>
      <c r="W726" s="18">
        <v>39.118029608500002</v>
      </c>
      <c r="X726" s="18">
        <v>-82.618636970599994</v>
      </c>
      <c r="Y726" s="18">
        <v>39.116033414500002</v>
      </c>
      <c r="Z726" s="18">
        <v>-82.615229145100002</v>
      </c>
      <c r="AA726" s="71" t="str">
        <f t="shared" si="71"/>
        <v>JAC</v>
      </c>
    </row>
    <row r="727" spans="1:27" x14ac:dyDescent="0.25">
      <c r="A727" s="22" t="s">
        <v>2250</v>
      </c>
      <c r="B727" s="22">
        <v>0</v>
      </c>
      <c r="C727" s="22" t="s">
        <v>4622</v>
      </c>
      <c r="D727" s="22">
        <v>3</v>
      </c>
      <c r="E727" s="23" t="str">
        <f t="shared" si="66"/>
        <v>Green</v>
      </c>
      <c r="F727" s="72" t="s">
        <v>1670</v>
      </c>
      <c r="G727" s="23"/>
      <c r="H727" s="24" t="str">
        <f t="shared" si="67"/>
        <v>Start Loc</v>
      </c>
      <c r="I727" s="24" t="str">
        <f t="shared" si="68"/>
        <v>End Loc</v>
      </c>
      <c r="J727" s="24" t="str">
        <f t="shared" si="69"/>
        <v>Segment</v>
      </c>
      <c r="K727" s="71" t="s">
        <v>1129</v>
      </c>
      <c r="L727" s="22">
        <v>1.5</v>
      </c>
      <c r="M727" s="22">
        <v>1.74</v>
      </c>
      <c r="N727" s="22">
        <v>3</v>
      </c>
      <c r="O727" s="22">
        <v>0</v>
      </c>
      <c r="P727" s="22">
        <v>0</v>
      </c>
      <c r="Q727" s="22">
        <v>1</v>
      </c>
      <c r="R727" s="22"/>
      <c r="S727" s="22"/>
      <c r="T727" s="22"/>
      <c r="U727" t="s">
        <v>692</v>
      </c>
      <c r="V727" s="18">
        <f t="shared" si="70"/>
        <v>0.24</v>
      </c>
      <c r="W727" s="18">
        <v>39.113225507899998</v>
      </c>
      <c r="X727" s="18">
        <v>-84.334398058199994</v>
      </c>
      <c r="Y727" s="18">
        <v>39.116375658700001</v>
      </c>
      <c r="Z727" s="18">
        <v>-84.332910741000006</v>
      </c>
      <c r="AA727" s="71" t="str">
        <f t="shared" si="71"/>
        <v>HAM</v>
      </c>
    </row>
    <row r="728" spans="1:27" x14ac:dyDescent="0.25">
      <c r="A728" s="22" t="s">
        <v>2963</v>
      </c>
      <c r="B728" s="22">
        <v>0</v>
      </c>
      <c r="C728" s="22" t="s">
        <v>4631</v>
      </c>
      <c r="D728" s="22">
        <v>2</v>
      </c>
      <c r="E728" s="23" t="str">
        <f t="shared" si="66"/>
        <v>Green</v>
      </c>
      <c r="F728" s="72" t="s">
        <v>1703</v>
      </c>
      <c r="G728" s="23"/>
      <c r="H728" s="24" t="str">
        <f t="shared" si="67"/>
        <v>Start Loc</v>
      </c>
      <c r="I728" s="24" t="str">
        <f t="shared" si="68"/>
        <v>End Loc</v>
      </c>
      <c r="J728" s="24" t="str">
        <f t="shared" si="69"/>
        <v>Segment</v>
      </c>
      <c r="K728" s="71" t="s">
        <v>835</v>
      </c>
      <c r="L728" s="22">
        <v>3</v>
      </c>
      <c r="M728" s="22">
        <v>3.24</v>
      </c>
      <c r="N728" s="22">
        <v>2</v>
      </c>
      <c r="O728" s="22">
        <v>0</v>
      </c>
      <c r="P728" s="22">
        <v>0</v>
      </c>
      <c r="Q728" s="22">
        <v>1</v>
      </c>
      <c r="R728" s="22"/>
      <c r="S728" s="22"/>
      <c r="T728" s="22"/>
      <c r="U728" t="s">
        <v>319</v>
      </c>
      <c r="V728" s="18">
        <f t="shared" si="70"/>
        <v>0.24000000000000021</v>
      </c>
      <c r="W728" s="18">
        <v>39.117913186000003</v>
      </c>
      <c r="X728" s="18">
        <v>-82.482676600199994</v>
      </c>
      <c r="Y728" s="18">
        <v>39.1164361935</v>
      </c>
      <c r="Z728" s="18">
        <v>-82.478694870699996</v>
      </c>
      <c r="AA728" s="71" t="str">
        <f t="shared" si="71"/>
        <v>JAC</v>
      </c>
    </row>
    <row r="729" spans="1:27" x14ac:dyDescent="0.25">
      <c r="A729" s="22" t="s">
        <v>5468</v>
      </c>
      <c r="B729" s="22">
        <v>0</v>
      </c>
      <c r="C729" s="22" t="s">
        <v>4612</v>
      </c>
      <c r="D729" s="22">
        <v>2</v>
      </c>
      <c r="E729" s="23" t="str">
        <f t="shared" si="66"/>
        <v>Green</v>
      </c>
      <c r="F729" s="72" t="s">
        <v>1670</v>
      </c>
      <c r="G729" s="23"/>
      <c r="H729" s="24" t="str">
        <f t="shared" si="67"/>
        <v>Start Loc</v>
      </c>
      <c r="I729" s="24" t="str">
        <f t="shared" si="68"/>
        <v>End Loc</v>
      </c>
      <c r="J729" s="24" t="str">
        <f t="shared" si="69"/>
        <v>Segment</v>
      </c>
      <c r="K729" s="71" t="s">
        <v>993</v>
      </c>
      <c r="L729" s="22">
        <v>1</v>
      </c>
      <c r="M729" s="22">
        <v>1.24</v>
      </c>
      <c r="N729" s="22">
        <v>2</v>
      </c>
      <c r="O729" s="22">
        <v>0</v>
      </c>
      <c r="P729" s="22">
        <v>0</v>
      </c>
      <c r="Q729" s="22">
        <v>1</v>
      </c>
      <c r="R729" s="22"/>
      <c r="S729" s="22"/>
      <c r="T729" s="22"/>
      <c r="U729" t="s">
        <v>1292</v>
      </c>
      <c r="V729" s="18">
        <f t="shared" si="70"/>
        <v>0.24</v>
      </c>
      <c r="W729" s="18">
        <v>39.114002028400002</v>
      </c>
      <c r="X729" s="18">
        <v>-84.367350410699999</v>
      </c>
      <c r="Y729" s="18">
        <v>39.116591056300003</v>
      </c>
      <c r="Z729" s="18">
        <v>-84.365211185199996</v>
      </c>
      <c r="AA729" s="71" t="str">
        <f t="shared" si="71"/>
        <v>HAM</v>
      </c>
    </row>
    <row r="730" spans="1:27" x14ac:dyDescent="0.25">
      <c r="A730" s="22" t="s">
        <v>3795</v>
      </c>
      <c r="B730" s="22">
        <v>0</v>
      </c>
      <c r="C730" s="22" t="s">
        <v>4626</v>
      </c>
      <c r="D730" s="22">
        <v>4</v>
      </c>
      <c r="E730" s="23" t="str">
        <f t="shared" si="66"/>
        <v>Green</v>
      </c>
      <c r="F730" s="72" t="s">
        <v>1673</v>
      </c>
      <c r="G730" s="23"/>
      <c r="H730" s="24" t="str">
        <f t="shared" si="67"/>
        <v>Start Loc</v>
      </c>
      <c r="I730" s="24" t="str">
        <f t="shared" si="68"/>
        <v>End Loc</v>
      </c>
      <c r="J730" s="24" t="str">
        <f t="shared" si="69"/>
        <v>Segment</v>
      </c>
      <c r="K730" s="71" t="s">
        <v>860</v>
      </c>
      <c r="L730" s="22">
        <v>1.75</v>
      </c>
      <c r="M730" s="22">
        <v>1.99</v>
      </c>
      <c r="N730" s="22">
        <v>4</v>
      </c>
      <c r="O730" s="22">
        <v>0</v>
      </c>
      <c r="P730" s="22">
        <v>0</v>
      </c>
      <c r="Q730" s="22">
        <v>0</v>
      </c>
      <c r="R730" s="22"/>
      <c r="S730" s="22"/>
      <c r="T730" s="22"/>
      <c r="U730" t="s">
        <v>244</v>
      </c>
      <c r="V730" s="18">
        <f t="shared" si="70"/>
        <v>0.24</v>
      </c>
      <c r="W730" s="18">
        <v>39.114079126500002</v>
      </c>
      <c r="X730" s="18">
        <v>-84.232960118500003</v>
      </c>
      <c r="Y730" s="18">
        <v>39.117155834800002</v>
      </c>
      <c r="Z730" s="18">
        <v>-84.234224295100006</v>
      </c>
      <c r="AA730" s="71" t="str">
        <f t="shared" si="71"/>
        <v>CLE</v>
      </c>
    </row>
    <row r="731" spans="1:27" x14ac:dyDescent="0.25">
      <c r="A731" s="22" t="s">
        <v>2522</v>
      </c>
      <c r="B731" s="22">
        <v>0</v>
      </c>
      <c r="C731" s="22" t="s">
        <v>4617</v>
      </c>
      <c r="D731" s="22">
        <v>3</v>
      </c>
      <c r="E731" s="23" t="str">
        <f t="shared" si="66"/>
        <v>Green</v>
      </c>
      <c r="F731" s="72" t="s">
        <v>1673</v>
      </c>
      <c r="G731" s="23"/>
      <c r="H731" s="24" t="str">
        <f t="shared" si="67"/>
        <v>Start Loc</v>
      </c>
      <c r="I731" s="24" t="str">
        <f t="shared" si="68"/>
        <v>End Loc</v>
      </c>
      <c r="J731" s="24" t="str">
        <f t="shared" si="69"/>
        <v>Segment</v>
      </c>
      <c r="K731" s="71" t="s">
        <v>874</v>
      </c>
      <c r="L731" s="22">
        <v>2.75</v>
      </c>
      <c r="M731" s="22">
        <v>2.99</v>
      </c>
      <c r="N731" s="22">
        <v>3</v>
      </c>
      <c r="O731" s="22">
        <v>0</v>
      </c>
      <c r="P731" s="22">
        <v>0</v>
      </c>
      <c r="Q731" s="22">
        <v>0</v>
      </c>
      <c r="R731" s="22"/>
      <c r="S731" s="22"/>
      <c r="T731" s="22"/>
      <c r="U731" t="s">
        <v>1240</v>
      </c>
      <c r="V731" s="18">
        <f t="shared" si="70"/>
        <v>0.24000000000000021</v>
      </c>
      <c r="W731" s="18">
        <v>39.115638157699998</v>
      </c>
      <c r="X731" s="18">
        <v>-84.210096376600006</v>
      </c>
      <c r="Y731" s="18">
        <v>39.118765158800002</v>
      </c>
      <c r="Z731" s="18">
        <v>-84.209395437400005</v>
      </c>
      <c r="AA731" s="71" t="str">
        <f t="shared" si="71"/>
        <v>CLE</v>
      </c>
    </row>
    <row r="732" spans="1:27" x14ac:dyDescent="0.25">
      <c r="A732" s="22" t="s">
        <v>6277</v>
      </c>
      <c r="B732" s="22">
        <v>0</v>
      </c>
      <c r="C732" s="22" t="s">
        <v>4612</v>
      </c>
      <c r="D732" s="22">
        <v>2</v>
      </c>
      <c r="E732" s="23" t="str">
        <f t="shared" si="66"/>
        <v>Green</v>
      </c>
      <c r="F732" s="72" t="s">
        <v>1703</v>
      </c>
      <c r="G732" s="23"/>
      <c r="H732" s="24" t="str">
        <f t="shared" si="67"/>
        <v>Start Loc</v>
      </c>
      <c r="I732" s="24" t="str">
        <f t="shared" si="68"/>
        <v>End Loc</v>
      </c>
      <c r="J732" s="24" t="str">
        <f t="shared" si="69"/>
        <v>Segment</v>
      </c>
      <c r="K732" s="71" t="s">
        <v>835</v>
      </c>
      <c r="L732" s="22">
        <v>1</v>
      </c>
      <c r="M732" s="22">
        <v>1.24</v>
      </c>
      <c r="N732" s="22">
        <v>2</v>
      </c>
      <c r="O732" s="22">
        <v>0</v>
      </c>
      <c r="P732" s="22">
        <v>0</v>
      </c>
      <c r="Q732" s="22">
        <v>1</v>
      </c>
      <c r="R732" s="22"/>
      <c r="S732" s="22"/>
      <c r="T732" s="22"/>
      <c r="U732" t="s">
        <v>319</v>
      </c>
      <c r="V732" s="18">
        <f t="shared" si="70"/>
        <v>0.24</v>
      </c>
      <c r="W732" s="18">
        <v>39.117656027199999</v>
      </c>
      <c r="X732" s="18">
        <v>-82.515257961100005</v>
      </c>
      <c r="Y732" s="18">
        <v>39.119055220600004</v>
      </c>
      <c r="Z732" s="18">
        <v>-82.511180822399993</v>
      </c>
      <c r="AA732" s="71" t="str">
        <f t="shared" si="71"/>
        <v>JAC</v>
      </c>
    </row>
    <row r="733" spans="1:27" x14ac:dyDescent="0.25">
      <c r="A733" s="22" t="s">
        <v>4987</v>
      </c>
      <c r="B733" s="22">
        <v>0</v>
      </c>
      <c r="C733" s="22" t="s">
        <v>4631</v>
      </c>
      <c r="D733" s="22">
        <v>2</v>
      </c>
      <c r="E733" s="23" t="str">
        <f t="shared" si="66"/>
        <v>Green</v>
      </c>
      <c r="F733" s="72" t="s">
        <v>1673</v>
      </c>
      <c r="G733" s="23"/>
      <c r="H733" s="24" t="str">
        <f t="shared" si="67"/>
        <v>Start Loc</v>
      </c>
      <c r="I733" s="24" t="str">
        <f t="shared" si="68"/>
        <v>End Loc</v>
      </c>
      <c r="J733" s="24" t="str">
        <f t="shared" si="69"/>
        <v>Segment</v>
      </c>
      <c r="K733" s="71" t="s">
        <v>874</v>
      </c>
      <c r="L733" s="22">
        <v>3</v>
      </c>
      <c r="M733" s="22">
        <v>3.24</v>
      </c>
      <c r="N733" s="22">
        <v>2</v>
      </c>
      <c r="O733" s="22">
        <v>0</v>
      </c>
      <c r="P733" s="22">
        <v>0</v>
      </c>
      <c r="Q733" s="22">
        <v>0</v>
      </c>
      <c r="R733" s="22"/>
      <c r="S733" s="22"/>
      <c r="T733" s="22"/>
      <c r="U733" t="s">
        <v>1240</v>
      </c>
      <c r="V733" s="18">
        <f t="shared" si="70"/>
        <v>0.24000000000000021</v>
      </c>
      <c r="W733" s="18">
        <v>39.118814895100002</v>
      </c>
      <c r="X733" s="18">
        <v>-84.209265538300002</v>
      </c>
      <c r="Y733" s="18">
        <v>39.119224154500003</v>
      </c>
      <c r="Z733" s="18">
        <v>-84.204834599099996</v>
      </c>
      <c r="AA733" s="71" t="str">
        <f t="shared" si="71"/>
        <v>CLE</v>
      </c>
    </row>
    <row r="734" spans="1:27" x14ac:dyDescent="0.25">
      <c r="A734" s="22" t="s">
        <v>2750</v>
      </c>
      <c r="B734" s="22">
        <v>0</v>
      </c>
      <c r="C734" s="22" t="s">
        <v>4627</v>
      </c>
      <c r="D734" s="22">
        <v>2</v>
      </c>
      <c r="E734" s="23" t="str">
        <f t="shared" si="66"/>
        <v>Green</v>
      </c>
      <c r="F734" s="72" t="s">
        <v>1673</v>
      </c>
      <c r="G734" s="23"/>
      <c r="H734" s="24" t="str">
        <f t="shared" si="67"/>
        <v>Start Loc</v>
      </c>
      <c r="I734" s="24" t="str">
        <f t="shared" si="68"/>
        <v>End Loc</v>
      </c>
      <c r="J734" s="24" t="str">
        <f t="shared" si="69"/>
        <v>Segment</v>
      </c>
      <c r="K734" s="71" t="s">
        <v>874</v>
      </c>
      <c r="L734" s="22">
        <v>3.25</v>
      </c>
      <c r="M734" s="22">
        <v>3.49</v>
      </c>
      <c r="N734" s="22">
        <v>2</v>
      </c>
      <c r="O734" s="22">
        <v>0</v>
      </c>
      <c r="P734" s="22">
        <v>0</v>
      </c>
      <c r="Q734" s="22">
        <v>1</v>
      </c>
      <c r="R734" s="22"/>
      <c r="S734" s="22"/>
      <c r="T734" s="22"/>
      <c r="U734" t="s">
        <v>1240</v>
      </c>
      <c r="V734" s="18">
        <f t="shared" si="70"/>
        <v>0.24000000000000021</v>
      </c>
      <c r="W734" s="18">
        <v>39.119248245100003</v>
      </c>
      <c r="X734" s="18">
        <v>-84.204651072399997</v>
      </c>
      <c r="Y734" s="18">
        <v>39.119390208200002</v>
      </c>
      <c r="Z734" s="18">
        <v>-84.200517408099998</v>
      </c>
      <c r="AA734" s="71" t="str">
        <f t="shared" si="71"/>
        <v>CLE</v>
      </c>
    </row>
    <row r="735" spans="1:27" x14ac:dyDescent="0.25">
      <c r="A735" s="22" t="s">
        <v>5553</v>
      </c>
      <c r="B735" s="22">
        <v>0</v>
      </c>
      <c r="C735" s="22" t="s">
        <v>4626</v>
      </c>
      <c r="D735" s="22">
        <v>2</v>
      </c>
      <c r="E735" s="23" t="str">
        <f t="shared" si="66"/>
        <v>Green</v>
      </c>
      <c r="F735" s="72" t="s">
        <v>1670</v>
      </c>
      <c r="G735" s="23"/>
      <c r="H735" s="24" t="str">
        <f t="shared" si="67"/>
        <v>Start Loc</v>
      </c>
      <c r="I735" s="24" t="str">
        <f t="shared" si="68"/>
        <v>End Loc</v>
      </c>
      <c r="J735" s="24" t="str">
        <f t="shared" si="69"/>
        <v>Segment</v>
      </c>
      <c r="K735" s="71" t="s">
        <v>1056</v>
      </c>
      <c r="L735" s="22">
        <v>1.75</v>
      </c>
      <c r="M735" s="22">
        <v>1.99</v>
      </c>
      <c r="N735" s="22">
        <v>2</v>
      </c>
      <c r="O735" s="22">
        <v>0</v>
      </c>
      <c r="P735" s="22">
        <v>0</v>
      </c>
      <c r="Q735" s="22">
        <v>0</v>
      </c>
      <c r="R735" s="22"/>
      <c r="S735" s="22"/>
      <c r="T735" s="22"/>
      <c r="U735" t="s">
        <v>1250</v>
      </c>
      <c r="V735" s="18">
        <f t="shared" si="70"/>
        <v>0.24</v>
      </c>
      <c r="W735" s="18">
        <v>39.120284989699996</v>
      </c>
      <c r="X735" s="18">
        <v>-84.658207797599999</v>
      </c>
      <c r="Y735" s="18">
        <v>39.1194254296</v>
      </c>
      <c r="Z735" s="18">
        <v>-84.653934866599997</v>
      </c>
      <c r="AA735" s="71" t="str">
        <f t="shared" si="71"/>
        <v>HAM</v>
      </c>
    </row>
    <row r="736" spans="1:27" x14ac:dyDescent="0.25">
      <c r="A736" s="22" t="s">
        <v>4942</v>
      </c>
      <c r="B736" s="22">
        <v>0</v>
      </c>
      <c r="C736" s="22" t="s">
        <v>4606</v>
      </c>
      <c r="D736" s="22">
        <v>3</v>
      </c>
      <c r="E736" s="23" t="str">
        <f t="shared" si="66"/>
        <v>Green</v>
      </c>
      <c r="F736" s="72" t="s">
        <v>1670</v>
      </c>
      <c r="G736" s="23"/>
      <c r="H736" s="24" t="str">
        <f t="shared" si="67"/>
        <v>Start Loc</v>
      </c>
      <c r="I736" s="24" t="str">
        <f t="shared" si="68"/>
        <v>End Loc</v>
      </c>
      <c r="J736" s="24" t="str">
        <f t="shared" si="69"/>
        <v>Segment</v>
      </c>
      <c r="K736" s="71" t="s">
        <v>1033</v>
      </c>
      <c r="L736" s="22">
        <v>0.25</v>
      </c>
      <c r="M736" s="22">
        <v>0.49</v>
      </c>
      <c r="N736" s="22">
        <v>3</v>
      </c>
      <c r="O736" s="22">
        <v>0</v>
      </c>
      <c r="P736" s="22">
        <v>0</v>
      </c>
      <c r="Q736" s="22">
        <v>2</v>
      </c>
      <c r="R736" s="22"/>
      <c r="S736" s="22"/>
      <c r="T736" s="22"/>
      <c r="U736" t="s">
        <v>4723</v>
      </c>
      <c r="V736" s="18">
        <f t="shared" si="70"/>
        <v>0.24</v>
      </c>
      <c r="W736" s="18">
        <v>39.120410430699998</v>
      </c>
      <c r="X736" s="18">
        <v>-84.664237835099996</v>
      </c>
      <c r="Y736" s="18">
        <v>39.120078485800001</v>
      </c>
      <c r="Z736" s="18">
        <v>-84.6604279668</v>
      </c>
      <c r="AA736" s="71" t="str">
        <f t="shared" si="71"/>
        <v>HAM</v>
      </c>
    </row>
    <row r="737" spans="1:27" x14ac:dyDescent="0.25">
      <c r="A737" s="22" t="s">
        <v>4078</v>
      </c>
      <c r="B737" s="22">
        <v>0</v>
      </c>
      <c r="C737" s="22" t="s">
        <v>4618</v>
      </c>
      <c r="D737" s="22">
        <v>4</v>
      </c>
      <c r="E737" s="23" t="str">
        <f t="shared" si="66"/>
        <v>Green</v>
      </c>
      <c r="F737" s="72" t="s">
        <v>1673</v>
      </c>
      <c r="G737" s="23"/>
      <c r="H737" s="24" t="str">
        <f t="shared" si="67"/>
        <v>Start Loc</v>
      </c>
      <c r="I737" s="24" t="str">
        <f t="shared" si="68"/>
        <v>End Loc</v>
      </c>
      <c r="J737" s="24" t="str">
        <f t="shared" si="69"/>
        <v>Segment</v>
      </c>
      <c r="K737" s="71" t="s">
        <v>860</v>
      </c>
      <c r="L737" s="22">
        <v>2</v>
      </c>
      <c r="M737" s="22">
        <v>2.2400000000000002</v>
      </c>
      <c r="N737" s="22">
        <v>4</v>
      </c>
      <c r="O737" s="22">
        <v>0</v>
      </c>
      <c r="P737" s="22">
        <v>0</v>
      </c>
      <c r="Q737" s="22">
        <v>0</v>
      </c>
      <c r="R737" s="22"/>
      <c r="S737" s="22"/>
      <c r="T737" s="22"/>
      <c r="U737" t="s">
        <v>244</v>
      </c>
      <c r="V737" s="18">
        <f t="shared" si="70"/>
        <v>0.24000000000000021</v>
      </c>
      <c r="W737" s="18">
        <v>39.117300440900003</v>
      </c>
      <c r="X737" s="18">
        <v>-84.234220205100002</v>
      </c>
      <c r="Y737" s="18">
        <v>39.120278658099998</v>
      </c>
      <c r="Z737" s="18">
        <v>-84.2358626165</v>
      </c>
      <c r="AA737" s="71" t="str">
        <f t="shared" si="71"/>
        <v>CLE</v>
      </c>
    </row>
    <row r="738" spans="1:27" x14ac:dyDescent="0.25">
      <c r="A738" s="22" t="s">
        <v>5033</v>
      </c>
      <c r="B738" s="22">
        <v>0</v>
      </c>
      <c r="C738" s="22" t="s">
        <v>4624</v>
      </c>
      <c r="D738" s="22">
        <v>4</v>
      </c>
      <c r="E738" s="23" t="str">
        <f t="shared" si="66"/>
        <v>Green</v>
      </c>
      <c r="F738" s="72" t="s">
        <v>1703</v>
      </c>
      <c r="G738" s="23"/>
      <c r="H738" s="24" t="str">
        <f t="shared" si="67"/>
        <v>Start Loc</v>
      </c>
      <c r="I738" s="24" t="str">
        <f t="shared" si="68"/>
        <v>End Loc</v>
      </c>
      <c r="J738" s="24" t="str">
        <f t="shared" si="69"/>
        <v>Segment</v>
      </c>
      <c r="K738" s="71" t="s">
        <v>835</v>
      </c>
      <c r="L738" s="22">
        <v>2.25</v>
      </c>
      <c r="M738" s="22">
        <v>2.4900000000000002</v>
      </c>
      <c r="N738" s="22">
        <v>4</v>
      </c>
      <c r="O738" s="22">
        <v>0</v>
      </c>
      <c r="P738" s="22">
        <v>0</v>
      </c>
      <c r="Q738" s="22">
        <v>3</v>
      </c>
      <c r="R738" s="22"/>
      <c r="S738" s="22"/>
      <c r="T738" s="22"/>
      <c r="U738" t="s">
        <v>319</v>
      </c>
      <c r="V738" s="18">
        <f t="shared" si="70"/>
        <v>0.24000000000000021</v>
      </c>
      <c r="W738" s="18">
        <v>39.122575262799998</v>
      </c>
      <c r="X738" s="18">
        <v>-82.494027419299996</v>
      </c>
      <c r="Y738" s="18">
        <v>39.122325885899997</v>
      </c>
      <c r="Z738" s="18">
        <v>-82.489595524199999</v>
      </c>
      <c r="AA738" s="71" t="str">
        <f t="shared" si="71"/>
        <v>JAC</v>
      </c>
    </row>
    <row r="739" spans="1:27" x14ac:dyDescent="0.25">
      <c r="A739" s="22" t="s">
        <v>6417</v>
      </c>
      <c r="B739" s="22">
        <v>0</v>
      </c>
      <c r="C739" s="22" t="s">
        <v>4624</v>
      </c>
      <c r="D739" s="22">
        <v>3</v>
      </c>
      <c r="E739" s="23" t="str">
        <f t="shared" si="66"/>
        <v>Green</v>
      </c>
      <c r="F739" s="72" t="s">
        <v>1741</v>
      </c>
      <c r="G739" s="23"/>
      <c r="H739" s="24" t="str">
        <f t="shared" si="67"/>
        <v>Start Loc</v>
      </c>
      <c r="I739" s="24" t="str">
        <f t="shared" si="68"/>
        <v>End Loc</v>
      </c>
      <c r="J739" s="24" t="str">
        <f t="shared" si="69"/>
        <v>Segment</v>
      </c>
      <c r="K739" s="71" t="s">
        <v>833</v>
      </c>
      <c r="L739" s="22">
        <v>2.25</v>
      </c>
      <c r="M739" s="22">
        <v>2.4900000000000002</v>
      </c>
      <c r="N739" s="22">
        <v>3</v>
      </c>
      <c r="O739" s="22">
        <v>0</v>
      </c>
      <c r="P739" s="22">
        <v>0</v>
      </c>
      <c r="Q739" s="22">
        <v>2</v>
      </c>
      <c r="R739" s="22"/>
      <c r="S739" s="22"/>
      <c r="T739" s="22"/>
      <c r="U739" t="s">
        <v>6827</v>
      </c>
      <c r="V739" s="18">
        <f t="shared" si="70"/>
        <v>0.24000000000000021</v>
      </c>
      <c r="W739" s="18">
        <v>39.124249900000002</v>
      </c>
      <c r="X739" s="18">
        <v>-82.154202382999998</v>
      </c>
      <c r="Y739" s="18">
        <v>39.123073514799998</v>
      </c>
      <c r="Z739" s="18">
        <v>-82.150289652200001</v>
      </c>
      <c r="AA739" s="71" t="str">
        <f t="shared" si="71"/>
        <v>MEG</v>
      </c>
    </row>
    <row r="740" spans="1:27" x14ac:dyDescent="0.25">
      <c r="A740" s="22" t="s">
        <v>3266</v>
      </c>
      <c r="B740" s="22">
        <v>0</v>
      </c>
      <c r="C740" s="22" t="s">
        <v>4627</v>
      </c>
      <c r="D740" s="22">
        <v>4</v>
      </c>
      <c r="E740" s="23" t="str">
        <f t="shared" si="66"/>
        <v>Green</v>
      </c>
      <c r="F740" s="72" t="s">
        <v>1670</v>
      </c>
      <c r="G740" s="23"/>
      <c r="H740" s="24" t="str">
        <f t="shared" si="67"/>
        <v>Start Loc</v>
      </c>
      <c r="I740" s="24" t="str">
        <f t="shared" si="68"/>
        <v>End Loc</v>
      </c>
      <c r="J740" s="24" t="str">
        <f t="shared" si="69"/>
        <v>Segment</v>
      </c>
      <c r="K740" s="71" t="s">
        <v>827</v>
      </c>
      <c r="L740" s="22">
        <v>3.25</v>
      </c>
      <c r="M740" s="22">
        <v>3.49</v>
      </c>
      <c r="N740" s="22">
        <v>4</v>
      </c>
      <c r="O740" s="22">
        <v>0</v>
      </c>
      <c r="P740" s="22">
        <v>0</v>
      </c>
      <c r="Q740" s="22">
        <v>2</v>
      </c>
      <c r="R740" s="22"/>
      <c r="S740" s="22"/>
      <c r="T740" s="22"/>
      <c r="U740" t="s">
        <v>220</v>
      </c>
      <c r="V740" s="18">
        <f t="shared" si="70"/>
        <v>0.24000000000000021</v>
      </c>
      <c r="W740" s="18">
        <v>39.119984963299999</v>
      </c>
      <c r="X740" s="18">
        <v>-84.616441649799995</v>
      </c>
      <c r="Y740" s="18">
        <v>39.123347617199997</v>
      </c>
      <c r="Z740" s="18">
        <v>-84.617251568200004</v>
      </c>
      <c r="AA740" s="71" t="str">
        <f t="shared" si="71"/>
        <v>HAM</v>
      </c>
    </row>
    <row r="741" spans="1:27" x14ac:dyDescent="0.25">
      <c r="A741" s="22" t="s">
        <v>5850</v>
      </c>
      <c r="B741" s="22">
        <v>0</v>
      </c>
      <c r="C741" s="22" t="s">
        <v>4686</v>
      </c>
      <c r="D741" s="22">
        <v>2</v>
      </c>
      <c r="E741" s="23" t="str">
        <f t="shared" si="66"/>
        <v>Green</v>
      </c>
      <c r="F741" s="72" t="s">
        <v>1741</v>
      </c>
      <c r="G741" s="23"/>
      <c r="H741" s="24" t="str">
        <f t="shared" si="67"/>
        <v>Start Loc</v>
      </c>
      <c r="I741" s="24" t="str">
        <f t="shared" si="68"/>
        <v>End Loc</v>
      </c>
      <c r="J741" s="24" t="str">
        <f t="shared" si="69"/>
        <v>Segment</v>
      </c>
      <c r="K741" s="71" t="s">
        <v>850</v>
      </c>
      <c r="L741" s="22">
        <v>19</v>
      </c>
      <c r="M741" s="22">
        <v>19.239999999999998</v>
      </c>
      <c r="N741" s="22">
        <v>2</v>
      </c>
      <c r="O741" s="22">
        <v>0</v>
      </c>
      <c r="P741" s="22">
        <v>0</v>
      </c>
      <c r="Q741" s="22">
        <v>1</v>
      </c>
      <c r="R741" s="22"/>
      <c r="S741" s="22"/>
      <c r="T741" s="22"/>
      <c r="U741" t="s">
        <v>1785</v>
      </c>
      <c r="V741" s="18">
        <f t="shared" si="70"/>
        <v>0.23999999999999844</v>
      </c>
      <c r="W741" s="18">
        <v>39.121350343800003</v>
      </c>
      <c r="X741" s="18">
        <v>-81.867080068000007</v>
      </c>
      <c r="Y741" s="18">
        <v>39.123736050600002</v>
      </c>
      <c r="Z741" s="18">
        <v>-81.865460025499999</v>
      </c>
      <c r="AA741" s="71" t="str">
        <f t="shared" si="71"/>
        <v>MEG</v>
      </c>
    </row>
    <row r="742" spans="1:27" x14ac:dyDescent="0.25">
      <c r="A742" s="22" t="s">
        <v>3382</v>
      </c>
      <c r="B742" s="22">
        <v>0</v>
      </c>
      <c r="C742" s="22" t="s">
        <v>4621</v>
      </c>
      <c r="D742" s="22">
        <v>3</v>
      </c>
      <c r="E742" s="23" t="str">
        <f t="shared" si="66"/>
        <v>Green</v>
      </c>
      <c r="F742" s="72" t="s">
        <v>1673</v>
      </c>
      <c r="G742" s="23"/>
      <c r="H742" s="24" t="str">
        <f t="shared" si="67"/>
        <v>Start Loc</v>
      </c>
      <c r="I742" s="24" t="str">
        <f t="shared" si="68"/>
        <v>End Loc</v>
      </c>
      <c r="J742" s="24" t="str">
        <f t="shared" si="69"/>
        <v>Segment</v>
      </c>
      <c r="K742" s="71" t="s">
        <v>796</v>
      </c>
      <c r="L742" s="22">
        <v>0.75</v>
      </c>
      <c r="M742" s="22">
        <v>0.99</v>
      </c>
      <c r="N742" s="22">
        <v>3</v>
      </c>
      <c r="O742" s="22">
        <v>0</v>
      </c>
      <c r="P742" s="22">
        <v>1</v>
      </c>
      <c r="Q742" s="22">
        <v>1</v>
      </c>
      <c r="R742" s="22"/>
      <c r="S742" s="22"/>
      <c r="T742" s="22"/>
      <c r="U742" t="s">
        <v>207</v>
      </c>
      <c r="V742" s="18">
        <f t="shared" si="70"/>
        <v>0.24</v>
      </c>
      <c r="W742" s="18">
        <v>39.121031325799997</v>
      </c>
      <c r="X742" s="18">
        <v>-84.299296408299995</v>
      </c>
      <c r="Y742" s="18">
        <v>39.124218691599999</v>
      </c>
      <c r="Z742" s="18">
        <v>-84.297509113000004</v>
      </c>
      <c r="AA742" s="71" t="str">
        <f t="shared" si="71"/>
        <v>CLE</v>
      </c>
    </row>
    <row r="743" spans="1:27" x14ac:dyDescent="0.25">
      <c r="A743" s="22" t="s">
        <v>4098</v>
      </c>
      <c r="B743" s="22">
        <v>0</v>
      </c>
      <c r="C743" s="22" t="s">
        <v>4608</v>
      </c>
      <c r="D743" s="22">
        <v>4</v>
      </c>
      <c r="E743" s="23" t="str">
        <f t="shared" si="66"/>
        <v>Green</v>
      </c>
      <c r="F743" s="72" t="s">
        <v>1673</v>
      </c>
      <c r="G743" s="23"/>
      <c r="H743" s="24" t="str">
        <f t="shared" si="67"/>
        <v>Start Loc</v>
      </c>
      <c r="I743" s="24" t="str">
        <f t="shared" si="68"/>
        <v>End Loc</v>
      </c>
      <c r="J743" s="24" t="str">
        <f t="shared" si="69"/>
        <v>Segment</v>
      </c>
      <c r="K743" s="71" t="s">
        <v>807</v>
      </c>
      <c r="L743" s="22">
        <v>1.25</v>
      </c>
      <c r="M743" s="22">
        <v>1.49</v>
      </c>
      <c r="N743" s="22">
        <v>4</v>
      </c>
      <c r="O743" s="22">
        <v>0</v>
      </c>
      <c r="P743" s="22">
        <v>0</v>
      </c>
      <c r="Q743" s="22">
        <v>0</v>
      </c>
      <c r="R743" s="22"/>
      <c r="S743" s="22"/>
      <c r="T743" s="22"/>
      <c r="U743" t="s">
        <v>1311</v>
      </c>
      <c r="V743" s="18">
        <f t="shared" si="70"/>
        <v>0.24</v>
      </c>
      <c r="W743" s="18">
        <v>39.122628482400003</v>
      </c>
      <c r="X743" s="18">
        <v>-84.290155107000004</v>
      </c>
      <c r="Y743" s="18">
        <v>39.1247966436</v>
      </c>
      <c r="Z743" s="18">
        <v>-84.293417862699997</v>
      </c>
      <c r="AA743" s="71" t="str">
        <f t="shared" si="71"/>
        <v>CLE</v>
      </c>
    </row>
    <row r="744" spans="1:27" x14ac:dyDescent="0.25">
      <c r="A744" s="22" t="s">
        <v>5280</v>
      </c>
      <c r="B744" s="22">
        <v>0</v>
      </c>
      <c r="C744" s="22" t="s">
        <v>4621</v>
      </c>
      <c r="D744" s="22">
        <v>2</v>
      </c>
      <c r="E744" s="23" t="str">
        <f t="shared" si="66"/>
        <v>Green</v>
      </c>
      <c r="F744" s="72" t="s">
        <v>1703</v>
      </c>
      <c r="G744" s="23"/>
      <c r="H744" s="24" t="str">
        <f t="shared" si="67"/>
        <v>Start Loc</v>
      </c>
      <c r="I744" s="24" t="str">
        <f t="shared" si="68"/>
        <v>End Loc</v>
      </c>
      <c r="J744" s="24" t="str">
        <f t="shared" si="69"/>
        <v>Segment</v>
      </c>
      <c r="K744" s="71" t="s">
        <v>861</v>
      </c>
      <c r="L744" s="22">
        <v>0.75</v>
      </c>
      <c r="M744" s="22">
        <v>0.99</v>
      </c>
      <c r="N744" s="22">
        <v>2</v>
      </c>
      <c r="O744" s="22">
        <v>0</v>
      </c>
      <c r="P744" s="22">
        <v>0</v>
      </c>
      <c r="Q744" s="22">
        <v>1</v>
      </c>
      <c r="R744" s="22"/>
      <c r="S744" s="22"/>
      <c r="T744" s="22"/>
      <c r="U744" t="s">
        <v>4857</v>
      </c>
      <c r="V744" s="18">
        <f t="shared" si="70"/>
        <v>0.24</v>
      </c>
      <c r="W744" s="18">
        <v>39.1233506397</v>
      </c>
      <c r="X744" s="18">
        <v>-82.582562628399998</v>
      </c>
      <c r="Y744" s="18">
        <v>39.126303450899997</v>
      </c>
      <c r="Z744" s="18">
        <v>-82.580624827600005</v>
      </c>
      <c r="AA744" s="71" t="str">
        <f t="shared" si="71"/>
        <v>JAC</v>
      </c>
    </row>
    <row r="745" spans="1:27" x14ac:dyDescent="0.25">
      <c r="A745" s="22" t="s">
        <v>2850</v>
      </c>
      <c r="B745" s="22">
        <v>0</v>
      </c>
      <c r="C745" s="22" t="s">
        <v>4615</v>
      </c>
      <c r="D745" s="22">
        <v>2</v>
      </c>
      <c r="E745" s="23" t="str">
        <f t="shared" si="66"/>
        <v>Green</v>
      </c>
      <c r="F745" s="72" t="s">
        <v>1709</v>
      </c>
      <c r="G745" s="23"/>
      <c r="H745" s="24" t="str">
        <f t="shared" si="67"/>
        <v>Start Loc</v>
      </c>
      <c r="I745" s="24" t="str">
        <f t="shared" si="68"/>
        <v>End Loc</v>
      </c>
      <c r="J745" s="24" t="str">
        <f t="shared" si="69"/>
        <v>Segment</v>
      </c>
      <c r="K745" s="71" t="s">
        <v>825</v>
      </c>
      <c r="L745" s="22">
        <v>2.5</v>
      </c>
      <c r="M745" s="22">
        <v>2.74</v>
      </c>
      <c r="N745" s="22">
        <v>2</v>
      </c>
      <c r="O745" s="22">
        <v>0</v>
      </c>
      <c r="P745" s="22">
        <v>0</v>
      </c>
      <c r="Q745" s="22">
        <v>1</v>
      </c>
      <c r="R745" s="22"/>
      <c r="S745" s="22"/>
      <c r="T745" s="22"/>
      <c r="U745" t="s">
        <v>725</v>
      </c>
      <c r="V745" s="18">
        <f t="shared" si="70"/>
        <v>0.24000000000000021</v>
      </c>
      <c r="W745" s="18">
        <v>39.124113473000001</v>
      </c>
      <c r="X745" s="18">
        <v>-83.514028847500001</v>
      </c>
      <c r="Y745" s="18">
        <v>39.126335063900001</v>
      </c>
      <c r="Z745" s="18">
        <v>-83.511849073799993</v>
      </c>
      <c r="AA745" s="71" t="str">
        <f t="shared" si="71"/>
        <v>HIG</v>
      </c>
    </row>
    <row r="746" spans="1:27" x14ac:dyDescent="0.25">
      <c r="A746" s="22" t="s">
        <v>2367</v>
      </c>
      <c r="B746" s="22">
        <v>0</v>
      </c>
      <c r="C746" s="22" t="s">
        <v>4626</v>
      </c>
      <c r="D746" s="22">
        <v>2</v>
      </c>
      <c r="E746" s="23" t="str">
        <f t="shared" si="66"/>
        <v>Green</v>
      </c>
      <c r="F746" s="72" t="s">
        <v>1713</v>
      </c>
      <c r="G746" s="23"/>
      <c r="H746" s="24" t="str">
        <f t="shared" si="67"/>
        <v>Start Loc</v>
      </c>
      <c r="I746" s="24" t="str">
        <f t="shared" si="68"/>
        <v>End Loc</v>
      </c>
      <c r="J746" s="24" t="str">
        <f t="shared" si="69"/>
        <v>Segment</v>
      </c>
      <c r="K746" s="71" t="s">
        <v>792</v>
      </c>
      <c r="L746" s="22">
        <v>1.75</v>
      </c>
      <c r="M746" s="22">
        <v>1.99</v>
      </c>
      <c r="N746" s="22">
        <v>2</v>
      </c>
      <c r="O746" s="22">
        <v>0</v>
      </c>
      <c r="P746" s="22">
        <v>0</v>
      </c>
      <c r="Q746" s="22">
        <v>0</v>
      </c>
      <c r="R746" s="22"/>
      <c r="S746" s="22"/>
      <c r="T746" s="22"/>
      <c r="U746" t="s">
        <v>721</v>
      </c>
      <c r="V746" s="18">
        <f t="shared" si="70"/>
        <v>0.24</v>
      </c>
      <c r="W746" s="18">
        <v>39.124488655599997</v>
      </c>
      <c r="X746" s="18">
        <v>-83.272649037799994</v>
      </c>
      <c r="Y746" s="18">
        <v>39.126894731500002</v>
      </c>
      <c r="Z746" s="18">
        <v>-83.275829268899997</v>
      </c>
      <c r="AA746" s="71" t="str">
        <f t="shared" si="71"/>
        <v>PIK</v>
      </c>
    </row>
    <row r="747" spans="1:27" x14ac:dyDescent="0.25">
      <c r="A747" s="22" t="s">
        <v>5318</v>
      </c>
      <c r="B747" s="22">
        <v>0</v>
      </c>
      <c r="C747" s="22" t="s">
        <v>4620</v>
      </c>
      <c r="D747" s="22">
        <v>2</v>
      </c>
      <c r="E747" s="23" t="str">
        <f t="shared" si="66"/>
        <v>Green</v>
      </c>
      <c r="F747" s="72" t="s">
        <v>1670</v>
      </c>
      <c r="G747" s="23"/>
      <c r="H747" s="24" t="str">
        <f t="shared" si="67"/>
        <v>Start Loc</v>
      </c>
      <c r="I747" s="24" t="str">
        <f t="shared" si="68"/>
        <v>End Loc</v>
      </c>
      <c r="J747" s="24" t="str">
        <f t="shared" si="69"/>
        <v>Segment</v>
      </c>
      <c r="K747" s="71" t="s">
        <v>871</v>
      </c>
      <c r="L747" s="22">
        <v>0</v>
      </c>
      <c r="M747" s="22">
        <v>0.24</v>
      </c>
      <c r="N747" s="22">
        <v>2</v>
      </c>
      <c r="O747" s="22">
        <v>0</v>
      </c>
      <c r="P747" s="22">
        <v>0</v>
      </c>
      <c r="Q747" s="22">
        <v>0</v>
      </c>
      <c r="R747" s="22"/>
      <c r="S747" s="22"/>
      <c r="T747" s="22"/>
      <c r="U747" t="s">
        <v>251</v>
      </c>
      <c r="V747" s="18">
        <f t="shared" si="70"/>
        <v>0.24</v>
      </c>
      <c r="W747" s="18">
        <v>39.123956745800001</v>
      </c>
      <c r="X747" s="18">
        <v>-84.684349728200004</v>
      </c>
      <c r="Y747" s="18">
        <v>39.127158003700004</v>
      </c>
      <c r="Z747" s="18">
        <v>-84.6830263831</v>
      </c>
      <c r="AA747" s="71" t="str">
        <f t="shared" si="71"/>
        <v>HAM</v>
      </c>
    </row>
    <row r="748" spans="1:27" x14ac:dyDescent="0.25">
      <c r="A748" s="22" t="s">
        <v>4488</v>
      </c>
      <c r="B748" s="22">
        <v>0</v>
      </c>
      <c r="C748" s="22" t="s">
        <v>4621</v>
      </c>
      <c r="D748" s="22">
        <v>3</v>
      </c>
      <c r="E748" s="23" t="str">
        <f t="shared" si="66"/>
        <v>Green</v>
      </c>
      <c r="F748" s="72" t="s">
        <v>1670</v>
      </c>
      <c r="G748" s="23"/>
      <c r="H748" s="24" t="str">
        <f t="shared" si="67"/>
        <v>Start Loc</v>
      </c>
      <c r="I748" s="24" t="str">
        <f t="shared" si="68"/>
        <v>End Loc</v>
      </c>
      <c r="J748" s="24" t="str">
        <f t="shared" si="69"/>
        <v>Segment</v>
      </c>
      <c r="K748" s="71" t="s">
        <v>801</v>
      </c>
      <c r="L748" s="22">
        <v>0.75</v>
      </c>
      <c r="M748" s="22">
        <v>0.99</v>
      </c>
      <c r="N748" s="22">
        <v>3</v>
      </c>
      <c r="O748" s="22">
        <v>0</v>
      </c>
      <c r="P748" s="22">
        <v>0</v>
      </c>
      <c r="Q748" s="22">
        <v>0</v>
      </c>
      <c r="R748" s="22"/>
      <c r="S748" s="22"/>
      <c r="T748" s="22"/>
      <c r="U748" t="s">
        <v>210</v>
      </c>
      <c r="V748" s="18">
        <f t="shared" si="70"/>
        <v>0.24</v>
      </c>
      <c r="W748" s="18">
        <v>39.130662913400002</v>
      </c>
      <c r="X748" s="18">
        <v>-84.626277000300007</v>
      </c>
      <c r="Y748" s="18">
        <v>39.1275733003</v>
      </c>
      <c r="Z748" s="18">
        <v>-84.624369760999997</v>
      </c>
      <c r="AA748" s="71" t="str">
        <f t="shared" si="71"/>
        <v>HAM</v>
      </c>
    </row>
    <row r="749" spans="1:27" x14ac:dyDescent="0.25">
      <c r="A749" s="22" t="s">
        <v>5233</v>
      </c>
      <c r="B749" s="22">
        <v>0</v>
      </c>
      <c r="C749" s="22" t="s">
        <v>4621</v>
      </c>
      <c r="D749" s="22">
        <v>2</v>
      </c>
      <c r="E749" s="23" t="str">
        <f t="shared" si="66"/>
        <v>Green</v>
      </c>
      <c r="F749" s="72" t="s">
        <v>1670</v>
      </c>
      <c r="G749" s="23"/>
      <c r="H749" s="24" t="str">
        <f t="shared" si="67"/>
        <v>Start Loc</v>
      </c>
      <c r="I749" s="24" t="str">
        <f t="shared" si="68"/>
        <v>End Loc</v>
      </c>
      <c r="J749" s="24" t="str">
        <f t="shared" si="69"/>
        <v>Segment</v>
      </c>
      <c r="K749" s="71" t="s">
        <v>832</v>
      </c>
      <c r="L749" s="22">
        <v>0.75</v>
      </c>
      <c r="M749" s="22">
        <v>0.99</v>
      </c>
      <c r="N749" s="22">
        <v>2</v>
      </c>
      <c r="O749" s="22">
        <v>0</v>
      </c>
      <c r="P749" s="22">
        <v>0</v>
      </c>
      <c r="Q749" s="22">
        <v>0</v>
      </c>
      <c r="R749" s="22"/>
      <c r="S749" s="22"/>
      <c r="T749" s="22"/>
      <c r="U749" t="s">
        <v>1310</v>
      </c>
      <c r="V749" s="18">
        <f t="shared" si="70"/>
        <v>0.24</v>
      </c>
      <c r="W749" s="18">
        <v>39.124545726199997</v>
      </c>
      <c r="X749" s="18">
        <v>-84.308397999500002</v>
      </c>
      <c r="Y749" s="18">
        <v>39.127658923600002</v>
      </c>
      <c r="Z749" s="18">
        <v>-84.309344212900001</v>
      </c>
      <c r="AA749" s="71" t="str">
        <f t="shared" si="71"/>
        <v>HAM</v>
      </c>
    </row>
    <row r="750" spans="1:27" x14ac:dyDescent="0.25">
      <c r="A750" s="22" t="s">
        <v>4951</v>
      </c>
      <c r="B750" s="22">
        <v>0</v>
      </c>
      <c r="C750" s="22" t="s">
        <v>4622</v>
      </c>
      <c r="D750" s="22">
        <v>2</v>
      </c>
      <c r="E750" s="23" t="str">
        <f t="shared" si="66"/>
        <v>Green</v>
      </c>
      <c r="F750" s="72" t="s">
        <v>1741</v>
      </c>
      <c r="G750" s="23"/>
      <c r="H750" s="24" t="str">
        <f t="shared" si="67"/>
        <v>Start Loc</v>
      </c>
      <c r="I750" s="24" t="str">
        <f t="shared" si="68"/>
        <v>End Loc</v>
      </c>
      <c r="J750" s="24" t="str">
        <f t="shared" si="69"/>
        <v>Segment</v>
      </c>
      <c r="K750" s="71" t="s">
        <v>869</v>
      </c>
      <c r="L750" s="22">
        <v>1.5</v>
      </c>
      <c r="M750" s="22">
        <v>1.74</v>
      </c>
      <c r="N750" s="22">
        <v>2</v>
      </c>
      <c r="O750" s="22">
        <v>0</v>
      </c>
      <c r="P750" s="22">
        <v>0</v>
      </c>
      <c r="Q750" s="22">
        <v>1</v>
      </c>
      <c r="R750" s="22"/>
      <c r="S750" s="22"/>
      <c r="T750" s="22"/>
      <c r="U750" t="s">
        <v>4726</v>
      </c>
      <c r="V750" s="18">
        <f t="shared" si="70"/>
        <v>0.24</v>
      </c>
      <c r="W750" s="18">
        <v>39.1263111381</v>
      </c>
      <c r="X750" s="18">
        <v>-81.824900247800002</v>
      </c>
      <c r="Y750" s="18">
        <v>39.128998130200003</v>
      </c>
      <c r="Z750" s="18">
        <v>-81.827365284300001</v>
      </c>
      <c r="AA750" s="71" t="str">
        <f t="shared" si="71"/>
        <v>MEG</v>
      </c>
    </row>
    <row r="751" spans="1:27" x14ac:dyDescent="0.25">
      <c r="A751" s="22" t="s">
        <v>3838</v>
      </c>
      <c r="B751" s="22">
        <v>0</v>
      </c>
      <c r="C751" s="22" t="s">
        <v>4617</v>
      </c>
      <c r="D751" s="22">
        <v>2</v>
      </c>
      <c r="E751" s="23" t="str">
        <f t="shared" si="66"/>
        <v>Green</v>
      </c>
      <c r="F751" s="72" t="s">
        <v>1673</v>
      </c>
      <c r="G751" s="23"/>
      <c r="H751" s="24" t="str">
        <f t="shared" si="67"/>
        <v>Start Loc</v>
      </c>
      <c r="I751" s="24" t="str">
        <f t="shared" si="68"/>
        <v>End Loc</v>
      </c>
      <c r="J751" s="24" t="str">
        <f t="shared" si="69"/>
        <v>Segment</v>
      </c>
      <c r="K751" s="71" t="s">
        <v>860</v>
      </c>
      <c r="L751" s="22">
        <v>2.75</v>
      </c>
      <c r="M751" s="22">
        <v>2.99</v>
      </c>
      <c r="N751" s="22">
        <v>2</v>
      </c>
      <c r="O751" s="22">
        <v>0</v>
      </c>
      <c r="P751" s="22">
        <v>0</v>
      </c>
      <c r="Q751" s="22">
        <v>0</v>
      </c>
      <c r="R751" s="22"/>
      <c r="S751" s="22"/>
      <c r="T751" s="22"/>
      <c r="U751" t="s">
        <v>244</v>
      </c>
      <c r="V751" s="18">
        <f t="shared" si="70"/>
        <v>0.24000000000000021</v>
      </c>
      <c r="W751" s="18">
        <v>39.126493432399997</v>
      </c>
      <c r="X751" s="18">
        <v>-84.240901346000001</v>
      </c>
      <c r="Y751" s="18">
        <v>39.129436308700001</v>
      </c>
      <c r="Z751" s="18">
        <v>-84.243256072899996</v>
      </c>
      <c r="AA751" s="71" t="str">
        <f t="shared" si="71"/>
        <v>CLE</v>
      </c>
    </row>
    <row r="752" spans="1:27" x14ac:dyDescent="0.25">
      <c r="A752" s="22" t="s">
        <v>4055</v>
      </c>
      <c r="B752" s="22">
        <v>0</v>
      </c>
      <c r="C752" s="22" t="s">
        <v>4614</v>
      </c>
      <c r="D752" s="22">
        <v>4</v>
      </c>
      <c r="E752" s="23" t="str">
        <f t="shared" si="66"/>
        <v>Green</v>
      </c>
      <c r="F752" s="72" t="s">
        <v>1670</v>
      </c>
      <c r="G752" s="23"/>
      <c r="H752" s="24" t="str">
        <f t="shared" si="67"/>
        <v>Start Loc</v>
      </c>
      <c r="I752" s="24" t="str">
        <f t="shared" si="68"/>
        <v>End Loc</v>
      </c>
      <c r="J752" s="24" t="str">
        <f t="shared" si="69"/>
        <v>Segment</v>
      </c>
      <c r="K752" s="71" t="s">
        <v>827</v>
      </c>
      <c r="L752" s="22">
        <v>3.75</v>
      </c>
      <c r="M752" s="22">
        <v>3.99</v>
      </c>
      <c r="N752" s="22">
        <v>4</v>
      </c>
      <c r="O752" s="22">
        <v>0</v>
      </c>
      <c r="P752" s="22">
        <v>0</v>
      </c>
      <c r="Q752" s="22">
        <v>2</v>
      </c>
      <c r="R752" s="22"/>
      <c r="S752" s="22"/>
      <c r="T752" s="22"/>
      <c r="U752" t="s">
        <v>220</v>
      </c>
      <c r="V752" s="18">
        <f t="shared" si="70"/>
        <v>0.24000000000000021</v>
      </c>
      <c r="W752" s="18">
        <v>39.126830486499998</v>
      </c>
      <c r="X752" s="18">
        <v>-84.616472361500001</v>
      </c>
      <c r="Y752" s="18">
        <v>39.129835265600001</v>
      </c>
      <c r="Z752" s="18">
        <v>-84.614718990200004</v>
      </c>
      <c r="AA752" s="71" t="str">
        <f t="shared" si="71"/>
        <v>HAM</v>
      </c>
    </row>
    <row r="753" spans="1:27" x14ac:dyDescent="0.25">
      <c r="A753" s="22" t="s">
        <v>3959</v>
      </c>
      <c r="B753" s="22">
        <v>0</v>
      </c>
      <c r="C753" s="22" t="s">
        <v>4620</v>
      </c>
      <c r="D753" s="22">
        <v>2</v>
      </c>
      <c r="E753" s="23" t="str">
        <f t="shared" si="66"/>
        <v>Green</v>
      </c>
      <c r="F753" s="72" t="s">
        <v>1703</v>
      </c>
      <c r="G753" s="23"/>
      <c r="H753" s="24" t="str">
        <f t="shared" si="67"/>
        <v>Start Loc</v>
      </c>
      <c r="I753" s="24" t="str">
        <f t="shared" si="68"/>
        <v>End Loc</v>
      </c>
      <c r="J753" s="24" t="str">
        <f t="shared" si="69"/>
        <v>Segment</v>
      </c>
      <c r="K753" s="71" t="s">
        <v>850</v>
      </c>
      <c r="L753" s="22">
        <v>0</v>
      </c>
      <c r="M753" s="22">
        <v>0.24</v>
      </c>
      <c r="N753" s="22">
        <v>2</v>
      </c>
      <c r="O753" s="22">
        <v>0</v>
      </c>
      <c r="P753" s="22">
        <v>0</v>
      </c>
      <c r="Q753" s="22">
        <v>0</v>
      </c>
      <c r="R753" s="22"/>
      <c r="S753" s="22"/>
      <c r="T753" s="22"/>
      <c r="U753" t="s">
        <v>1450</v>
      </c>
      <c r="V753" s="18">
        <f t="shared" si="70"/>
        <v>0.24</v>
      </c>
      <c r="W753" s="18">
        <v>39.129854657999999</v>
      </c>
      <c r="X753" s="18">
        <v>-82.702686407300007</v>
      </c>
      <c r="Y753" s="18">
        <v>39.130495208299998</v>
      </c>
      <c r="Z753" s="18">
        <v>-82.698371451400007</v>
      </c>
      <c r="AA753" s="71" t="str">
        <f t="shared" si="71"/>
        <v>JAC</v>
      </c>
    </row>
    <row r="754" spans="1:27" x14ac:dyDescent="0.25">
      <c r="A754" s="22" t="s">
        <v>3584</v>
      </c>
      <c r="B754" s="22">
        <v>0</v>
      </c>
      <c r="C754" s="22" t="s">
        <v>4606</v>
      </c>
      <c r="D754" s="22">
        <v>3</v>
      </c>
      <c r="E754" s="23" t="str">
        <f t="shared" si="66"/>
        <v>Green</v>
      </c>
      <c r="F754" s="72" t="s">
        <v>1703</v>
      </c>
      <c r="G754" s="23"/>
      <c r="H754" s="24" t="str">
        <f t="shared" si="67"/>
        <v>Start Loc</v>
      </c>
      <c r="I754" s="24" t="str">
        <f t="shared" si="68"/>
        <v>End Loc</v>
      </c>
      <c r="J754" s="24" t="str">
        <f t="shared" si="69"/>
        <v>Segment</v>
      </c>
      <c r="K754" s="71" t="s">
        <v>850</v>
      </c>
      <c r="L754" s="22">
        <v>0.25</v>
      </c>
      <c r="M754" s="22">
        <v>0.49</v>
      </c>
      <c r="N754" s="22">
        <v>3</v>
      </c>
      <c r="O754" s="22">
        <v>0</v>
      </c>
      <c r="P754" s="22">
        <v>0</v>
      </c>
      <c r="Q754" s="22">
        <v>2</v>
      </c>
      <c r="R754" s="22"/>
      <c r="S754" s="22"/>
      <c r="T754" s="22"/>
      <c r="U754" t="s">
        <v>1450</v>
      </c>
      <c r="V754" s="18">
        <f t="shared" si="70"/>
        <v>0.24</v>
      </c>
      <c r="W754" s="18">
        <v>39.130459676100003</v>
      </c>
      <c r="X754" s="18">
        <v>-82.698184217299996</v>
      </c>
      <c r="Y754" s="18">
        <v>39.130615450199997</v>
      </c>
      <c r="Z754" s="18">
        <v>-82.694325857899997</v>
      </c>
      <c r="AA754" s="71" t="str">
        <f t="shared" si="71"/>
        <v>JAC</v>
      </c>
    </row>
    <row r="755" spans="1:27" x14ac:dyDescent="0.25">
      <c r="A755" s="22" t="s">
        <v>4279</v>
      </c>
      <c r="B755" s="22">
        <v>0</v>
      </c>
      <c r="C755" s="22" t="s">
        <v>4612</v>
      </c>
      <c r="D755" s="22">
        <v>4</v>
      </c>
      <c r="E755" s="23" t="str">
        <f t="shared" si="66"/>
        <v>Green</v>
      </c>
      <c r="F755" s="72" t="s">
        <v>1670</v>
      </c>
      <c r="G755" s="23"/>
      <c r="H755" s="24" t="str">
        <f t="shared" si="67"/>
        <v>Start Loc</v>
      </c>
      <c r="I755" s="24" t="str">
        <f t="shared" si="68"/>
        <v>End Loc</v>
      </c>
      <c r="J755" s="24" t="str">
        <f t="shared" si="69"/>
        <v>Segment</v>
      </c>
      <c r="K755" s="71" t="s">
        <v>832</v>
      </c>
      <c r="L755" s="22">
        <v>1</v>
      </c>
      <c r="M755" s="22">
        <v>1.24</v>
      </c>
      <c r="N755" s="22">
        <v>4</v>
      </c>
      <c r="O755" s="22">
        <v>0</v>
      </c>
      <c r="P755" s="22">
        <v>0</v>
      </c>
      <c r="Q755" s="22">
        <v>1</v>
      </c>
      <c r="R755" s="22"/>
      <c r="S755" s="22"/>
      <c r="T755" s="22"/>
      <c r="U755" t="s">
        <v>1310</v>
      </c>
      <c r="V755" s="18">
        <f t="shared" si="70"/>
        <v>0.24</v>
      </c>
      <c r="W755" s="18">
        <v>39.127759139799998</v>
      </c>
      <c r="X755" s="18">
        <v>-84.309478514700004</v>
      </c>
      <c r="Y755" s="18">
        <v>39.130964680399998</v>
      </c>
      <c r="Z755" s="18">
        <v>-84.309549942399997</v>
      </c>
      <c r="AA755" s="71" t="str">
        <f t="shared" si="71"/>
        <v>HAM</v>
      </c>
    </row>
    <row r="756" spans="1:27" x14ac:dyDescent="0.25">
      <c r="A756" s="22" t="s">
        <v>2350</v>
      </c>
      <c r="B756" s="22">
        <v>0</v>
      </c>
      <c r="C756" s="22" t="s">
        <v>4631</v>
      </c>
      <c r="D756" s="22">
        <v>2</v>
      </c>
      <c r="E756" s="23" t="str">
        <f t="shared" si="66"/>
        <v>Green</v>
      </c>
      <c r="F756" s="72" t="s">
        <v>1713</v>
      </c>
      <c r="G756" s="23"/>
      <c r="H756" s="24" t="str">
        <f t="shared" si="67"/>
        <v>Start Loc</v>
      </c>
      <c r="I756" s="24" t="str">
        <f t="shared" si="68"/>
        <v>End Loc</v>
      </c>
      <c r="J756" s="24" t="str">
        <f t="shared" si="69"/>
        <v>Segment</v>
      </c>
      <c r="K756" s="71" t="s">
        <v>841</v>
      </c>
      <c r="L756" s="22">
        <v>3</v>
      </c>
      <c r="M756" s="22">
        <v>3.24</v>
      </c>
      <c r="N756" s="22">
        <v>2</v>
      </c>
      <c r="O756" s="22">
        <v>0</v>
      </c>
      <c r="P756" s="22">
        <v>0</v>
      </c>
      <c r="Q756" s="22">
        <v>0</v>
      </c>
      <c r="R756" s="22"/>
      <c r="S756" s="22"/>
      <c r="T756" s="22"/>
      <c r="U756" t="s">
        <v>720</v>
      </c>
      <c r="V756" s="18">
        <f t="shared" si="70"/>
        <v>0.24000000000000021</v>
      </c>
      <c r="W756" s="18">
        <v>39.1295619773</v>
      </c>
      <c r="X756" s="18">
        <v>-83.198203479</v>
      </c>
      <c r="Y756" s="18">
        <v>39.132896956000003</v>
      </c>
      <c r="Z756" s="18">
        <v>-83.197172601999995</v>
      </c>
      <c r="AA756" s="71" t="str">
        <f t="shared" si="71"/>
        <v>PIK</v>
      </c>
    </row>
    <row r="757" spans="1:27" x14ac:dyDescent="0.25">
      <c r="A757" s="22" t="s">
        <v>5319</v>
      </c>
      <c r="B757" s="22">
        <v>0</v>
      </c>
      <c r="C757" s="22" t="s">
        <v>4619</v>
      </c>
      <c r="D757" s="22">
        <v>2</v>
      </c>
      <c r="E757" s="23" t="str">
        <f t="shared" si="66"/>
        <v>Green</v>
      </c>
      <c r="F757" s="72" t="s">
        <v>1670</v>
      </c>
      <c r="G757" s="23"/>
      <c r="H757" s="24" t="str">
        <f t="shared" si="67"/>
        <v>Start Loc</v>
      </c>
      <c r="I757" s="24" t="str">
        <f t="shared" si="68"/>
        <v>End Loc</v>
      </c>
      <c r="J757" s="24" t="str">
        <f t="shared" si="69"/>
        <v>Segment</v>
      </c>
      <c r="K757" s="71" t="s">
        <v>871</v>
      </c>
      <c r="L757" s="22">
        <v>0.5</v>
      </c>
      <c r="M757" s="22">
        <v>0.74</v>
      </c>
      <c r="N757" s="22">
        <v>2</v>
      </c>
      <c r="O757" s="22">
        <v>0</v>
      </c>
      <c r="P757" s="22">
        <v>1</v>
      </c>
      <c r="Q757" s="22">
        <v>3</v>
      </c>
      <c r="R757" s="22"/>
      <c r="S757" s="22"/>
      <c r="T757" s="22"/>
      <c r="U757" t="s">
        <v>251</v>
      </c>
      <c r="V757" s="18">
        <f t="shared" si="70"/>
        <v>0.24</v>
      </c>
      <c r="W757" s="18">
        <v>39.129743043799998</v>
      </c>
      <c r="X757" s="18">
        <v>-84.679559319999996</v>
      </c>
      <c r="Y757" s="18">
        <v>39.132976939899997</v>
      </c>
      <c r="Z757" s="18">
        <v>-84.678194593100002</v>
      </c>
      <c r="AA757" s="71" t="str">
        <f t="shared" si="71"/>
        <v>HAM</v>
      </c>
    </row>
    <row r="758" spans="1:27" x14ac:dyDescent="0.25">
      <c r="A758" s="22" t="s">
        <v>5381</v>
      </c>
      <c r="B758" s="22">
        <v>0</v>
      </c>
      <c r="C758" s="22" t="s">
        <v>4624</v>
      </c>
      <c r="D758" s="22">
        <v>2</v>
      </c>
      <c r="E758" s="23" t="str">
        <f t="shared" si="66"/>
        <v>Green</v>
      </c>
      <c r="F758" s="72" t="s">
        <v>1670</v>
      </c>
      <c r="G758" s="23"/>
      <c r="H758" s="24" t="str">
        <f t="shared" si="67"/>
        <v>Start Loc</v>
      </c>
      <c r="I758" s="24" t="str">
        <f t="shared" si="68"/>
        <v>End Loc</v>
      </c>
      <c r="J758" s="24" t="str">
        <f t="shared" si="69"/>
        <v>Segment</v>
      </c>
      <c r="K758" s="71" t="s">
        <v>887</v>
      </c>
      <c r="L758" s="22">
        <v>2.25</v>
      </c>
      <c r="M758" s="22">
        <v>2.4900000000000002</v>
      </c>
      <c r="N758" s="22">
        <v>2</v>
      </c>
      <c r="O758" s="22">
        <v>0</v>
      </c>
      <c r="P758" s="22">
        <v>0</v>
      </c>
      <c r="Q758" s="22">
        <v>0</v>
      </c>
      <c r="R758" s="22"/>
      <c r="S758" s="22"/>
      <c r="T758" s="22"/>
      <c r="U758" t="s">
        <v>265</v>
      </c>
      <c r="V758" s="18">
        <f t="shared" si="70"/>
        <v>0.24000000000000021</v>
      </c>
      <c r="W758" s="18">
        <v>39.1343202025</v>
      </c>
      <c r="X758" s="18">
        <v>-84.637238978200003</v>
      </c>
      <c r="Y758" s="18">
        <v>39.133932881</v>
      </c>
      <c r="Z758" s="18">
        <v>-84.632853109199999</v>
      </c>
      <c r="AA758" s="71" t="str">
        <f t="shared" si="71"/>
        <v>HAM</v>
      </c>
    </row>
    <row r="759" spans="1:27" x14ac:dyDescent="0.25">
      <c r="A759" s="22" t="s">
        <v>4224</v>
      </c>
      <c r="B759" s="22">
        <v>0</v>
      </c>
      <c r="C759" s="22" t="s">
        <v>4608</v>
      </c>
      <c r="D759" s="22">
        <v>5</v>
      </c>
      <c r="E759" s="23" t="str">
        <f t="shared" si="66"/>
        <v>Green</v>
      </c>
      <c r="F759" s="72" t="s">
        <v>1670</v>
      </c>
      <c r="G759" s="23"/>
      <c r="H759" s="24" t="str">
        <f t="shared" si="67"/>
        <v>Start Loc</v>
      </c>
      <c r="I759" s="24" t="str">
        <f t="shared" si="68"/>
        <v>End Loc</v>
      </c>
      <c r="J759" s="24" t="str">
        <f t="shared" si="69"/>
        <v>Segment</v>
      </c>
      <c r="K759" s="71" t="s">
        <v>832</v>
      </c>
      <c r="L759" s="22">
        <v>1.25</v>
      </c>
      <c r="M759" s="22">
        <v>1.49</v>
      </c>
      <c r="N759" s="22">
        <v>5</v>
      </c>
      <c r="O759" s="22">
        <v>0</v>
      </c>
      <c r="P759" s="22">
        <v>2</v>
      </c>
      <c r="Q759" s="22">
        <v>5</v>
      </c>
      <c r="R759" s="22"/>
      <c r="S759" s="22"/>
      <c r="T759" s="22"/>
      <c r="U759" t="s">
        <v>1310</v>
      </c>
      <c r="V759" s="18">
        <f t="shared" si="70"/>
        <v>0.24</v>
      </c>
      <c r="W759" s="18">
        <v>39.1311069976</v>
      </c>
      <c r="X759" s="18">
        <v>-84.309584437699996</v>
      </c>
      <c r="Y759" s="18">
        <v>39.134026437300001</v>
      </c>
      <c r="Z759" s="18">
        <v>-84.309509157099995</v>
      </c>
      <c r="AA759" s="71" t="str">
        <f t="shared" si="71"/>
        <v>HAM</v>
      </c>
    </row>
    <row r="760" spans="1:27" x14ac:dyDescent="0.25">
      <c r="A760" s="22" t="s">
        <v>3441</v>
      </c>
      <c r="B760" s="22">
        <v>0</v>
      </c>
      <c r="C760" s="22" t="s">
        <v>4618</v>
      </c>
      <c r="D760" s="22">
        <v>2</v>
      </c>
      <c r="E760" s="23" t="str">
        <f t="shared" si="66"/>
        <v>Green</v>
      </c>
      <c r="F760" s="72" t="s">
        <v>1670</v>
      </c>
      <c r="G760" s="23"/>
      <c r="H760" s="24" t="str">
        <f t="shared" si="67"/>
        <v>Start Loc</v>
      </c>
      <c r="I760" s="24" t="str">
        <f t="shared" si="68"/>
        <v>End Loc</v>
      </c>
      <c r="J760" s="24" t="str">
        <f t="shared" si="69"/>
        <v>Segment</v>
      </c>
      <c r="K760" s="71" t="s">
        <v>887</v>
      </c>
      <c r="L760" s="22">
        <v>2</v>
      </c>
      <c r="M760" s="22">
        <v>2.2400000000000002</v>
      </c>
      <c r="N760" s="22">
        <v>2</v>
      </c>
      <c r="O760" s="22">
        <v>0</v>
      </c>
      <c r="P760" s="22">
        <v>3</v>
      </c>
      <c r="Q760" s="22">
        <v>3</v>
      </c>
      <c r="R760" s="22"/>
      <c r="S760" s="22"/>
      <c r="T760" s="22"/>
      <c r="U760" t="s">
        <v>265</v>
      </c>
      <c r="V760" s="18">
        <f t="shared" si="70"/>
        <v>0.24000000000000021</v>
      </c>
      <c r="W760" s="18">
        <v>39.133821310899997</v>
      </c>
      <c r="X760" s="18">
        <v>-84.641254963999998</v>
      </c>
      <c r="Y760" s="18">
        <v>39.134321681000003</v>
      </c>
      <c r="Z760" s="18">
        <v>-84.637406743100001</v>
      </c>
      <c r="AA760" s="71" t="str">
        <f t="shared" si="71"/>
        <v>HAM</v>
      </c>
    </row>
    <row r="761" spans="1:27" x14ac:dyDescent="0.25">
      <c r="A761" s="22" t="s">
        <v>3162</v>
      </c>
      <c r="B761" s="22">
        <v>0</v>
      </c>
      <c r="C761" s="22" t="s">
        <v>4615</v>
      </c>
      <c r="D761" s="22">
        <v>4</v>
      </c>
      <c r="E761" s="23" t="str">
        <f t="shared" si="66"/>
        <v>Green</v>
      </c>
      <c r="F761" s="72" t="s">
        <v>1670</v>
      </c>
      <c r="G761" s="23"/>
      <c r="H761" s="24" t="str">
        <f t="shared" si="67"/>
        <v>Start Loc</v>
      </c>
      <c r="I761" s="24" t="str">
        <f t="shared" si="68"/>
        <v>End Loc</v>
      </c>
      <c r="J761" s="24" t="str">
        <f t="shared" si="69"/>
        <v>Segment</v>
      </c>
      <c r="K761" s="71" t="s">
        <v>887</v>
      </c>
      <c r="L761" s="22">
        <v>2.5</v>
      </c>
      <c r="M761" s="22">
        <v>2.74</v>
      </c>
      <c r="N761" s="22">
        <v>4</v>
      </c>
      <c r="O761" s="22">
        <v>0</v>
      </c>
      <c r="P761" s="22">
        <v>0</v>
      </c>
      <c r="Q761" s="22">
        <v>1</v>
      </c>
      <c r="R761" s="22"/>
      <c r="S761" s="22"/>
      <c r="T761" s="22"/>
      <c r="U761" t="s">
        <v>265</v>
      </c>
      <c r="V761" s="18">
        <f t="shared" si="70"/>
        <v>0.24000000000000021</v>
      </c>
      <c r="W761" s="18">
        <v>39.133868996399997</v>
      </c>
      <c r="X761" s="18">
        <v>-84.632685278799997</v>
      </c>
      <c r="Y761" s="18">
        <v>39.1346140319</v>
      </c>
      <c r="Z761" s="18">
        <v>-84.628555258999995</v>
      </c>
      <c r="AA761" s="71" t="str">
        <f t="shared" si="71"/>
        <v>HAM</v>
      </c>
    </row>
    <row r="762" spans="1:27" x14ac:dyDescent="0.25">
      <c r="A762" s="22" t="s">
        <v>5496</v>
      </c>
      <c r="B762" s="22">
        <v>0</v>
      </c>
      <c r="C762" s="22" t="s">
        <v>4612</v>
      </c>
      <c r="D762" s="22">
        <v>4</v>
      </c>
      <c r="E762" s="23" t="str">
        <f t="shared" si="66"/>
        <v>Green</v>
      </c>
      <c r="F762" s="72" t="s">
        <v>1670</v>
      </c>
      <c r="G762" s="23"/>
      <c r="H762" s="24" t="str">
        <f t="shared" si="67"/>
        <v>Start Loc</v>
      </c>
      <c r="I762" s="24" t="str">
        <f t="shared" si="68"/>
        <v>End Loc</v>
      </c>
      <c r="J762" s="24" t="str">
        <f t="shared" si="69"/>
        <v>Segment</v>
      </c>
      <c r="K762" s="71" t="s">
        <v>887</v>
      </c>
      <c r="L762" s="22">
        <v>1</v>
      </c>
      <c r="M762" s="22">
        <v>1.24</v>
      </c>
      <c r="N762" s="22">
        <v>4</v>
      </c>
      <c r="O762" s="22">
        <v>0</v>
      </c>
      <c r="P762" s="22">
        <v>0</v>
      </c>
      <c r="Q762" s="22">
        <v>0</v>
      </c>
      <c r="R762" s="22"/>
      <c r="S762" s="22"/>
      <c r="T762" s="22"/>
      <c r="U762" t="s">
        <v>265</v>
      </c>
      <c r="V762" s="18">
        <f t="shared" si="70"/>
        <v>0.24</v>
      </c>
      <c r="W762" s="18">
        <v>39.135509989100001</v>
      </c>
      <c r="X762" s="18">
        <v>-84.656346692200003</v>
      </c>
      <c r="Y762" s="18">
        <v>39.135387504299999</v>
      </c>
      <c r="Z762" s="18">
        <v>-84.653101782500002</v>
      </c>
      <c r="AA762" s="71" t="str">
        <f t="shared" si="71"/>
        <v>HAM</v>
      </c>
    </row>
    <row r="763" spans="1:27" x14ac:dyDescent="0.25">
      <c r="A763" s="22" t="s">
        <v>6550</v>
      </c>
      <c r="B763" s="22">
        <v>0</v>
      </c>
      <c r="C763" s="22" t="s">
        <v>4631</v>
      </c>
      <c r="D763" s="22">
        <v>4</v>
      </c>
      <c r="E763" s="23" t="str">
        <f t="shared" si="66"/>
        <v>Green</v>
      </c>
      <c r="F763" s="72" t="s">
        <v>1670</v>
      </c>
      <c r="G763" s="23"/>
      <c r="H763" s="24" t="str">
        <f t="shared" si="67"/>
        <v>Start Loc</v>
      </c>
      <c r="I763" s="24" t="str">
        <f t="shared" si="68"/>
        <v>End Loc</v>
      </c>
      <c r="J763" s="24" t="str">
        <f t="shared" si="69"/>
        <v>Segment</v>
      </c>
      <c r="K763" s="71" t="s">
        <v>887</v>
      </c>
      <c r="L763" s="22">
        <v>3</v>
      </c>
      <c r="M763" s="22">
        <v>3.24</v>
      </c>
      <c r="N763" s="22">
        <v>4</v>
      </c>
      <c r="O763" s="22">
        <v>0</v>
      </c>
      <c r="P763" s="22">
        <v>0</v>
      </c>
      <c r="Q763" s="22">
        <v>0</v>
      </c>
      <c r="R763" s="22"/>
      <c r="S763" s="22"/>
      <c r="T763" s="22"/>
      <c r="U763" t="s">
        <v>265</v>
      </c>
      <c r="V763" s="18">
        <f t="shared" si="70"/>
        <v>0.24000000000000021</v>
      </c>
      <c r="W763" s="18">
        <v>39.134234551699997</v>
      </c>
      <c r="X763" s="18">
        <v>-84.623750344800001</v>
      </c>
      <c r="Y763" s="18">
        <v>39.135619211200002</v>
      </c>
      <c r="Z763" s="18">
        <v>-84.620585331200004</v>
      </c>
      <c r="AA763" s="71" t="str">
        <f t="shared" si="71"/>
        <v>HAM</v>
      </c>
    </row>
    <row r="764" spans="1:27" x14ac:dyDescent="0.25">
      <c r="A764" s="22" t="s">
        <v>4097</v>
      </c>
      <c r="B764" s="22">
        <v>0</v>
      </c>
      <c r="C764" s="22" t="s">
        <v>4627</v>
      </c>
      <c r="D764" s="22">
        <v>2</v>
      </c>
      <c r="E764" s="23" t="str">
        <f t="shared" si="66"/>
        <v>Green</v>
      </c>
      <c r="F764" s="72" t="s">
        <v>1673</v>
      </c>
      <c r="G764" s="23"/>
      <c r="H764" s="24" t="str">
        <f t="shared" si="67"/>
        <v>Start Loc</v>
      </c>
      <c r="I764" s="24" t="str">
        <f t="shared" si="68"/>
        <v>End Loc</v>
      </c>
      <c r="J764" s="24" t="str">
        <f t="shared" si="69"/>
        <v>Segment</v>
      </c>
      <c r="K764" s="71" t="s">
        <v>860</v>
      </c>
      <c r="L764" s="22">
        <v>3.25</v>
      </c>
      <c r="M764" s="22">
        <v>3.49</v>
      </c>
      <c r="N764" s="22">
        <v>2</v>
      </c>
      <c r="O764" s="22">
        <v>0</v>
      </c>
      <c r="P764" s="22">
        <v>0</v>
      </c>
      <c r="Q764" s="22">
        <v>0</v>
      </c>
      <c r="R764" s="22"/>
      <c r="S764" s="22"/>
      <c r="T764" s="22"/>
      <c r="U764" t="s">
        <v>244</v>
      </c>
      <c r="V764" s="18">
        <f t="shared" si="70"/>
        <v>0.24000000000000021</v>
      </c>
      <c r="W764" s="18">
        <v>39.132433377200002</v>
      </c>
      <c r="X764" s="18">
        <v>-84.245729641500006</v>
      </c>
      <c r="Y764" s="18">
        <v>39.1357433477</v>
      </c>
      <c r="Z764" s="18">
        <v>-84.245390754799999</v>
      </c>
      <c r="AA764" s="71" t="str">
        <f t="shared" si="71"/>
        <v>CLE</v>
      </c>
    </row>
    <row r="765" spans="1:27" x14ac:dyDescent="0.25">
      <c r="A765" s="22" t="s">
        <v>5475</v>
      </c>
      <c r="B765" s="22">
        <v>0</v>
      </c>
      <c r="C765" s="22" t="s">
        <v>4627</v>
      </c>
      <c r="D765" s="22">
        <v>5</v>
      </c>
      <c r="E765" s="23" t="str">
        <f t="shared" si="66"/>
        <v>Green</v>
      </c>
      <c r="F765" s="72" t="s">
        <v>1670</v>
      </c>
      <c r="G765" s="23"/>
      <c r="H765" s="24" t="str">
        <f t="shared" si="67"/>
        <v>Start Loc</v>
      </c>
      <c r="I765" s="24" t="str">
        <f t="shared" si="68"/>
        <v>End Loc</v>
      </c>
      <c r="J765" s="24" t="str">
        <f t="shared" si="69"/>
        <v>Segment</v>
      </c>
      <c r="K765" s="71" t="s">
        <v>887</v>
      </c>
      <c r="L765" s="22">
        <v>3.25</v>
      </c>
      <c r="M765" s="22">
        <v>3.49</v>
      </c>
      <c r="N765" s="22">
        <v>5</v>
      </c>
      <c r="O765" s="22">
        <v>0</v>
      </c>
      <c r="P765" s="22">
        <v>0</v>
      </c>
      <c r="Q765" s="22">
        <v>2</v>
      </c>
      <c r="R765" s="22"/>
      <c r="S765" s="22"/>
      <c r="T765" s="22"/>
      <c r="U765" t="s">
        <v>265</v>
      </c>
      <c r="V765" s="18">
        <f t="shared" si="70"/>
        <v>0.24000000000000021</v>
      </c>
      <c r="W765" s="18">
        <v>39.135743433400002</v>
      </c>
      <c r="X765" s="18">
        <v>-84.620489774700005</v>
      </c>
      <c r="Y765" s="18">
        <v>39.136648332599997</v>
      </c>
      <c r="Z765" s="18">
        <v>-84.616255301500004</v>
      </c>
      <c r="AA765" s="71" t="str">
        <f t="shared" si="71"/>
        <v>HAM</v>
      </c>
    </row>
    <row r="766" spans="1:27" x14ac:dyDescent="0.25">
      <c r="A766" s="22" t="s">
        <v>4387</v>
      </c>
      <c r="B766" s="22">
        <v>0</v>
      </c>
      <c r="C766" s="22" t="s">
        <v>4616</v>
      </c>
      <c r="D766" s="22">
        <v>4</v>
      </c>
      <c r="E766" s="23" t="str">
        <f t="shared" si="66"/>
        <v>Green</v>
      </c>
      <c r="F766" s="72" t="s">
        <v>1673</v>
      </c>
      <c r="G766" s="23"/>
      <c r="H766" s="24" t="str">
        <f t="shared" si="67"/>
        <v>Start Loc</v>
      </c>
      <c r="I766" s="24" t="str">
        <f t="shared" si="68"/>
        <v>End Loc</v>
      </c>
      <c r="J766" s="24" t="str">
        <f t="shared" si="69"/>
        <v>Segment</v>
      </c>
      <c r="K766" s="71" t="s">
        <v>886</v>
      </c>
      <c r="L766" s="22">
        <v>4</v>
      </c>
      <c r="M766" s="22">
        <v>4.24</v>
      </c>
      <c r="N766" s="22">
        <v>4</v>
      </c>
      <c r="O766" s="22">
        <v>0</v>
      </c>
      <c r="P766" s="22">
        <v>0</v>
      </c>
      <c r="Q766" s="22">
        <v>2</v>
      </c>
      <c r="R766" s="22"/>
      <c r="S766" s="22"/>
      <c r="T766" s="22"/>
      <c r="U766" t="s">
        <v>263</v>
      </c>
      <c r="V766" s="18">
        <f t="shared" si="70"/>
        <v>0.24000000000000021</v>
      </c>
      <c r="W766" s="18">
        <v>39.136817948199997</v>
      </c>
      <c r="X766" s="18">
        <v>-84.241741649900007</v>
      </c>
      <c r="Y766" s="18">
        <v>39.137488467899999</v>
      </c>
      <c r="Z766" s="18">
        <v>-84.237739504299995</v>
      </c>
      <c r="AA766" s="71" t="str">
        <f t="shared" si="71"/>
        <v>CLE</v>
      </c>
    </row>
    <row r="767" spans="1:27" x14ac:dyDescent="0.25">
      <c r="A767" s="22" t="s">
        <v>2561</v>
      </c>
      <c r="B767" s="22">
        <v>0</v>
      </c>
      <c r="C767" s="22" t="s">
        <v>4622</v>
      </c>
      <c r="D767" s="22">
        <v>3</v>
      </c>
      <c r="E767" s="23" t="str">
        <f t="shared" si="66"/>
        <v>Green</v>
      </c>
      <c r="F767" s="72" t="s">
        <v>1673</v>
      </c>
      <c r="G767" s="23"/>
      <c r="H767" s="24" t="str">
        <f t="shared" si="67"/>
        <v>Start Loc</v>
      </c>
      <c r="I767" s="24" t="str">
        <f t="shared" si="68"/>
        <v>End Loc</v>
      </c>
      <c r="J767" s="24" t="str">
        <f t="shared" si="69"/>
        <v>Segment</v>
      </c>
      <c r="K767" s="71" t="s">
        <v>1022</v>
      </c>
      <c r="L767" s="22">
        <v>1.5</v>
      </c>
      <c r="M767" s="22">
        <v>1.74</v>
      </c>
      <c r="N767" s="22">
        <v>3</v>
      </c>
      <c r="O767" s="22">
        <v>0</v>
      </c>
      <c r="P767" s="22">
        <v>0</v>
      </c>
      <c r="Q767" s="22">
        <v>0</v>
      </c>
      <c r="R767" s="22"/>
      <c r="S767" s="22"/>
      <c r="T767" s="22"/>
      <c r="U767" t="s">
        <v>516</v>
      </c>
      <c r="V767" s="18">
        <f t="shared" si="70"/>
        <v>0.24</v>
      </c>
      <c r="W767" s="18">
        <v>39.135408819600002</v>
      </c>
      <c r="X767" s="18">
        <v>-84.187015501199994</v>
      </c>
      <c r="Y767" s="18">
        <v>39.138671431399999</v>
      </c>
      <c r="Z767" s="18">
        <v>-84.187091630699996</v>
      </c>
      <c r="AA767" s="71" t="str">
        <f t="shared" si="71"/>
        <v>CLE</v>
      </c>
    </row>
    <row r="768" spans="1:27" x14ac:dyDescent="0.25">
      <c r="A768" s="22" t="s">
        <v>2211</v>
      </c>
      <c r="B768" s="22">
        <v>0</v>
      </c>
      <c r="C768" s="22" t="s">
        <v>4612</v>
      </c>
      <c r="D768" s="22">
        <v>2</v>
      </c>
      <c r="E768" s="23" t="str">
        <f t="shared" si="66"/>
        <v>Green</v>
      </c>
      <c r="F768" s="72" t="s">
        <v>1703</v>
      </c>
      <c r="G768" s="23"/>
      <c r="H768" s="24" t="str">
        <f t="shared" si="67"/>
        <v>Start Loc</v>
      </c>
      <c r="I768" s="24" t="str">
        <f t="shared" si="68"/>
        <v>End Loc</v>
      </c>
      <c r="J768" s="24" t="str">
        <f t="shared" si="69"/>
        <v>Segment</v>
      </c>
      <c r="K768" s="71" t="s">
        <v>850</v>
      </c>
      <c r="L768" s="22">
        <v>1</v>
      </c>
      <c r="M768" s="22">
        <v>1.24</v>
      </c>
      <c r="N768" s="22">
        <v>2</v>
      </c>
      <c r="O768" s="22">
        <v>0</v>
      </c>
      <c r="P768" s="22">
        <v>0</v>
      </c>
      <c r="Q768" s="22">
        <v>0</v>
      </c>
      <c r="R768" s="22"/>
      <c r="S768" s="22"/>
      <c r="T768" s="22"/>
      <c r="U768" t="s">
        <v>1450</v>
      </c>
      <c r="V768" s="18">
        <f t="shared" si="70"/>
        <v>0.24</v>
      </c>
      <c r="W768" s="18">
        <v>39.135467237999997</v>
      </c>
      <c r="X768" s="18">
        <v>-82.688304862899997</v>
      </c>
      <c r="Y768" s="18">
        <v>39.138845502800002</v>
      </c>
      <c r="Z768" s="18">
        <v>-82.687653542099994</v>
      </c>
      <c r="AA768" s="71" t="str">
        <f t="shared" si="71"/>
        <v>JAC</v>
      </c>
    </row>
    <row r="769" spans="1:27" x14ac:dyDescent="0.25">
      <c r="A769" s="22" t="s">
        <v>4029</v>
      </c>
      <c r="B769" s="22">
        <v>0</v>
      </c>
      <c r="C769" s="22" t="s">
        <v>4631</v>
      </c>
      <c r="D769" s="22">
        <v>2</v>
      </c>
      <c r="E769" s="23" t="str">
        <f t="shared" si="66"/>
        <v>Green</v>
      </c>
      <c r="F769" s="72" t="s">
        <v>1673</v>
      </c>
      <c r="G769" s="23"/>
      <c r="H769" s="24" t="str">
        <f t="shared" si="67"/>
        <v>Start Loc</v>
      </c>
      <c r="I769" s="24" t="str">
        <f t="shared" si="68"/>
        <v>End Loc</v>
      </c>
      <c r="J769" s="24" t="str">
        <f t="shared" si="69"/>
        <v>Segment</v>
      </c>
      <c r="K769" s="71" t="s">
        <v>886</v>
      </c>
      <c r="L769" s="22">
        <v>3</v>
      </c>
      <c r="M769" s="22">
        <v>3.24</v>
      </c>
      <c r="N769" s="22">
        <v>2</v>
      </c>
      <c r="O769" s="22">
        <v>0</v>
      </c>
      <c r="P769" s="22">
        <v>0</v>
      </c>
      <c r="Q769" s="22">
        <v>1</v>
      </c>
      <c r="R769" s="22"/>
      <c r="S769" s="22"/>
      <c r="T769" s="22"/>
      <c r="U769" t="s">
        <v>263</v>
      </c>
      <c r="V769" s="18">
        <f t="shared" si="70"/>
        <v>0.24000000000000021</v>
      </c>
      <c r="W769" s="18">
        <v>39.140747548299998</v>
      </c>
      <c r="X769" s="18">
        <v>-84.259262593299994</v>
      </c>
      <c r="Y769" s="18">
        <v>39.138873408999999</v>
      </c>
      <c r="Z769" s="18">
        <v>-84.255602840600005</v>
      </c>
      <c r="AA769" s="71" t="str">
        <f t="shared" si="71"/>
        <v>CLE</v>
      </c>
    </row>
    <row r="770" spans="1:27" x14ac:dyDescent="0.25">
      <c r="A770" s="22" t="s">
        <v>2236</v>
      </c>
      <c r="B770" s="22">
        <v>0</v>
      </c>
      <c r="C770" s="22" t="s">
        <v>4633</v>
      </c>
      <c r="D770" s="22">
        <v>2</v>
      </c>
      <c r="E770" s="23" t="str">
        <f t="shared" si="66"/>
        <v>Green</v>
      </c>
      <c r="F770" s="72" t="s">
        <v>1741</v>
      </c>
      <c r="G770" s="23"/>
      <c r="H770" s="24" t="str">
        <f t="shared" si="67"/>
        <v>Start Loc</v>
      </c>
      <c r="I770" s="24" t="str">
        <f t="shared" si="68"/>
        <v>End Loc</v>
      </c>
      <c r="J770" s="24" t="str">
        <f t="shared" si="69"/>
        <v>Segment</v>
      </c>
      <c r="K770" s="71" t="s">
        <v>864</v>
      </c>
      <c r="L770" s="22">
        <v>10.25</v>
      </c>
      <c r="M770" s="22">
        <v>10.49</v>
      </c>
      <c r="N770" s="22">
        <v>2</v>
      </c>
      <c r="O770" s="22">
        <v>0</v>
      </c>
      <c r="P770" s="22">
        <v>0</v>
      </c>
      <c r="Q770" s="22">
        <v>0</v>
      </c>
      <c r="R770" s="22"/>
      <c r="S770" s="22"/>
      <c r="T770" s="22"/>
      <c r="U770" t="s">
        <v>2051</v>
      </c>
      <c r="V770" s="18">
        <f t="shared" si="70"/>
        <v>0.24000000000000021</v>
      </c>
      <c r="W770" s="18">
        <v>39.136432636800002</v>
      </c>
      <c r="X770" s="18">
        <v>-82.253654859099996</v>
      </c>
      <c r="Y770" s="18">
        <v>39.1391357515</v>
      </c>
      <c r="Z770" s="18">
        <v>-82.255675057000005</v>
      </c>
      <c r="AA770" s="71" t="str">
        <f t="shared" si="71"/>
        <v>MEG</v>
      </c>
    </row>
    <row r="771" spans="1:27" x14ac:dyDescent="0.25">
      <c r="A771" s="22" t="s">
        <v>5610</v>
      </c>
      <c r="B771" s="22">
        <v>0</v>
      </c>
      <c r="C771" s="22" t="s">
        <v>4621</v>
      </c>
      <c r="D771" s="22">
        <v>2</v>
      </c>
      <c r="E771" s="23" t="str">
        <f t="shared" si="66"/>
        <v>Green</v>
      </c>
      <c r="F771" s="72" t="s">
        <v>1673</v>
      </c>
      <c r="G771" s="23"/>
      <c r="H771" s="24" t="str">
        <f t="shared" si="67"/>
        <v>Start Loc</v>
      </c>
      <c r="I771" s="24" t="str">
        <f t="shared" si="68"/>
        <v>End Loc</v>
      </c>
      <c r="J771" s="24" t="str">
        <f t="shared" si="69"/>
        <v>Segment</v>
      </c>
      <c r="K771" s="71" t="s">
        <v>876</v>
      </c>
      <c r="L771" s="22">
        <v>0.75</v>
      </c>
      <c r="M771" s="22">
        <v>0.99</v>
      </c>
      <c r="N771" s="22">
        <v>2</v>
      </c>
      <c r="O771" s="22">
        <v>0</v>
      </c>
      <c r="P771" s="22">
        <v>0</v>
      </c>
      <c r="Q771" s="22">
        <v>1</v>
      </c>
      <c r="R771" s="22"/>
      <c r="S771" s="22"/>
      <c r="T771" s="22"/>
      <c r="U771" t="s">
        <v>262</v>
      </c>
      <c r="V771" s="18">
        <f t="shared" si="70"/>
        <v>0.24</v>
      </c>
      <c r="W771" s="18">
        <v>39.136292216500003</v>
      </c>
      <c r="X771" s="18">
        <v>-84.133023599500007</v>
      </c>
      <c r="Y771" s="18">
        <v>39.139446680500001</v>
      </c>
      <c r="Z771" s="18">
        <v>-84.131940820599993</v>
      </c>
      <c r="AA771" s="71" t="str">
        <f t="shared" si="71"/>
        <v>CLE</v>
      </c>
    </row>
    <row r="772" spans="1:27" x14ac:dyDescent="0.25">
      <c r="A772" s="22" t="s">
        <v>6346</v>
      </c>
      <c r="B772" s="22">
        <v>0</v>
      </c>
      <c r="C772" s="22" t="s">
        <v>4619</v>
      </c>
      <c r="D772" s="22">
        <v>3</v>
      </c>
      <c r="E772" s="23" t="str">
        <f t="shared" si="66"/>
        <v>Green</v>
      </c>
      <c r="F772" s="72" t="s">
        <v>1673</v>
      </c>
      <c r="G772" s="23"/>
      <c r="H772" s="24" t="str">
        <f t="shared" si="67"/>
        <v>Start Loc</v>
      </c>
      <c r="I772" s="24" t="str">
        <f t="shared" si="68"/>
        <v>End Loc</v>
      </c>
      <c r="J772" s="24" t="str">
        <f t="shared" si="69"/>
        <v>Segment</v>
      </c>
      <c r="K772" s="71" t="s">
        <v>837</v>
      </c>
      <c r="L772" s="22">
        <v>0.5</v>
      </c>
      <c r="M772" s="22">
        <v>0.74</v>
      </c>
      <c r="N772" s="22">
        <v>3</v>
      </c>
      <c r="O772" s="22">
        <v>0</v>
      </c>
      <c r="P772" s="22">
        <v>0</v>
      </c>
      <c r="Q772" s="22">
        <v>1</v>
      </c>
      <c r="R772" s="22"/>
      <c r="S772" s="22"/>
      <c r="T772" s="22"/>
      <c r="U772" t="s">
        <v>284</v>
      </c>
      <c r="V772" s="18">
        <f t="shared" si="70"/>
        <v>0.24</v>
      </c>
      <c r="W772" s="18">
        <v>39.136178714499998</v>
      </c>
      <c r="X772" s="18">
        <v>-84.097746258900003</v>
      </c>
      <c r="Y772" s="18">
        <v>39.139483015000003</v>
      </c>
      <c r="Z772" s="18">
        <v>-84.096699584999996</v>
      </c>
      <c r="AA772" s="71" t="str">
        <f t="shared" si="71"/>
        <v>CLE</v>
      </c>
    </row>
    <row r="773" spans="1:27" x14ac:dyDescent="0.25">
      <c r="A773" s="22" t="s">
        <v>3371</v>
      </c>
      <c r="B773" s="22">
        <v>0</v>
      </c>
      <c r="C773" s="22" t="s">
        <v>4626</v>
      </c>
      <c r="D773" s="22">
        <v>2</v>
      </c>
      <c r="E773" s="23" t="str">
        <f t="shared" si="66"/>
        <v>Green</v>
      </c>
      <c r="F773" s="72" t="s">
        <v>1713</v>
      </c>
      <c r="G773" s="23"/>
      <c r="H773" s="24" t="str">
        <f t="shared" si="67"/>
        <v>Start Loc</v>
      </c>
      <c r="I773" s="24" t="str">
        <f t="shared" si="68"/>
        <v>End Loc</v>
      </c>
      <c r="J773" s="24" t="str">
        <f t="shared" si="69"/>
        <v>Segment</v>
      </c>
      <c r="K773" s="71" t="s">
        <v>1037</v>
      </c>
      <c r="L773" s="22">
        <v>1.75</v>
      </c>
      <c r="M773" s="22">
        <v>1.99</v>
      </c>
      <c r="N773" s="22">
        <v>2</v>
      </c>
      <c r="O773" s="22">
        <v>0</v>
      </c>
      <c r="P773" s="22">
        <v>0</v>
      </c>
      <c r="Q773" s="22">
        <v>0</v>
      </c>
      <c r="R773" s="22"/>
      <c r="S773" s="22"/>
      <c r="T773" s="22"/>
      <c r="U773" t="s">
        <v>1836</v>
      </c>
      <c r="V773" s="18">
        <f t="shared" si="70"/>
        <v>0.24</v>
      </c>
      <c r="W773" s="18">
        <v>39.143075312699999</v>
      </c>
      <c r="X773" s="18">
        <v>-83.094119322500006</v>
      </c>
      <c r="Y773" s="18">
        <v>39.140300063600002</v>
      </c>
      <c r="Z773" s="18">
        <v>-83.0925328079</v>
      </c>
      <c r="AA773" s="71" t="str">
        <f t="shared" si="71"/>
        <v>PIK</v>
      </c>
    </row>
    <row r="774" spans="1:27" x14ac:dyDescent="0.25">
      <c r="A774" s="22" t="s">
        <v>5556</v>
      </c>
      <c r="B774" s="22">
        <v>0</v>
      </c>
      <c r="C774" s="22" t="s">
        <v>4617</v>
      </c>
      <c r="D774" s="22">
        <v>2</v>
      </c>
      <c r="E774" s="23" t="str">
        <f t="shared" si="66"/>
        <v>Green</v>
      </c>
      <c r="F774" s="72" t="s">
        <v>1673</v>
      </c>
      <c r="G774" s="23"/>
      <c r="H774" s="24" t="str">
        <f t="shared" si="67"/>
        <v>Start Loc</v>
      </c>
      <c r="I774" s="24" t="str">
        <f t="shared" si="68"/>
        <v>End Loc</v>
      </c>
      <c r="J774" s="24" t="str">
        <f t="shared" si="69"/>
        <v>Segment</v>
      </c>
      <c r="K774" s="71" t="s">
        <v>886</v>
      </c>
      <c r="L774" s="22">
        <v>2.75</v>
      </c>
      <c r="M774" s="22">
        <v>2.99</v>
      </c>
      <c r="N774" s="22">
        <v>2</v>
      </c>
      <c r="O774" s="22">
        <v>0</v>
      </c>
      <c r="P774" s="22">
        <v>0</v>
      </c>
      <c r="Q774" s="22">
        <v>0</v>
      </c>
      <c r="R774" s="22"/>
      <c r="S774" s="22"/>
      <c r="T774" s="22"/>
      <c r="U774" t="s">
        <v>263</v>
      </c>
      <c r="V774" s="18">
        <f t="shared" si="70"/>
        <v>0.24000000000000021</v>
      </c>
      <c r="W774" s="18">
        <v>39.1438854863</v>
      </c>
      <c r="X774" s="18">
        <v>-84.261503998600006</v>
      </c>
      <c r="Y774" s="18">
        <v>39.140865683199998</v>
      </c>
      <c r="Z774" s="18">
        <v>-84.259357457199997</v>
      </c>
      <c r="AA774" s="71" t="str">
        <f t="shared" si="71"/>
        <v>CLE</v>
      </c>
    </row>
    <row r="775" spans="1:27" x14ac:dyDescent="0.25">
      <c r="A775" s="22" t="s">
        <v>2503</v>
      </c>
      <c r="B775" s="22">
        <v>0</v>
      </c>
      <c r="C775" s="22" t="s">
        <v>4626</v>
      </c>
      <c r="D775" s="22">
        <v>4</v>
      </c>
      <c r="E775" s="23" t="str">
        <f t="shared" si="66"/>
        <v>Green</v>
      </c>
      <c r="F775" s="72" t="s">
        <v>1670</v>
      </c>
      <c r="G775" s="23"/>
      <c r="H775" s="24" t="str">
        <f t="shared" si="67"/>
        <v>Start Loc</v>
      </c>
      <c r="I775" s="24" t="str">
        <f t="shared" si="68"/>
        <v>End Loc</v>
      </c>
      <c r="J775" s="24" t="str">
        <f t="shared" si="69"/>
        <v>Segment</v>
      </c>
      <c r="K775" s="71" t="s">
        <v>947</v>
      </c>
      <c r="L775" s="22">
        <v>1.75</v>
      </c>
      <c r="M775" s="22">
        <v>1.99</v>
      </c>
      <c r="N775" s="22">
        <v>4</v>
      </c>
      <c r="O775" s="22">
        <v>0</v>
      </c>
      <c r="P775" s="22">
        <v>0</v>
      </c>
      <c r="Q775" s="22">
        <v>0</v>
      </c>
      <c r="R775" s="22"/>
      <c r="S775" s="22"/>
      <c r="T775" s="22"/>
      <c r="U775" t="s">
        <v>471</v>
      </c>
      <c r="V775" s="18">
        <f t="shared" si="70"/>
        <v>0.24</v>
      </c>
      <c r="W775" s="18">
        <v>39.139054696099997</v>
      </c>
      <c r="X775" s="18">
        <v>-84.6749660965</v>
      </c>
      <c r="Y775" s="18">
        <v>39.141006943000001</v>
      </c>
      <c r="Z775" s="18">
        <v>-84.672186761099994</v>
      </c>
      <c r="AA775" s="71" t="str">
        <f t="shared" si="71"/>
        <v>HAM</v>
      </c>
    </row>
    <row r="776" spans="1:27" x14ac:dyDescent="0.25">
      <c r="A776" s="22" t="s">
        <v>6182</v>
      </c>
      <c r="B776" s="22">
        <v>0</v>
      </c>
      <c r="C776" s="22" t="s">
        <v>4608</v>
      </c>
      <c r="D776" s="22">
        <v>2</v>
      </c>
      <c r="E776" s="23" t="str">
        <f t="shared" si="66"/>
        <v>Green</v>
      </c>
      <c r="F776" s="72" t="s">
        <v>1713</v>
      </c>
      <c r="G776" s="23"/>
      <c r="H776" s="24" t="str">
        <f t="shared" si="67"/>
        <v>Start Loc</v>
      </c>
      <c r="I776" s="24" t="str">
        <f t="shared" si="68"/>
        <v>End Loc</v>
      </c>
      <c r="J776" s="24" t="str">
        <f t="shared" si="69"/>
        <v>Segment</v>
      </c>
      <c r="K776" s="71" t="s">
        <v>1015</v>
      </c>
      <c r="L776" s="22">
        <v>1.25</v>
      </c>
      <c r="M776" s="22">
        <v>1.49</v>
      </c>
      <c r="N776" s="22">
        <v>2</v>
      </c>
      <c r="O776" s="22">
        <v>0</v>
      </c>
      <c r="P776" s="22">
        <v>0</v>
      </c>
      <c r="Q776" s="22">
        <v>0</v>
      </c>
      <c r="R776" s="22"/>
      <c r="S776" s="22"/>
      <c r="T776" s="22"/>
      <c r="U776" t="s">
        <v>403</v>
      </c>
      <c r="V776" s="18">
        <f t="shared" si="70"/>
        <v>0.24</v>
      </c>
      <c r="W776" s="18">
        <v>39.138183766099999</v>
      </c>
      <c r="X776" s="18">
        <v>-83.063690196600007</v>
      </c>
      <c r="Y776" s="18">
        <v>39.1411195998</v>
      </c>
      <c r="Z776" s="18">
        <v>-83.061784817800003</v>
      </c>
      <c r="AA776" s="71" t="str">
        <f t="shared" si="71"/>
        <v>PIK</v>
      </c>
    </row>
    <row r="777" spans="1:27" x14ac:dyDescent="0.25">
      <c r="A777" s="22" t="s">
        <v>6213</v>
      </c>
      <c r="B777" s="22">
        <v>0</v>
      </c>
      <c r="C777" s="22" t="s">
        <v>4624</v>
      </c>
      <c r="D777" s="22">
        <v>2</v>
      </c>
      <c r="E777" s="23" t="str">
        <f t="shared" ref="E777:E840" si="72">IF(D777&gt;15,"Red",IF(D777&gt;10,"Yellow",IF(D777&gt;5,"Purple",IF(D777&gt;1,"Green",""))))</f>
        <v>Green</v>
      </c>
      <c r="F777" s="72" t="s">
        <v>1673</v>
      </c>
      <c r="G777" s="23"/>
      <c r="H777" s="24" t="str">
        <f t="shared" ref="H777:H840" si="73">IF(W777=0,"Unavailable",HYPERLINK(CONCATENATE("http://maps.google.com/maps?q=",+W777,",+",+X777,"+(Begin)&amp;iwloc=A&amp;hl=en"),"Start Loc"))</f>
        <v>Start Loc</v>
      </c>
      <c r="I777" s="24" t="str">
        <f t="shared" ref="I777:I840" si="74">IF(Y777=0,"Unavailable",HYPERLINK(CONCATENATE("http://maps.google.com/maps?q=",+Y777,",+",+Z777,"+(End)&amp;iwloc=A&amp;hl=en"),"End Loc"))</f>
        <v>End Loc</v>
      </c>
      <c r="J777" s="24" t="str">
        <f t="shared" ref="J777:J840" si="75">HYPERLINK(CONCATENATE("https://www.google.us/maps/dir/",W777,",",X777,"/",Y777,",",Z777,"/@",AVERAGE(W777,Y777),",",AVERAGE(X777,Z777),",15z"),"Segment")</f>
        <v>Segment</v>
      </c>
      <c r="K777" s="71" t="s">
        <v>796</v>
      </c>
      <c r="L777" s="22">
        <v>2.25</v>
      </c>
      <c r="M777" s="22">
        <v>2.4900000000000002</v>
      </c>
      <c r="N777" s="22">
        <v>2</v>
      </c>
      <c r="O777" s="22">
        <v>0</v>
      </c>
      <c r="P777" s="22">
        <v>0</v>
      </c>
      <c r="Q777" s="22">
        <v>0</v>
      </c>
      <c r="R777" s="22"/>
      <c r="S777" s="22"/>
      <c r="T777" s="22"/>
      <c r="U777" t="s">
        <v>207</v>
      </c>
      <c r="V777" s="18">
        <f t="shared" ref="V777:V840" si="76">M777-L777</f>
        <v>0.24000000000000021</v>
      </c>
      <c r="W777" s="18">
        <v>39.138487048999998</v>
      </c>
      <c r="X777" s="18">
        <v>-84.286372759499997</v>
      </c>
      <c r="Y777" s="18">
        <v>39.141177775099997</v>
      </c>
      <c r="Z777" s="18">
        <v>-84.283641775899994</v>
      </c>
      <c r="AA777" s="71" t="str">
        <f t="shared" ref="AA777:AA840" si="77">MID(U777,2,3)</f>
        <v>CLE</v>
      </c>
    </row>
    <row r="778" spans="1:27" x14ac:dyDescent="0.25">
      <c r="A778" s="22" t="s">
        <v>3124</v>
      </c>
      <c r="B778" s="22">
        <v>0</v>
      </c>
      <c r="C778" s="22" t="s">
        <v>4612</v>
      </c>
      <c r="D778" s="22">
        <v>3</v>
      </c>
      <c r="E778" s="23" t="str">
        <f t="shared" si="72"/>
        <v>Green</v>
      </c>
      <c r="F778" s="72" t="s">
        <v>1703</v>
      </c>
      <c r="G778" s="23"/>
      <c r="H778" s="24" t="str">
        <f t="shared" si="73"/>
        <v>Start Loc</v>
      </c>
      <c r="I778" s="24" t="str">
        <f t="shared" si="74"/>
        <v>End Loc</v>
      </c>
      <c r="J778" s="24" t="str">
        <f t="shared" si="75"/>
        <v>Segment</v>
      </c>
      <c r="K778" s="71" t="s">
        <v>1036</v>
      </c>
      <c r="L778" s="22">
        <v>1</v>
      </c>
      <c r="M778" s="22">
        <v>1.24</v>
      </c>
      <c r="N778" s="22">
        <v>3</v>
      </c>
      <c r="O778" s="22">
        <v>0</v>
      </c>
      <c r="P778" s="22">
        <v>0</v>
      </c>
      <c r="Q778" s="22">
        <v>3</v>
      </c>
      <c r="R778" s="22"/>
      <c r="S778" s="22"/>
      <c r="T778" s="22"/>
      <c r="U778" t="s">
        <v>1976</v>
      </c>
      <c r="V778" s="18">
        <f t="shared" si="76"/>
        <v>0.24</v>
      </c>
      <c r="W778" s="18">
        <v>39.137963750899999</v>
      </c>
      <c r="X778" s="18">
        <v>-82.620425797500005</v>
      </c>
      <c r="Y778" s="18">
        <v>39.141187621199997</v>
      </c>
      <c r="Z778" s="18">
        <v>-82.620683631000006</v>
      </c>
      <c r="AA778" s="71" t="str">
        <f t="shared" si="77"/>
        <v>JAC</v>
      </c>
    </row>
    <row r="779" spans="1:27" x14ac:dyDescent="0.25">
      <c r="A779" s="22" t="s">
        <v>5793</v>
      </c>
      <c r="B779" s="22">
        <v>0</v>
      </c>
      <c r="C779" s="22" t="s">
        <v>4608</v>
      </c>
      <c r="D779" s="22">
        <v>2</v>
      </c>
      <c r="E779" s="23" t="str">
        <f t="shared" si="72"/>
        <v>Green</v>
      </c>
      <c r="F779" s="72" t="s">
        <v>1687</v>
      </c>
      <c r="G779" s="23"/>
      <c r="H779" s="24" t="str">
        <f t="shared" si="73"/>
        <v>Start Loc</v>
      </c>
      <c r="I779" s="24" t="str">
        <f t="shared" si="74"/>
        <v>End Loc</v>
      </c>
      <c r="J779" s="24" t="str">
        <f t="shared" si="75"/>
        <v>Segment</v>
      </c>
      <c r="K779" s="71" t="s">
        <v>1017</v>
      </c>
      <c r="L779" s="22">
        <v>1.25</v>
      </c>
      <c r="M779" s="22">
        <v>1.49</v>
      </c>
      <c r="N779" s="22">
        <v>2</v>
      </c>
      <c r="O779" s="22">
        <v>0</v>
      </c>
      <c r="P779" s="22">
        <v>1</v>
      </c>
      <c r="Q779" s="22">
        <v>1</v>
      </c>
      <c r="R779" s="22"/>
      <c r="S779" s="22"/>
      <c r="T779" s="22"/>
      <c r="U779" t="s">
        <v>6686</v>
      </c>
      <c r="V779" s="18">
        <f t="shared" si="76"/>
        <v>0.24</v>
      </c>
      <c r="W779" s="18">
        <v>39.139353744600001</v>
      </c>
      <c r="X779" s="18">
        <v>-83.961023940199993</v>
      </c>
      <c r="Y779" s="18">
        <v>39.142090697500002</v>
      </c>
      <c r="Z779" s="18">
        <v>-83.958277084299993</v>
      </c>
      <c r="AA779" s="71" t="str">
        <f t="shared" si="77"/>
        <v>BRO</v>
      </c>
    </row>
    <row r="780" spans="1:27" x14ac:dyDescent="0.25">
      <c r="A780" s="22" t="s">
        <v>5659</v>
      </c>
      <c r="B780" s="22">
        <v>0</v>
      </c>
      <c r="C780" s="22" t="s">
        <v>4616</v>
      </c>
      <c r="D780" s="22">
        <v>2</v>
      </c>
      <c r="E780" s="23" t="str">
        <f t="shared" si="72"/>
        <v>Green</v>
      </c>
      <c r="F780" s="72" t="s">
        <v>1713</v>
      </c>
      <c r="G780" s="23"/>
      <c r="H780" s="24" t="str">
        <f t="shared" si="73"/>
        <v>Start Loc</v>
      </c>
      <c r="I780" s="24" t="str">
        <f t="shared" si="74"/>
        <v>End Loc</v>
      </c>
      <c r="J780" s="24" t="str">
        <f t="shared" si="75"/>
        <v>Segment</v>
      </c>
      <c r="K780" s="71" t="s">
        <v>1059</v>
      </c>
      <c r="L780" s="22">
        <v>4</v>
      </c>
      <c r="M780" s="22">
        <v>4.24</v>
      </c>
      <c r="N780" s="22">
        <v>2</v>
      </c>
      <c r="O780" s="22">
        <v>0</v>
      </c>
      <c r="P780" s="22">
        <v>0</v>
      </c>
      <c r="Q780" s="22">
        <v>0</v>
      </c>
      <c r="R780" s="22"/>
      <c r="S780" s="22"/>
      <c r="T780" s="22"/>
      <c r="U780" t="s">
        <v>507</v>
      </c>
      <c r="V780" s="18">
        <f t="shared" si="76"/>
        <v>0.24000000000000021</v>
      </c>
      <c r="W780" s="18">
        <v>39.144317243300002</v>
      </c>
      <c r="X780" s="18">
        <v>-82.995343083799995</v>
      </c>
      <c r="Y780" s="18">
        <v>39.1425050637</v>
      </c>
      <c r="Z780" s="18">
        <v>-82.991577287699997</v>
      </c>
      <c r="AA780" s="71" t="str">
        <f t="shared" si="77"/>
        <v>PIK</v>
      </c>
    </row>
    <row r="781" spans="1:27" x14ac:dyDescent="0.25">
      <c r="A781" s="22" t="s">
        <v>2689</v>
      </c>
      <c r="B781" s="22">
        <v>0</v>
      </c>
      <c r="C781" s="22" t="s">
        <v>4675</v>
      </c>
      <c r="D781" s="22">
        <v>2</v>
      </c>
      <c r="E781" s="23" t="str">
        <f t="shared" si="72"/>
        <v>Green</v>
      </c>
      <c r="F781" s="72" t="s">
        <v>1709</v>
      </c>
      <c r="G781" s="23"/>
      <c r="H781" s="24" t="str">
        <f t="shared" si="73"/>
        <v>Start Loc</v>
      </c>
      <c r="I781" s="24" t="str">
        <f t="shared" si="74"/>
        <v>End Loc</v>
      </c>
      <c r="J781" s="24" t="str">
        <f t="shared" si="75"/>
        <v>Segment</v>
      </c>
      <c r="K781" s="71" t="s">
        <v>841</v>
      </c>
      <c r="L781" s="22">
        <v>11.75</v>
      </c>
      <c r="M781" s="22">
        <v>11.99</v>
      </c>
      <c r="N781" s="22">
        <v>2</v>
      </c>
      <c r="O781" s="22">
        <v>0</v>
      </c>
      <c r="P781" s="22">
        <v>0</v>
      </c>
      <c r="Q781" s="22">
        <v>0</v>
      </c>
      <c r="R781" s="22"/>
      <c r="S781" s="22"/>
      <c r="T781" s="22"/>
      <c r="U781" t="s">
        <v>2115</v>
      </c>
      <c r="V781" s="18">
        <f t="shared" si="76"/>
        <v>0.24000000000000021</v>
      </c>
      <c r="W781" s="18">
        <v>39.140359311899999</v>
      </c>
      <c r="X781" s="18">
        <v>-83.732977269100004</v>
      </c>
      <c r="Y781" s="18">
        <v>39.142925105000003</v>
      </c>
      <c r="Z781" s="18">
        <v>-83.735780507699999</v>
      </c>
      <c r="AA781" s="71" t="str">
        <f t="shared" si="77"/>
        <v>HIG</v>
      </c>
    </row>
    <row r="782" spans="1:27" x14ac:dyDescent="0.25">
      <c r="A782" s="22" t="s">
        <v>3195</v>
      </c>
      <c r="B782" s="22">
        <v>0</v>
      </c>
      <c r="C782" s="22" t="s">
        <v>4612</v>
      </c>
      <c r="D782" s="22">
        <v>3</v>
      </c>
      <c r="E782" s="23" t="str">
        <f t="shared" si="72"/>
        <v>Green</v>
      </c>
      <c r="F782" s="72" t="s">
        <v>1670</v>
      </c>
      <c r="G782" s="23"/>
      <c r="H782" s="24" t="str">
        <f t="shared" si="73"/>
        <v>Start Loc</v>
      </c>
      <c r="I782" s="24" t="str">
        <f t="shared" si="74"/>
        <v>End Loc</v>
      </c>
      <c r="J782" s="24" t="str">
        <f t="shared" si="75"/>
        <v>Segment</v>
      </c>
      <c r="K782" s="71" t="s">
        <v>1113</v>
      </c>
      <c r="L782" s="22">
        <v>1</v>
      </c>
      <c r="M782" s="22">
        <v>1.24</v>
      </c>
      <c r="N782" s="22">
        <v>3</v>
      </c>
      <c r="O782" s="22">
        <v>0</v>
      </c>
      <c r="P782" s="22">
        <v>0</v>
      </c>
      <c r="Q782" s="22">
        <v>0</v>
      </c>
      <c r="R782" s="22"/>
      <c r="S782" s="22"/>
      <c r="T782" s="22"/>
      <c r="U782" t="s">
        <v>1185</v>
      </c>
      <c r="V782" s="18">
        <f t="shared" si="76"/>
        <v>0.24</v>
      </c>
      <c r="W782" s="18">
        <v>39.143421044199997</v>
      </c>
      <c r="X782" s="18">
        <v>-84.651222621000002</v>
      </c>
      <c r="Y782" s="18">
        <v>39.1431533628</v>
      </c>
      <c r="Z782" s="18">
        <v>-84.646768269000006</v>
      </c>
      <c r="AA782" s="71" t="str">
        <f t="shared" si="77"/>
        <v>HAM</v>
      </c>
    </row>
    <row r="783" spans="1:27" x14ac:dyDescent="0.25">
      <c r="A783" s="22" t="s">
        <v>4121</v>
      </c>
      <c r="B783" s="22">
        <v>0</v>
      </c>
      <c r="C783" s="22" t="s">
        <v>4619</v>
      </c>
      <c r="D783" s="22">
        <v>2</v>
      </c>
      <c r="E783" s="23" t="str">
        <f t="shared" si="72"/>
        <v>Green</v>
      </c>
      <c r="F783" s="72" t="s">
        <v>1670</v>
      </c>
      <c r="G783" s="23"/>
      <c r="H783" s="24" t="str">
        <f t="shared" si="73"/>
        <v>Start Loc</v>
      </c>
      <c r="I783" s="24" t="str">
        <f t="shared" si="74"/>
        <v>End Loc</v>
      </c>
      <c r="J783" s="24" t="str">
        <f t="shared" si="75"/>
        <v>Segment</v>
      </c>
      <c r="K783" s="71" t="s">
        <v>829</v>
      </c>
      <c r="L783" s="22">
        <v>0.5</v>
      </c>
      <c r="M783" s="22">
        <v>0.74</v>
      </c>
      <c r="N783" s="22">
        <v>2</v>
      </c>
      <c r="O783" s="22">
        <v>0</v>
      </c>
      <c r="P783" s="22">
        <v>0</v>
      </c>
      <c r="Q783" s="22">
        <v>0</v>
      </c>
      <c r="R783" s="22"/>
      <c r="S783" s="22"/>
      <c r="T783" s="22"/>
      <c r="U783" t="s">
        <v>221</v>
      </c>
      <c r="V783" s="18">
        <f t="shared" si="76"/>
        <v>0.24</v>
      </c>
      <c r="W783" s="18">
        <v>39.140483674800002</v>
      </c>
      <c r="X783" s="18">
        <v>-84.631647132599994</v>
      </c>
      <c r="Y783" s="18">
        <v>39.1438005125</v>
      </c>
      <c r="Z783" s="18">
        <v>-84.630524056200002</v>
      </c>
      <c r="AA783" s="71" t="str">
        <f t="shared" si="77"/>
        <v>HAM</v>
      </c>
    </row>
    <row r="784" spans="1:27" x14ac:dyDescent="0.25">
      <c r="A784" s="22" t="s">
        <v>4218</v>
      </c>
      <c r="B784" s="22">
        <v>0</v>
      </c>
      <c r="C784" s="22" t="s">
        <v>4620</v>
      </c>
      <c r="D784" s="22">
        <v>4</v>
      </c>
      <c r="E784" s="23" t="str">
        <f t="shared" si="72"/>
        <v>Green</v>
      </c>
      <c r="F784" s="72" t="s">
        <v>1673</v>
      </c>
      <c r="G784" s="23"/>
      <c r="H784" s="24" t="str">
        <f t="shared" si="73"/>
        <v>Start Loc</v>
      </c>
      <c r="I784" s="24" t="str">
        <f t="shared" si="74"/>
        <v>End Loc</v>
      </c>
      <c r="J784" s="24" t="str">
        <f t="shared" si="75"/>
        <v>Segment</v>
      </c>
      <c r="K784" s="71" t="s">
        <v>199</v>
      </c>
      <c r="L784" s="22">
        <v>0</v>
      </c>
      <c r="M784" s="22">
        <v>0.24</v>
      </c>
      <c r="N784" s="22">
        <v>4</v>
      </c>
      <c r="O784" s="22">
        <v>0</v>
      </c>
      <c r="P784" s="22">
        <v>2</v>
      </c>
      <c r="Q784" s="22">
        <v>3</v>
      </c>
      <c r="R784" s="22"/>
      <c r="S784" s="22"/>
      <c r="T784" s="22"/>
      <c r="U784" t="s">
        <v>1201</v>
      </c>
      <c r="V784" s="18">
        <f t="shared" si="76"/>
        <v>0.24</v>
      </c>
      <c r="W784" s="18">
        <v>39.141905268599999</v>
      </c>
      <c r="X784" s="18">
        <v>-84.240364449899999</v>
      </c>
      <c r="Y784" s="18">
        <v>39.145319163700002</v>
      </c>
      <c r="Z784" s="18">
        <v>-84.239782361300001</v>
      </c>
      <c r="AA784" s="71" t="str">
        <f t="shared" si="77"/>
        <v>CLE</v>
      </c>
    </row>
    <row r="785" spans="1:27" x14ac:dyDescent="0.25">
      <c r="A785" s="22" t="s">
        <v>4311</v>
      </c>
      <c r="B785" s="22">
        <v>0</v>
      </c>
      <c r="C785" s="22" t="s">
        <v>4617</v>
      </c>
      <c r="D785" s="22">
        <v>4</v>
      </c>
      <c r="E785" s="23" t="str">
        <f t="shared" si="72"/>
        <v>Green</v>
      </c>
      <c r="F785" s="72" t="s">
        <v>1673</v>
      </c>
      <c r="G785" s="23"/>
      <c r="H785" s="24" t="str">
        <f t="shared" si="73"/>
        <v>Start Loc</v>
      </c>
      <c r="I785" s="24" t="str">
        <f t="shared" si="74"/>
        <v>End Loc</v>
      </c>
      <c r="J785" s="24" t="str">
        <f t="shared" si="75"/>
        <v>Segment</v>
      </c>
      <c r="K785" s="71" t="s">
        <v>796</v>
      </c>
      <c r="L785" s="22">
        <v>2.75</v>
      </c>
      <c r="M785" s="22">
        <v>2.99</v>
      </c>
      <c r="N785" s="22">
        <v>4</v>
      </c>
      <c r="O785" s="22">
        <v>0</v>
      </c>
      <c r="P785" s="22">
        <v>0</v>
      </c>
      <c r="Q785" s="22">
        <v>0</v>
      </c>
      <c r="R785" s="22"/>
      <c r="S785" s="22"/>
      <c r="T785" s="22"/>
      <c r="U785" t="s">
        <v>207</v>
      </c>
      <c r="V785" s="18">
        <f t="shared" si="76"/>
        <v>0.24000000000000021</v>
      </c>
      <c r="W785" s="18">
        <v>39.143736912100003</v>
      </c>
      <c r="X785" s="18">
        <v>-84.280155050499999</v>
      </c>
      <c r="Y785" s="18">
        <v>39.1469855263</v>
      </c>
      <c r="Z785" s="18">
        <v>-84.278633274800001</v>
      </c>
      <c r="AA785" s="71" t="str">
        <f t="shared" si="77"/>
        <v>CLE</v>
      </c>
    </row>
    <row r="786" spans="1:27" x14ac:dyDescent="0.25">
      <c r="A786" s="22" t="s">
        <v>4129</v>
      </c>
      <c r="B786" s="22">
        <v>0</v>
      </c>
      <c r="C786" s="22" t="s">
        <v>4606</v>
      </c>
      <c r="D786" s="22">
        <v>5</v>
      </c>
      <c r="E786" s="23" t="str">
        <f t="shared" si="72"/>
        <v>Green</v>
      </c>
      <c r="F786" s="72" t="s">
        <v>1673</v>
      </c>
      <c r="G786" s="23"/>
      <c r="H786" s="24" t="str">
        <f t="shared" si="73"/>
        <v>Start Loc</v>
      </c>
      <c r="I786" s="24" t="str">
        <f t="shared" si="74"/>
        <v>End Loc</v>
      </c>
      <c r="J786" s="24" t="str">
        <f t="shared" si="75"/>
        <v>Segment</v>
      </c>
      <c r="K786" s="71" t="s">
        <v>199</v>
      </c>
      <c r="L786" s="22">
        <v>0.25</v>
      </c>
      <c r="M786" s="22">
        <v>0.49</v>
      </c>
      <c r="N786" s="22">
        <v>5</v>
      </c>
      <c r="O786" s="22">
        <v>0</v>
      </c>
      <c r="P786" s="22">
        <v>0</v>
      </c>
      <c r="Q786" s="22">
        <v>1</v>
      </c>
      <c r="R786" s="22"/>
      <c r="S786" s="22"/>
      <c r="T786" s="22"/>
      <c r="U786" t="s">
        <v>1201</v>
      </c>
      <c r="V786" s="18">
        <f t="shared" si="76"/>
        <v>0.24</v>
      </c>
      <c r="W786" s="18">
        <v>39.1454588191</v>
      </c>
      <c r="X786" s="18">
        <v>-84.239713765999994</v>
      </c>
      <c r="Y786" s="18">
        <v>39.148405532799998</v>
      </c>
      <c r="Z786" s="18">
        <v>-84.237497220600005</v>
      </c>
      <c r="AA786" s="71" t="str">
        <f t="shared" si="77"/>
        <v>CLE</v>
      </c>
    </row>
    <row r="787" spans="1:27" x14ac:dyDescent="0.25">
      <c r="A787" s="22" t="s">
        <v>6339</v>
      </c>
      <c r="B787" s="22">
        <v>0</v>
      </c>
      <c r="C787" s="22" t="s">
        <v>4608</v>
      </c>
      <c r="D787" s="22">
        <v>2</v>
      </c>
      <c r="E787" s="23" t="str">
        <f t="shared" si="72"/>
        <v>Green</v>
      </c>
      <c r="F787" s="72" t="s">
        <v>1673</v>
      </c>
      <c r="G787" s="23"/>
      <c r="H787" s="24" t="str">
        <f t="shared" si="73"/>
        <v>Start Loc</v>
      </c>
      <c r="I787" s="24" t="str">
        <f t="shared" si="74"/>
        <v>End Loc</v>
      </c>
      <c r="J787" s="24" t="str">
        <f t="shared" si="75"/>
        <v>Segment</v>
      </c>
      <c r="K787" s="71" t="s">
        <v>837</v>
      </c>
      <c r="L787" s="22">
        <v>1.25</v>
      </c>
      <c r="M787" s="22">
        <v>1.49</v>
      </c>
      <c r="N787" s="22">
        <v>2</v>
      </c>
      <c r="O787" s="22">
        <v>0</v>
      </c>
      <c r="P787" s="22">
        <v>0</v>
      </c>
      <c r="Q787" s="22">
        <v>1</v>
      </c>
      <c r="R787" s="22"/>
      <c r="S787" s="22"/>
      <c r="T787" s="22"/>
      <c r="U787" t="s">
        <v>284</v>
      </c>
      <c r="V787" s="18">
        <f t="shared" si="76"/>
        <v>0.24</v>
      </c>
      <c r="W787" s="18">
        <v>39.146454981200002</v>
      </c>
      <c r="X787" s="18">
        <v>-84.093628156099996</v>
      </c>
      <c r="Y787" s="18">
        <v>39.1488094288</v>
      </c>
      <c r="Z787" s="18">
        <v>-84.094920899200005</v>
      </c>
      <c r="AA787" s="71" t="str">
        <f t="shared" si="77"/>
        <v>CLE</v>
      </c>
    </row>
    <row r="788" spans="1:27" x14ac:dyDescent="0.25">
      <c r="A788" s="22" t="s">
        <v>5743</v>
      </c>
      <c r="B788" s="22">
        <v>0</v>
      </c>
      <c r="C788" s="22" t="s">
        <v>4631</v>
      </c>
      <c r="D788" s="22">
        <v>2</v>
      </c>
      <c r="E788" s="23" t="str">
        <f t="shared" si="72"/>
        <v>Green</v>
      </c>
      <c r="F788" s="72" t="s">
        <v>1670</v>
      </c>
      <c r="G788" s="23"/>
      <c r="H788" s="24" t="str">
        <f t="shared" si="73"/>
        <v>Start Loc</v>
      </c>
      <c r="I788" s="24" t="str">
        <f t="shared" si="74"/>
        <v>End Loc</v>
      </c>
      <c r="J788" s="24" t="str">
        <f t="shared" si="75"/>
        <v>Segment</v>
      </c>
      <c r="K788" s="71" t="s">
        <v>1077</v>
      </c>
      <c r="L788" s="22">
        <v>3</v>
      </c>
      <c r="M788" s="22">
        <v>3.24</v>
      </c>
      <c r="N788" s="22">
        <v>2</v>
      </c>
      <c r="O788" s="22">
        <v>0</v>
      </c>
      <c r="P788" s="22">
        <v>0</v>
      </c>
      <c r="Q788" s="22">
        <v>2</v>
      </c>
      <c r="R788" s="22"/>
      <c r="S788" s="22"/>
      <c r="T788" s="22"/>
      <c r="U788" t="s">
        <v>6673</v>
      </c>
      <c r="V788" s="18">
        <f t="shared" si="76"/>
        <v>0.24000000000000021</v>
      </c>
      <c r="W788" s="18">
        <v>39.149037720400003</v>
      </c>
      <c r="X788" s="18">
        <v>-84.313799080600006</v>
      </c>
      <c r="Y788" s="18">
        <v>39.150338522399998</v>
      </c>
      <c r="Z788" s="18">
        <v>-84.309690991400004</v>
      </c>
      <c r="AA788" s="71" t="str">
        <f t="shared" si="77"/>
        <v>HAM</v>
      </c>
    </row>
    <row r="789" spans="1:27" x14ac:dyDescent="0.25">
      <c r="A789" s="22" t="s">
        <v>2927</v>
      </c>
      <c r="B789" s="22">
        <v>0</v>
      </c>
      <c r="C789" s="22" t="s">
        <v>4619</v>
      </c>
      <c r="D789" s="22">
        <v>2</v>
      </c>
      <c r="E789" s="23" t="str">
        <f t="shared" si="72"/>
        <v>Green</v>
      </c>
      <c r="F789" s="72" t="s">
        <v>1673</v>
      </c>
      <c r="G789" s="23"/>
      <c r="H789" s="24" t="str">
        <f t="shared" si="73"/>
        <v>Start Loc</v>
      </c>
      <c r="I789" s="24" t="str">
        <f t="shared" si="74"/>
        <v>End Loc</v>
      </c>
      <c r="J789" s="24" t="str">
        <f t="shared" si="75"/>
        <v>Segment</v>
      </c>
      <c r="K789" s="71" t="s">
        <v>199</v>
      </c>
      <c r="L789" s="22">
        <v>0.5</v>
      </c>
      <c r="M789" s="22">
        <v>0.74</v>
      </c>
      <c r="N789" s="22">
        <v>2</v>
      </c>
      <c r="O789" s="22">
        <v>0</v>
      </c>
      <c r="P789" s="22">
        <v>0</v>
      </c>
      <c r="Q789" s="22">
        <v>1</v>
      </c>
      <c r="R789" s="22"/>
      <c r="S789" s="22"/>
      <c r="T789" s="22"/>
      <c r="U789" t="s">
        <v>1201</v>
      </c>
      <c r="V789" s="18">
        <f t="shared" si="76"/>
        <v>0.24</v>
      </c>
      <c r="W789" s="18">
        <v>39.148543175</v>
      </c>
      <c r="X789" s="18">
        <v>-84.237437998299995</v>
      </c>
      <c r="Y789" s="18">
        <v>39.151855400300001</v>
      </c>
      <c r="Z789" s="18">
        <v>-84.236128992999994</v>
      </c>
      <c r="AA789" s="71" t="str">
        <f t="shared" si="77"/>
        <v>CLE</v>
      </c>
    </row>
    <row r="790" spans="1:27" x14ac:dyDescent="0.25">
      <c r="A790" s="22" t="s">
        <v>2512</v>
      </c>
      <c r="B790" s="22">
        <v>0</v>
      </c>
      <c r="C790" s="22" t="s">
        <v>4627</v>
      </c>
      <c r="D790" s="22">
        <v>4</v>
      </c>
      <c r="E790" s="23" t="str">
        <f t="shared" si="72"/>
        <v>Green</v>
      </c>
      <c r="F790" s="72" t="s">
        <v>1673</v>
      </c>
      <c r="G790" s="23"/>
      <c r="H790" s="24" t="str">
        <f t="shared" si="73"/>
        <v>Start Loc</v>
      </c>
      <c r="I790" s="24" t="str">
        <f t="shared" si="74"/>
        <v>End Loc</v>
      </c>
      <c r="J790" s="24" t="str">
        <f t="shared" si="75"/>
        <v>Segment</v>
      </c>
      <c r="K790" s="71" t="s">
        <v>796</v>
      </c>
      <c r="L790" s="22">
        <v>3.25</v>
      </c>
      <c r="M790" s="22">
        <v>3.49</v>
      </c>
      <c r="N790" s="22">
        <v>4</v>
      </c>
      <c r="O790" s="22">
        <v>0</v>
      </c>
      <c r="P790" s="22">
        <v>0</v>
      </c>
      <c r="Q790" s="22">
        <v>1</v>
      </c>
      <c r="R790" s="22"/>
      <c r="S790" s="22"/>
      <c r="T790" s="22"/>
      <c r="U790" t="s">
        <v>207</v>
      </c>
      <c r="V790" s="18">
        <f t="shared" si="76"/>
        <v>0.24000000000000021</v>
      </c>
      <c r="W790" s="18">
        <v>39.149247832999997</v>
      </c>
      <c r="X790" s="18">
        <v>-84.274802638300002</v>
      </c>
      <c r="Y790" s="18">
        <v>39.152683866300002</v>
      </c>
      <c r="Z790" s="18">
        <v>-84.274442576499993</v>
      </c>
      <c r="AA790" s="71" t="str">
        <f t="shared" si="77"/>
        <v>CLE</v>
      </c>
    </row>
    <row r="791" spans="1:27" x14ac:dyDescent="0.25">
      <c r="A791" s="22" t="s">
        <v>3923</v>
      </c>
      <c r="B791" s="22">
        <v>0</v>
      </c>
      <c r="C791" s="22" t="s">
        <v>4619</v>
      </c>
      <c r="D791" s="22">
        <v>2</v>
      </c>
      <c r="E791" s="23" t="str">
        <f t="shared" si="72"/>
        <v>Green</v>
      </c>
      <c r="F791" s="72" t="s">
        <v>1670</v>
      </c>
      <c r="G791" s="23"/>
      <c r="H791" s="24" t="str">
        <f t="shared" si="73"/>
        <v>Start Loc</v>
      </c>
      <c r="I791" s="24" t="str">
        <f t="shared" si="74"/>
        <v>End Loc</v>
      </c>
      <c r="J791" s="24" t="str">
        <f t="shared" si="75"/>
        <v>Segment</v>
      </c>
      <c r="K791" s="71" t="s">
        <v>989</v>
      </c>
      <c r="L791" s="22">
        <v>0.5</v>
      </c>
      <c r="M791" s="22">
        <v>0.74</v>
      </c>
      <c r="N791" s="22">
        <v>2</v>
      </c>
      <c r="O791" s="22">
        <v>0</v>
      </c>
      <c r="P791" s="22">
        <v>0</v>
      </c>
      <c r="Q791" s="22">
        <v>1</v>
      </c>
      <c r="R791" s="22"/>
      <c r="S791" s="22"/>
      <c r="T791" s="22"/>
      <c r="U791" t="s">
        <v>1352</v>
      </c>
      <c r="V791" s="18">
        <f t="shared" si="76"/>
        <v>0.24</v>
      </c>
      <c r="W791" s="18">
        <v>39.152775920800003</v>
      </c>
      <c r="X791" s="18">
        <v>-84.722010700799999</v>
      </c>
      <c r="Y791" s="18">
        <v>39.153454435999997</v>
      </c>
      <c r="Z791" s="18">
        <v>-84.717908555799994</v>
      </c>
      <c r="AA791" s="71" t="str">
        <f t="shared" si="77"/>
        <v>HAM</v>
      </c>
    </row>
    <row r="792" spans="1:27" x14ac:dyDescent="0.25">
      <c r="A792" s="22" t="s">
        <v>6040</v>
      </c>
      <c r="B792" s="22">
        <v>0</v>
      </c>
      <c r="C792" s="22" t="s">
        <v>4608</v>
      </c>
      <c r="D792" s="22">
        <v>2</v>
      </c>
      <c r="E792" s="23" t="str">
        <f t="shared" si="72"/>
        <v>Green</v>
      </c>
      <c r="F792" s="72" t="s">
        <v>1687</v>
      </c>
      <c r="G792" s="23"/>
      <c r="H792" s="24" t="str">
        <f t="shared" si="73"/>
        <v>Start Loc</v>
      </c>
      <c r="I792" s="24" t="str">
        <f t="shared" si="74"/>
        <v>End Loc</v>
      </c>
      <c r="J792" s="24" t="str">
        <f t="shared" si="75"/>
        <v>Segment</v>
      </c>
      <c r="K792" s="71" t="s">
        <v>1132</v>
      </c>
      <c r="L792" s="22">
        <v>1.25</v>
      </c>
      <c r="M792" s="22">
        <v>1.49</v>
      </c>
      <c r="N792" s="22">
        <v>2</v>
      </c>
      <c r="O792" s="22">
        <v>0</v>
      </c>
      <c r="P792" s="22">
        <v>0</v>
      </c>
      <c r="Q792" s="22">
        <v>1</v>
      </c>
      <c r="R792" s="22"/>
      <c r="S792" s="22"/>
      <c r="T792" s="22"/>
      <c r="U792" t="s">
        <v>6764</v>
      </c>
      <c r="V792" s="18">
        <f t="shared" si="76"/>
        <v>0.24</v>
      </c>
      <c r="W792" s="18">
        <v>39.150319074400002</v>
      </c>
      <c r="X792" s="18">
        <v>-83.975844786799996</v>
      </c>
      <c r="Y792" s="18">
        <v>39.153697635900002</v>
      </c>
      <c r="Z792" s="18">
        <v>-83.975946983599997</v>
      </c>
      <c r="AA792" s="71" t="str">
        <f t="shared" si="77"/>
        <v>BRO</v>
      </c>
    </row>
    <row r="793" spans="1:27" x14ac:dyDescent="0.25">
      <c r="A793" s="22" t="s">
        <v>3568</v>
      </c>
      <c r="B793" s="22">
        <v>0</v>
      </c>
      <c r="C793" s="22" t="s">
        <v>4606</v>
      </c>
      <c r="D793" s="22">
        <v>2</v>
      </c>
      <c r="E793" s="23" t="str">
        <f t="shared" si="72"/>
        <v>Green</v>
      </c>
      <c r="F793" s="72" t="s">
        <v>1673</v>
      </c>
      <c r="G793" s="23"/>
      <c r="H793" s="24" t="str">
        <f t="shared" si="73"/>
        <v>Start Loc</v>
      </c>
      <c r="I793" s="24" t="str">
        <f t="shared" si="74"/>
        <v>End Loc</v>
      </c>
      <c r="J793" s="24" t="str">
        <f t="shared" si="75"/>
        <v>Segment</v>
      </c>
      <c r="K793" s="71" t="s">
        <v>886</v>
      </c>
      <c r="L793" s="22">
        <v>0.25</v>
      </c>
      <c r="M793" s="22">
        <v>0.49</v>
      </c>
      <c r="N793" s="22">
        <v>2</v>
      </c>
      <c r="O793" s="22">
        <v>0</v>
      </c>
      <c r="P793" s="22">
        <v>0</v>
      </c>
      <c r="Q793" s="22">
        <v>2</v>
      </c>
      <c r="R793" s="22"/>
      <c r="S793" s="22"/>
      <c r="T793" s="22"/>
      <c r="U793" t="s">
        <v>263</v>
      </c>
      <c r="V793" s="18">
        <f t="shared" si="76"/>
        <v>0.24</v>
      </c>
      <c r="W793" s="18">
        <v>39.153112738300003</v>
      </c>
      <c r="X793" s="18">
        <v>-84.297128046799997</v>
      </c>
      <c r="Y793" s="18">
        <v>39.154088738399999</v>
      </c>
      <c r="Z793" s="18">
        <v>-84.292938198300007</v>
      </c>
      <c r="AA793" s="71" t="str">
        <f t="shared" si="77"/>
        <v>CLE</v>
      </c>
    </row>
    <row r="794" spans="1:27" x14ac:dyDescent="0.25">
      <c r="A794" s="22" t="s">
        <v>2477</v>
      </c>
      <c r="B794" s="22">
        <v>0</v>
      </c>
      <c r="C794" s="22" t="s">
        <v>4621</v>
      </c>
      <c r="D794" s="22">
        <v>2</v>
      </c>
      <c r="E794" s="23" t="str">
        <f t="shared" si="72"/>
        <v>Green</v>
      </c>
      <c r="F794" s="72" t="s">
        <v>1670</v>
      </c>
      <c r="G794" s="23"/>
      <c r="H794" s="24" t="str">
        <f t="shared" si="73"/>
        <v>Start Loc</v>
      </c>
      <c r="I794" s="24" t="str">
        <f t="shared" si="74"/>
        <v>End Loc</v>
      </c>
      <c r="J794" s="24" t="str">
        <f t="shared" si="75"/>
        <v>Segment</v>
      </c>
      <c r="K794" s="71" t="s">
        <v>989</v>
      </c>
      <c r="L794" s="22">
        <v>0.75</v>
      </c>
      <c r="M794" s="22">
        <v>0.99</v>
      </c>
      <c r="N794" s="22">
        <v>2</v>
      </c>
      <c r="O794" s="22">
        <v>0</v>
      </c>
      <c r="P794" s="22">
        <v>0</v>
      </c>
      <c r="Q794" s="22">
        <v>0</v>
      </c>
      <c r="R794" s="22"/>
      <c r="S794" s="22"/>
      <c r="T794" s="22"/>
      <c r="U794" t="s">
        <v>1352</v>
      </c>
      <c r="V794" s="18">
        <f t="shared" si="76"/>
        <v>0.24</v>
      </c>
      <c r="W794" s="18">
        <v>39.153553773200002</v>
      </c>
      <c r="X794" s="18">
        <v>-84.717766360599995</v>
      </c>
      <c r="Y794" s="18">
        <v>39.154894673999998</v>
      </c>
      <c r="Z794" s="18">
        <v>-84.714402802199999</v>
      </c>
      <c r="AA794" s="71" t="str">
        <f t="shared" si="77"/>
        <v>HAM</v>
      </c>
    </row>
    <row r="795" spans="1:27" x14ac:dyDescent="0.25">
      <c r="A795" s="22" t="s">
        <v>4476</v>
      </c>
      <c r="B795" s="22">
        <v>0</v>
      </c>
      <c r="C795" s="22" t="s">
        <v>4621</v>
      </c>
      <c r="D795" s="22">
        <v>5</v>
      </c>
      <c r="E795" s="23" t="str">
        <f t="shared" si="72"/>
        <v>Green</v>
      </c>
      <c r="F795" s="72" t="s">
        <v>1673</v>
      </c>
      <c r="G795" s="23"/>
      <c r="H795" s="24" t="str">
        <f t="shared" si="73"/>
        <v>Start Loc</v>
      </c>
      <c r="I795" s="24" t="str">
        <f t="shared" si="74"/>
        <v>End Loc</v>
      </c>
      <c r="J795" s="24" t="str">
        <f t="shared" si="75"/>
        <v>Segment</v>
      </c>
      <c r="K795" s="71" t="s">
        <v>199</v>
      </c>
      <c r="L795" s="22">
        <v>0.75</v>
      </c>
      <c r="M795" s="22">
        <v>0.99</v>
      </c>
      <c r="N795" s="22">
        <v>5</v>
      </c>
      <c r="O795" s="22">
        <v>0</v>
      </c>
      <c r="P795" s="22">
        <v>0</v>
      </c>
      <c r="Q795" s="22">
        <v>2</v>
      </c>
      <c r="R795" s="22"/>
      <c r="S795" s="22"/>
      <c r="T795" s="22"/>
      <c r="U795" t="s">
        <v>1201</v>
      </c>
      <c r="V795" s="18">
        <f t="shared" si="76"/>
        <v>0.24</v>
      </c>
      <c r="W795" s="18">
        <v>39.151991869699998</v>
      </c>
      <c r="X795" s="18">
        <v>-84.236122950999999</v>
      </c>
      <c r="Y795" s="18">
        <v>39.1552142707</v>
      </c>
      <c r="Z795" s="18">
        <v>-84.234919093499997</v>
      </c>
      <c r="AA795" s="71" t="str">
        <f t="shared" si="77"/>
        <v>CLE</v>
      </c>
    </row>
    <row r="796" spans="1:27" x14ac:dyDescent="0.25">
      <c r="A796" s="22" t="s">
        <v>4471</v>
      </c>
      <c r="B796" s="22">
        <v>0</v>
      </c>
      <c r="C796" s="22" t="s">
        <v>4621</v>
      </c>
      <c r="D796" s="22">
        <v>5</v>
      </c>
      <c r="E796" s="23" t="str">
        <f t="shared" si="72"/>
        <v>Green</v>
      </c>
      <c r="F796" s="72" t="s">
        <v>1673</v>
      </c>
      <c r="G796" s="23"/>
      <c r="H796" s="24" t="str">
        <f t="shared" si="73"/>
        <v>Start Loc</v>
      </c>
      <c r="I796" s="24" t="str">
        <f t="shared" si="74"/>
        <v>End Loc</v>
      </c>
      <c r="J796" s="24" t="str">
        <f t="shared" si="75"/>
        <v>Segment</v>
      </c>
      <c r="K796" s="71" t="s">
        <v>886</v>
      </c>
      <c r="L796" s="22">
        <v>0.75</v>
      </c>
      <c r="M796" s="22">
        <v>0.99</v>
      </c>
      <c r="N796" s="22">
        <v>5</v>
      </c>
      <c r="O796" s="22">
        <v>0</v>
      </c>
      <c r="P796" s="22">
        <v>0</v>
      </c>
      <c r="Q796" s="22">
        <v>0</v>
      </c>
      <c r="R796" s="22"/>
      <c r="S796" s="22"/>
      <c r="T796" s="22"/>
      <c r="U796" t="s">
        <v>263</v>
      </c>
      <c r="V796" s="18">
        <f t="shared" si="76"/>
        <v>0.24</v>
      </c>
      <c r="W796" s="18">
        <v>39.154870863100001</v>
      </c>
      <c r="X796" s="18">
        <v>-84.2882026188</v>
      </c>
      <c r="Y796" s="18">
        <v>39.155769702000001</v>
      </c>
      <c r="Z796" s="18">
        <v>-84.283928273800001</v>
      </c>
      <c r="AA796" s="71" t="str">
        <f t="shared" si="77"/>
        <v>CLE</v>
      </c>
    </row>
    <row r="797" spans="1:27" x14ac:dyDescent="0.25">
      <c r="A797" s="22" t="s">
        <v>5379</v>
      </c>
      <c r="B797" s="22">
        <v>0</v>
      </c>
      <c r="C797" s="22" t="s">
        <v>4626</v>
      </c>
      <c r="D797" s="22">
        <v>2</v>
      </c>
      <c r="E797" s="23" t="str">
        <f t="shared" si="72"/>
        <v>Green</v>
      </c>
      <c r="F797" s="72" t="s">
        <v>1673</v>
      </c>
      <c r="G797" s="23"/>
      <c r="H797" s="24" t="str">
        <f t="shared" si="73"/>
        <v>Start Loc</v>
      </c>
      <c r="I797" s="24" t="str">
        <f t="shared" si="74"/>
        <v>End Loc</v>
      </c>
      <c r="J797" s="24" t="str">
        <f t="shared" si="75"/>
        <v>Segment</v>
      </c>
      <c r="K797" s="71" t="s">
        <v>837</v>
      </c>
      <c r="L797" s="22">
        <v>1.75</v>
      </c>
      <c r="M797" s="22">
        <v>1.99</v>
      </c>
      <c r="N797" s="22">
        <v>2</v>
      </c>
      <c r="O797" s="22">
        <v>0</v>
      </c>
      <c r="P797" s="22">
        <v>0</v>
      </c>
      <c r="Q797" s="22">
        <v>0</v>
      </c>
      <c r="R797" s="22"/>
      <c r="S797" s="22"/>
      <c r="T797" s="22"/>
      <c r="U797" t="s">
        <v>284</v>
      </c>
      <c r="V797" s="18">
        <f t="shared" si="76"/>
        <v>0.24</v>
      </c>
      <c r="W797" s="18">
        <v>39.152379916599998</v>
      </c>
      <c r="X797" s="18">
        <v>-84.093417143699995</v>
      </c>
      <c r="Y797" s="18">
        <v>39.155786346900001</v>
      </c>
      <c r="Z797" s="18">
        <v>-84.093005443099997</v>
      </c>
      <c r="AA797" s="71" t="str">
        <f t="shared" si="77"/>
        <v>CLE</v>
      </c>
    </row>
    <row r="798" spans="1:27" x14ac:dyDescent="0.25">
      <c r="A798" s="22" t="s">
        <v>4972</v>
      </c>
      <c r="B798" s="22">
        <v>0</v>
      </c>
      <c r="C798" s="22" t="s">
        <v>4618</v>
      </c>
      <c r="D798" s="22">
        <v>3</v>
      </c>
      <c r="E798" s="23" t="str">
        <f t="shared" si="72"/>
        <v>Green</v>
      </c>
      <c r="F798" s="72" t="s">
        <v>1670</v>
      </c>
      <c r="G798" s="23"/>
      <c r="H798" s="24" t="str">
        <f t="shared" si="73"/>
        <v>Start Loc</v>
      </c>
      <c r="I798" s="24" t="str">
        <f t="shared" si="74"/>
        <v>End Loc</v>
      </c>
      <c r="J798" s="24" t="str">
        <f t="shared" si="75"/>
        <v>Segment</v>
      </c>
      <c r="K798" s="71" t="s">
        <v>1045</v>
      </c>
      <c r="L798" s="22">
        <v>2</v>
      </c>
      <c r="M798" s="22">
        <v>2.2400000000000002</v>
      </c>
      <c r="N798" s="22">
        <v>3</v>
      </c>
      <c r="O798" s="22">
        <v>0</v>
      </c>
      <c r="P798" s="22">
        <v>1</v>
      </c>
      <c r="Q798" s="22">
        <v>2</v>
      </c>
      <c r="R798" s="22"/>
      <c r="S798" s="22"/>
      <c r="T798" s="22"/>
      <c r="U798" t="s">
        <v>4733</v>
      </c>
      <c r="V798" s="18">
        <f t="shared" si="76"/>
        <v>0.24000000000000021</v>
      </c>
      <c r="W798" s="18">
        <v>39.154074646200002</v>
      </c>
      <c r="X798" s="18">
        <v>-84.763617721900005</v>
      </c>
      <c r="Y798" s="18">
        <v>39.155808176400001</v>
      </c>
      <c r="Z798" s="18">
        <v>-84.759759037400002</v>
      </c>
      <c r="AA798" s="71" t="str">
        <f t="shared" si="77"/>
        <v>HAM</v>
      </c>
    </row>
    <row r="799" spans="1:27" x14ac:dyDescent="0.25">
      <c r="A799" s="22" t="s">
        <v>3866</v>
      </c>
      <c r="B799" s="22">
        <v>0</v>
      </c>
      <c r="C799" s="22" t="s">
        <v>4643</v>
      </c>
      <c r="D799" s="22">
        <v>4</v>
      </c>
      <c r="E799" s="23" t="str">
        <f t="shared" si="72"/>
        <v>Green</v>
      </c>
      <c r="F799" s="72" t="s">
        <v>1673</v>
      </c>
      <c r="G799" s="23"/>
      <c r="H799" s="24" t="str">
        <f t="shared" si="73"/>
        <v>Start Loc</v>
      </c>
      <c r="I799" s="24" t="str">
        <f t="shared" si="74"/>
        <v>End Loc</v>
      </c>
      <c r="J799" s="24" t="str">
        <f t="shared" si="75"/>
        <v>Segment</v>
      </c>
      <c r="K799" s="71" t="s">
        <v>796</v>
      </c>
      <c r="L799" s="22">
        <v>3.5</v>
      </c>
      <c r="M799" s="22">
        <v>3.74</v>
      </c>
      <c r="N799" s="22">
        <v>4</v>
      </c>
      <c r="O799" s="22">
        <v>0</v>
      </c>
      <c r="P799" s="22">
        <v>0</v>
      </c>
      <c r="Q799" s="22">
        <v>1</v>
      </c>
      <c r="R799" s="22"/>
      <c r="S799" s="22"/>
      <c r="T799" s="22"/>
      <c r="U799" t="s">
        <v>207</v>
      </c>
      <c r="V799" s="18">
        <f t="shared" si="76"/>
        <v>0.24000000000000021</v>
      </c>
      <c r="W799" s="18">
        <v>39.152828227299999</v>
      </c>
      <c r="X799" s="18">
        <v>-84.274448492800005</v>
      </c>
      <c r="Y799" s="18">
        <v>39.156208706500003</v>
      </c>
      <c r="Z799" s="18">
        <v>-84.273721758400001</v>
      </c>
      <c r="AA799" s="71" t="str">
        <f t="shared" si="77"/>
        <v>CLE</v>
      </c>
    </row>
    <row r="800" spans="1:27" x14ac:dyDescent="0.25">
      <c r="A800" s="22" t="s">
        <v>2343</v>
      </c>
      <c r="B800" s="22">
        <v>0</v>
      </c>
      <c r="C800" s="22" t="s">
        <v>4641</v>
      </c>
      <c r="D800" s="22">
        <v>2</v>
      </c>
      <c r="E800" s="23" t="str">
        <f t="shared" si="72"/>
        <v>Green</v>
      </c>
      <c r="F800" s="72" t="s">
        <v>1703</v>
      </c>
      <c r="G800" s="23"/>
      <c r="H800" s="24" t="str">
        <f t="shared" si="73"/>
        <v>Start Loc</v>
      </c>
      <c r="I800" s="24" t="str">
        <f t="shared" si="74"/>
        <v>End Loc</v>
      </c>
      <c r="J800" s="24" t="str">
        <f t="shared" si="75"/>
        <v>Segment</v>
      </c>
      <c r="K800" s="71" t="s">
        <v>925</v>
      </c>
      <c r="L800" s="22">
        <v>8.5</v>
      </c>
      <c r="M800" s="22">
        <v>8.74</v>
      </c>
      <c r="N800" s="22">
        <v>2</v>
      </c>
      <c r="O800" s="22">
        <v>0</v>
      </c>
      <c r="P800" s="22">
        <v>0</v>
      </c>
      <c r="Q800" s="22">
        <v>0</v>
      </c>
      <c r="R800" s="22"/>
      <c r="S800" s="22"/>
      <c r="T800" s="22"/>
      <c r="U800" t="s">
        <v>688</v>
      </c>
      <c r="V800" s="18">
        <f t="shared" si="76"/>
        <v>0.24000000000000021</v>
      </c>
      <c r="W800" s="18">
        <v>39.1540387748</v>
      </c>
      <c r="X800" s="18">
        <v>-82.757001981900004</v>
      </c>
      <c r="Y800" s="18">
        <v>39.156211221200003</v>
      </c>
      <c r="Z800" s="18">
        <v>-82.760380246500006</v>
      </c>
      <c r="AA800" s="71" t="str">
        <f t="shared" si="77"/>
        <v>JAC</v>
      </c>
    </row>
    <row r="801" spans="1:27" x14ac:dyDescent="0.25">
      <c r="A801" s="22" t="s">
        <v>5778</v>
      </c>
      <c r="B801" s="22">
        <v>0</v>
      </c>
      <c r="C801" s="22" t="s">
        <v>4615</v>
      </c>
      <c r="D801" s="22">
        <v>2</v>
      </c>
      <c r="E801" s="23" t="str">
        <f t="shared" si="72"/>
        <v>Green</v>
      </c>
      <c r="F801" s="72" t="s">
        <v>1713</v>
      </c>
      <c r="G801" s="23"/>
      <c r="H801" s="24" t="str">
        <f t="shared" si="73"/>
        <v>Start Loc</v>
      </c>
      <c r="I801" s="24" t="str">
        <f t="shared" si="74"/>
        <v>End Loc</v>
      </c>
      <c r="J801" s="24" t="str">
        <f t="shared" si="75"/>
        <v>Segment</v>
      </c>
      <c r="K801" s="71" t="s">
        <v>1059</v>
      </c>
      <c r="L801" s="22">
        <v>2.5</v>
      </c>
      <c r="M801" s="22">
        <v>2.74</v>
      </c>
      <c r="N801" s="22">
        <v>2</v>
      </c>
      <c r="O801" s="22">
        <v>0</v>
      </c>
      <c r="P801" s="22">
        <v>0</v>
      </c>
      <c r="Q801" s="22">
        <v>0</v>
      </c>
      <c r="R801" s="22"/>
      <c r="S801" s="22"/>
      <c r="T801" s="22"/>
      <c r="U801" t="s">
        <v>507</v>
      </c>
      <c r="V801" s="18">
        <f t="shared" si="76"/>
        <v>0.24000000000000021</v>
      </c>
      <c r="W801" s="18">
        <v>39.1563086369</v>
      </c>
      <c r="X801" s="18">
        <v>-83.016185009899999</v>
      </c>
      <c r="Y801" s="18">
        <v>39.156214745100002</v>
      </c>
      <c r="Z801" s="18">
        <v>-83.012217003000004</v>
      </c>
      <c r="AA801" s="71" t="str">
        <f t="shared" si="77"/>
        <v>PIK</v>
      </c>
    </row>
    <row r="802" spans="1:27" x14ac:dyDescent="0.25">
      <c r="A802" s="22" t="s">
        <v>6258</v>
      </c>
      <c r="B802" s="22">
        <v>0</v>
      </c>
      <c r="C802" s="22" t="s">
        <v>4635</v>
      </c>
      <c r="D802" s="22">
        <v>2</v>
      </c>
      <c r="E802" s="23" t="str">
        <f t="shared" si="72"/>
        <v>Green</v>
      </c>
      <c r="F802" s="72" t="s">
        <v>1713</v>
      </c>
      <c r="G802" s="23"/>
      <c r="H802" s="24" t="str">
        <f t="shared" si="73"/>
        <v>Start Loc</v>
      </c>
      <c r="I802" s="24" t="str">
        <f t="shared" si="74"/>
        <v>End Loc</v>
      </c>
      <c r="J802" s="24" t="str">
        <f t="shared" si="75"/>
        <v>Segment</v>
      </c>
      <c r="K802" s="71" t="s">
        <v>792</v>
      </c>
      <c r="L802" s="22">
        <v>4.5</v>
      </c>
      <c r="M802" s="22">
        <v>4.74</v>
      </c>
      <c r="N802" s="22">
        <v>2</v>
      </c>
      <c r="O802" s="22">
        <v>0</v>
      </c>
      <c r="P802" s="22">
        <v>0</v>
      </c>
      <c r="Q802" s="22">
        <v>1</v>
      </c>
      <c r="R802" s="22"/>
      <c r="S802" s="22"/>
      <c r="T802" s="22"/>
      <c r="U802" t="s">
        <v>721</v>
      </c>
      <c r="V802" s="18">
        <f t="shared" si="76"/>
        <v>0.24000000000000021</v>
      </c>
      <c r="W802" s="18">
        <v>39.156712301500001</v>
      </c>
      <c r="X802" s="18">
        <v>-83.293942149100005</v>
      </c>
      <c r="Y802" s="18">
        <v>39.156377589599998</v>
      </c>
      <c r="Z802" s="18">
        <v>-83.297666825700006</v>
      </c>
      <c r="AA802" s="71" t="str">
        <f t="shared" si="77"/>
        <v>PIK</v>
      </c>
    </row>
    <row r="803" spans="1:27" x14ac:dyDescent="0.25">
      <c r="A803" s="22" t="s">
        <v>6044</v>
      </c>
      <c r="B803" s="22">
        <v>0</v>
      </c>
      <c r="C803" s="22" t="s">
        <v>4626</v>
      </c>
      <c r="D803" s="22">
        <v>2</v>
      </c>
      <c r="E803" s="23" t="str">
        <f t="shared" si="72"/>
        <v>Green</v>
      </c>
      <c r="F803" s="72" t="s">
        <v>1670</v>
      </c>
      <c r="G803" s="23"/>
      <c r="H803" s="24" t="str">
        <f t="shared" si="73"/>
        <v>Start Loc</v>
      </c>
      <c r="I803" s="24" t="str">
        <f t="shared" si="74"/>
        <v>End Loc</v>
      </c>
      <c r="J803" s="24" t="str">
        <f t="shared" si="75"/>
        <v>Segment</v>
      </c>
      <c r="K803" s="71" t="s">
        <v>989</v>
      </c>
      <c r="L803" s="22">
        <v>1.75</v>
      </c>
      <c r="M803" s="22">
        <v>1.99</v>
      </c>
      <c r="N803" s="22">
        <v>2</v>
      </c>
      <c r="O803" s="22">
        <v>0</v>
      </c>
      <c r="P803" s="22">
        <v>0</v>
      </c>
      <c r="Q803" s="22">
        <v>1</v>
      </c>
      <c r="R803" s="22"/>
      <c r="S803" s="22"/>
      <c r="T803" s="22"/>
      <c r="U803" t="s">
        <v>1352</v>
      </c>
      <c r="V803" s="18">
        <f t="shared" si="76"/>
        <v>0.24</v>
      </c>
      <c r="W803" s="18">
        <v>39.154807822899997</v>
      </c>
      <c r="X803" s="18">
        <v>-84.700647767199996</v>
      </c>
      <c r="Y803" s="18">
        <v>39.158172323999999</v>
      </c>
      <c r="Z803" s="18">
        <v>-84.7012077041</v>
      </c>
      <c r="AA803" s="71" t="str">
        <f t="shared" si="77"/>
        <v>HAM</v>
      </c>
    </row>
    <row r="804" spans="1:27" x14ac:dyDescent="0.25">
      <c r="A804" s="22" t="s">
        <v>3469</v>
      </c>
      <c r="B804" s="22">
        <v>0</v>
      </c>
      <c r="C804" s="22" t="s">
        <v>4612</v>
      </c>
      <c r="D804" s="22">
        <v>4</v>
      </c>
      <c r="E804" s="23" t="str">
        <f t="shared" si="72"/>
        <v>Green</v>
      </c>
      <c r="F804" s="72" t="s">
        <v>1673</v>
      </c>
      <c r="G804" s="23"/>
      <c r="H804" s="24" t="str">
        <f t="shared" si="73"/>
        <v>Start Loc</v>
      </c>
      <c r="I804" s="24" t="str">
        <f t="shared" si="74"/>
        <v>End Loc</v>
      </c>
      <c r="J804" s="24" t="str">
        <f t="shared" si="75"/>
        <v>Segment</v>
      </c>
      <c r="K804" s="71" t="s">
        <v>199</v>
      </c>
      <c r="L804" s="22">
        <v>1</v>
      </c>
      <c r="M804" s="22">
        <v>1.24</v>
      </c>
      <c r="N804" s="22">
        <v>4</v>
      </c>
      <c r="O804" s="22">
        <v>0</v>
      </c>
      <c r="P804" s="22">
        <v>0</v>
      </c>
      <c r="Q804" s="22">
        <v>4</v>
      </c>
      <c r="R804" s="22"/>
      <c r="S804" s="22"/>
      <c r="T804" s="22"/>
      <c r="U804" t="s">
        <v>1201</v>
      </c>
      <c r="V804" s="18">
        <f t="shared" si="76"/>
        <v>0.24</v>
      </c>
      <c r="W804" s="18">
        <v>39.155371363699999</v>
      </c>
      <c r="X804" s="18">
        <v>-84.234888734899997</v>
      </c>
      <c r="Y804" s="18">
        <v>39.158680945199997</v>
      </c>
      <c r="Z804" s="18">
        <v>-84.235170769099994</v>
      </c>
      <c r="AA804" s="71" t="str">
        <f t="shared" si="77"/>
        <v>CLE</v>
      </c>
    </row>
    <row r="805" spans="1:27" x14ac:dyDescent="0.25">
      <c r="A805" s="22" t="s">
        <v>5785</v>
      </c>
      <c r="B805" s="22">
        <v>0</v>
      </c>
      <c r="C805" s="22" t="s">
        <v>4626</v>
      </c>
      <c r="D805" s="22">
        <v>2</v>
      </c>
      <c r="E805" s="23" t="str">
        <f t="shared" si="72"/>
        <v>Green</v>
      </c>
      <c r="F805" s="72" t="s">
        <v>1713</v>
      </c>
      <c r="G805" s="23"/>
      <c r="H805" s="24" t="str">
        <f t="shared" si="73"/>
        <v>Start Loc</v>
      </c>
      <c r="I805" s="24" t="str">
        <f t="shared" si="74"/>
        <v>End Loc</v>
      </c>
      <c r="J805" s="24" t="str">
        <f t="shared" si="75"/>
        <v>Segment</v>
      </c>
      <c r="K805" s="71" t="s">
        <v>1059</v>
      </c>
      <c r="L805" s="22">
        <v>1.75</v>
      </c>
      <c r="M805" s="22">
        <v>1.99</v>
      </c>
      <c r="N805" s="22">
        <v>2</v>
      </c>
      <c r="O805" s="22">
        <v>0</v>
      </c>
      <c r="P805" s="22">
        <v>0</v>
      </c>
      <c r="Q805" s="22">
        <v>0</v>
      </c>
      <c r="R805" s="22"/>
      <c r="S805" s="22"/>
      <c r="T805" s="22"/>
      <c r="U805" t="s">
        <v>507</v>
      </c>
      <c r="V805" s="18">
        <f t="shared" si="76"/>
        <v>0.24</v>
      </c>
      <c r="W805" s="18">
        <v>39.1603035547</v>
      </c>
      <c r="X805" s="18">
        <v>-83.028915274699997</v>
      </c>
      <c r="Y805" s="18">
        <v>39.159076347700001</v>
      </c>
      <c r="Z805" s="18">
        <v>-83.024966027399998</v>
      </c>
      <c r="AA805" s="71" t="str">
        <f t="shared" si="77"/>
        <v>PIK</v>
      </c>
    </row>
    <row r="806" spans="1:27" x14ac:dyDescent="0.25">
      <c r="A806" s="22" t="s">
        <v>3742</v>
      </c>
      <c r="B806" s="22">
        <v>0</v>
      </c>
      <c r="C806" s="22" t="s">
        <v>4618</v>
      </c>
      <c r="D806" s="22">
        <v>2</v>
      </c>
      <c r="E806" s="23" t="str">
        <f t="shared" si="72"/>
        <v>Green</v>
      </c>
      <c r="F806" s="72" t="s">
        <v>1670</v>
      </c>
      <c r="G806" s="23"/>
      <c r="H806" s="24" t="str">
        <f t="shared" si="73"/>
        <v>Start Loc</v>
      </c>
      <c r="I806" s="24" t="str">
        <f t="shared" si="74"/>
        <v>End Loc</v>
      </c>
      <c r="J806" s="24" t="str">
        <f t="shared" si="75"/>
        <v>Segment</v>
      </c>
      <c r="K806" s="71" t="s">
        <v>807</v>
      </c>
      <c r="L806" s="22">
        <v>2</v>
      </c>
      <c r="M806" s="22">
        <v>2.2400000000000002</v>
      </c>
      <c r="N806" s="22">
        <v>2</v>
      </c>
      <c r="O806" s="22">
        <v>0</v>
      </c>
      <c r="P806" s="22">
        <v>0</v>
      </c>
      <c r="Q806" s="22">
        <v>3</v>
      </c>
      <c r="R806" s="22"/>
      <c r="S806" s="22"/>
      <c r="T806" s="22"/>
      <c r="U806" t="s">
        <v>212</v>
      </c>
      <c r="V806" s="18">
        <f t="shared" si="76"/>
        <v>0.24000000000000021</v>
      </c>
      <c r="W806" s="18">
        <v>39.1611735611</v>
      </c>
      <c r="X806" s="18">
        <v>-84.661886790400004</v>
      </c>
      <c r="Y806" s="18">
        <v>39.159099339500003</v>
      </c>
      <c r="Z806" s="18">
        <v>-84.658407780499999</v>
      </c>
      <c r="AA806" s="71" t="str">
        <f t="shared" si="77"/>
        <v>HAM</v>
      </c>
    </row>
    <row r="807" spans="1:27" x14ac:dyDescent="0.25">
      <c r="A807" s="22" t="s">
        <v>2530</v>
      </c>
      <c r="B807" s="22">
        <v>0</v>
      </c>
      <c r="C807" s="22" t="s">
        <v>4621</v>
      </c>
      <c r="D807" s="22">
        <v>2</v>
      </c>
      <c r="E807" s="23" t="str">
        <f t="shared" si="72"/>
        <v>Green</v>
      </c>
      <c r="F807" s="72" t="s">
        <v>1713</v>
      </c>
      <c r="G807" s="23"/>
      <c r="H807" s="24" t="str">
        <f t="shared" si="73"/>
        <v>Start Loc</v>
      </c>
      <c r="I807" s="24" t="str">
        <f t="shared" si="74"/>
        <v>End Loc</v>
      </c>
      <c r="J807" s="24" t="str">
        <f t="shared" si="75"/>
        <v>Segment</v>
      </c>
      <c r="K807" s="71" t="s">
        <v>928</v>
      </c>
      <c r="L807" s="22">
        <v>0.75</v>
      </c>
      <c r="M807" s="22">
        <v>0.99</v>
      </c>
      <c r="N807" s="22">
        <v>2</v>
      </c>
      <c r="O807" s="22">
        <v>0</v>
      </c>
      <c r="P807" s="22">
        <v>0</v>
      </c>
      <c r="Q807" s="22">
        <v>0</v>
      </c>
      <c r="R807" s="22"/>
      <c r="S807" s="22"/>
      <c r="T807" s="22"/>
      <c r="U807" t="s">
        <v>2006</v>
      </c>
      <c r="V807" s="18">
        <f t="shared" si="76"/>
        <v>0.24</v>
      </c>
      <c r="W807" s="18">
        <v>39.157186919099999</v>
      </c>
      <c r="X807" s="18">
        <v>-83.130627417100001</v>
      </c>
      <c r="Y807" s="18">
        <v>39.159861605099998</v>
      </c>
      <c r="Z807" s="18">
        <v>-83.132965615900005</v>
      </c>
      <c r="AA807" s="71" t="str">
        <f t="shared" si="77"/>
        <v>PIK</v>
      </c>
    </row>
    <row r="808" spans="1:27" x14ac:dyDescent="0.25">
      <c r="A808" s="22" t="s">
        <v>2428</v>
      </c>
      <c r="B808" s="22">
        <v>0</v>
      </c>
      <c r="C808" s="22" t="s">
        <v>4631</v>
      </c>
      <c r="D808" s="22">
        <v>2</v>
      </c>
      <c r="E808" s="23" t="str">
        <f t="shared" si="72"/>
        <v>Green</v>
      </c>
      <c r="F808" s="72" t="s">
        <v>1670</v>
      </c>
      <c r="G808" s="23"/>
      <c r="H808" s="24" t="str">
        <f t="shared" si="73"/>
        <v>Start Loc</v>
      </c>
      <c r="I808" s="24" t="str">
        <f t="shared" si="74"/>
        <v>End Loc</v>
      </c>
      <c r="J808" s="24" t="str">
        <f t="shared" si="75"/>
        <v>Segment</v>
      </c>
      <c r="K808" s="71" t="s">
        <v>818</v>
      </c>
      <c r="L808" s="22">
        <v>3</v>
      </c>
      <c r="M808" s="22">
        <v>3.24</v>
      </c>
      <c r="N808" s="22">
        <v>2</v>
      </c>
      <c r="O808" s="22">
        <v>0</v>
      </c>
      <c r="P808" s="22">
        <v>0</v>
      </c>
      <c r="Q808" s="22">
        <v>0</v>
      </c>
      <c r="R808" s="22"/>
      <c r="S808" s="22"/>
      <c r="T808" s="22"/>
      <c r="U808" t="s">
        <v>217</v>
      </c>
      <c r="V808" s="18">
        <f t="shared" si="76"/>
        <v>0.24000000000000021</v>
      </c>
      <c r="W808" s="18">
        <v>39.156605584300003</v>
      </c>
      <c r="X808" s="18">
        <v>-84.649652184399997</v>
      </c>
      <c r="Y808" s="18">
        <v>39.1600763438</v>
      </c>
      <c r="Z808" s="18">
        <v>-84.649329720699996</v>
      </c>
      <c r="AA808" s="71" t="str">
        <f t="shared" si="77"/>
        <v>HAM</v>
      </c>
    </row>
    <row r="809" spans="1:27" x14ac:dyDescent="0.25">
      <c r="A809" s="22" t="s">
        <v>2567</v>
      </c>
      <c r="B809" s="22">
        <v>0</v>
      </c>
      <c r="C809" s="22" t="s">
        <v>4626</v>
      </c>
      <c r="D809" s="22">
        <v>4</v>
      </c>
      <c r="E809" s="23" t="str">
        <f t="shared" si="72"/>
        <v>Green</v>
      </c>
      <c r="F809" s="72" t="s">
        <v>1670</v>
      </c>
      <c r="G809" s="23"/>
      <c r="H809" s="24" t="str">
        <f t="shared" si="73"/>
        <v>Start Loc</v>
      </c>
      <c r="I809" s="24" t="str">
        <f t="shared" si="74"/>
        <v>End Loc</v>
      </c>
      <c r="J809" s="24" t="str">
        <f t="shared" si="75"/>
        <v>Segment</v>
      </c>
      <c r="K809" s="71" t="s">
        <v>866</v>
      </c>
      <c r="L809" s="22">
        <v>1.75</v>
      </c>
      <c r="M809" s="22">
        <v>1.99</v>
      </c>
      <c r="N809" s="22">
        <v>4</v>
      </c>
      <c r="O809" s="22">
        <v>0</v>
      </c>
      <c r="P809" s="22">
        <v>0</v>
      </c>
      <c r="Q809" s="22">
        <v>1</v>
      </c>
      <c r="R809" s="22"/>
      <c r="S809" s="22"/>
      <c r="T809" s="22"/>
      <c r="U809" t="s">
        <v>1263</v>
      </c>
      <c r="V809" s="18">
        <f t="shared" si="76"/>
        <v>0.24</v>
      </c>
      <c r="W809" s="18">
        <v>39.163609441299997</v>
      </c>
      <c r="X809" s="18">
        <v>-84.603261556299998</v>
      </c>
      <c r="Y809" s="18">
        <v>39.1609151651</v>
      </c>
      <c r="Z809" s="18">
        <v>-84.600649412699994</v>
      </c>
      <c r="AA809" s="71" t="str">
        <f t="shared" si="77"/>
        <v>HAM</v>
      </c>
    </row>
    <row r="810" spans="1:27" x14ac:dyDescent="0.25">
      <c r="A810" s="22" t="s">
        <v>5698</v>
      </c>
      <c r="B810" s="22">
        <v>0</v>
      </c>
      <c r="C810" s="22" t="s">
        <v>4619</v>
      </c>
      <c r="D810" s="22">
        <v>2</v>
      </c>
      <c r="E810" s="23" t="str">
        <f t="shared" si="72"/>
        <v>Green</v>
      </c>
      <c r="F810" s="72" t="s">
        <v>1670</v>
      </c>
      <c r="G810" s="23"/>
      <c r="H810" s="24" t="str">
        <f t="shared" si="73"/>
        <v>Start Loc</v>
      </c>
      <c r="I810" s="24" t="str">
        <f t="shared" si="74"/>
        <v>End Loc</v>
      </c>
      <c r="J810" s="24" t="str">
        <f t="shared" si="75"/>
        <v>Segment</v>
      </c>
      <c r="K810" s="71" t="s">
        <v>848</v>
      </c>
      <c r="L810" s="22">
        <v>0.5</v>
      </c>
      <c r="M810" s="22">
        <v>0.74</v>
      </c>
      <c r="N810" s="22">
        <v>2</v>
      </c>
      <c r="O810" s="22">
        <v>0</v>
      </c>
      <c r="P810" s="22">
        <v>0</v>
      </c>
      <c r="Q810" s="22">
        <v>0</v>
      </c>
      <c r="R810" s="22"/>
      <c r="S810" s="22"/>
      <c r="T810" s="22"/>
      <c r="U810" t="s">
        <v>6667</v>
      </c>
      <c r="V810" s="18">
        <f t="shared" si="76"/>
        <v>0.24</v>
      </c>
      <c r="W810" s="18">
        <v>39.161781534399999</v>
      </c>
      <c r="X810" s="18">
        <v>-84.812447691100004</v>
      </c>
      <c r="Y810" s="18">
        <v>39.161117452900001</v>
      </c>
      <c r="Z810" s="18">
        <v>-84.808812889999999</v>
      </c>
      <c r="AA810" s="71" t="str">
        <f t="shared" si="77"/>
        <v>HAM</v>
      </c>
    </row>
    <row r="811" spans="1:27" x14ac:dyDescent="0.25">
      <c r="A811" s="22" t="s">
        <v>5189</v>
      </c>
      <c r="B811" s="22">
        <v>0</v>
      </c>
      <c r="C811" s="22" t="s">
        <v>4620</v>
      </c>
      <c r="D811" s="22">
        <v>2</v>
      </c>
      <c r="E811" s="23" t="str">
        <f t="shared" si="72"/>
        <v>Green</v>
      </c>
      <c r="F811" s="72" t="s">
        <v>1670</v>
      </c>
      <c r="G811" s="23"/>
      <c r="H811" s="24" t="str">
        <f t="shared" si="73"/>
        <v>Start Loc</v>
      </c>
      <c r="I811" s="24" t="str">
        <f t="shared" si="74"/>
        <v>End Loc</v>
      </c>
      <c r="J811" s="24" t="str">
        <f t="shared" si="75"/>
        <v>Segment</v>
      </c>
      <c r="K811" s="71" t="s">
        <v>798</v>
      </c>
      <c r="L811" s="22">
        <v>0</v>
      </c>
      <c r="M811" s="22">
        <v>0.24</v>
      </c>
      <c r="N811" s="22">
        <v>2</v>
      </c>
      <c r="O811" s="22">
        <v>0</v>
      </c>
      <c r="P811" s="22">
        <v>0</v>
      </c>
      <c r="Q811" s="22">
        <v>0</v>
      </c>
      <c r="R811" s="22"/>
      <c r="S811" s="22"/>
      <c r="T811" s="22"/>
      <c r="U811" t="s">
        <v>1204</v>
      </c>
      <c r="V811" s="18">
        <f t="shared" si="76"/>
        <v>0.24</v>
      </c>
      <c r="W811" s="18">
        <v>39.157705987500002</v>
      </c>
      <c r="X811" s="18">
        <v>-84.629755334500004</v>
      </c>
      <c r="Y811" s="18">
        <v>39.161175431300002</v>
      </c>
      <c r="Z811" s="18">
        <v>-84.629462658899996</v>
      </c>
      <c r="AA811" s="71" t="str">
        <f t="shared" si="77"/>
        <v>HAM</v>
      </c>
    </row>
    <row r="812" spans="1:27" x14ac:dyDescent="0.25">
      <c r="A812" s="22" t="s">
        <v>3695</v>
      </c>
      <c r="B812" s="22">
        <v>0</v>
      </c>
      <c r="C812" s="22" t="s">
        <v>4608</v>
      </c>
      <c r="D812" s="22">
        <v>2</v>
      </c>
      <c r="E812" s="23" t="str">
        <f t="shared" si="72"/>
        <v>Green</v>
      </c>
      <c r="F812" s="72" t="s">
        <v>1673</v>
      </c>
      <c r="G812" s="23"/>
      <c r="H812" s="24" t="str">
        <f t="shared" si="73"/>
        <v>Start Loc</v>
      </c>
      <c r="I812" s="24" t="str">
        <f t="shared" si="74"/>
        <v>End Loc</v>
      </c>
      <c r="J812" s="24" t="str">
        <f t="shared" si="75"/>
        <v>Segment</v>
      </c>
      <c r="K812" s="71" t="s">
        <v>199</v>
      </c>
      <c r="L812" s="22">
        <v>1.25</v>
      </c>
      <c r="M812" s="22">
        <v>1.49</v>
      </c>
      <c r="N812" s="22">
        <v>2</v>
      </c>
      <c r="O812" s="22">
        <v>0</v>
      </c>
      <c r="P812" s="22">
        <v>0</v>
      </c>
      <c r="Q812" s="22">
        <v>2</v>
      </c>
      <c r="R812" s="22"/>
      <c r="S812" s="22"/>
      <c r="T812" s="22"/>
      <c r="U812" t="s">
        <v>1201</v>
      </c>
      <c r="V812" s="18">
        <f t="shared" si="76"/>
        <v>0.24</v>
      </c>
      <c r="W812" s="18">
        <v>39.1588085928</v>
      </c>
      <c r="X812" s="18">
        <v>-84.235259430100001</v>
      </c>
      <c r="Y812" s="18">
        <v>39.161203406699997</v>
      </c>
      <c r="Z812" s="18">
        <v>-84.238008917200005</v>
      </c>
      <c r="AA812" s="71" t="str">
        <f t="shared" si="77"/>
        <v>CLE</v>
      </c>
    </row>
    <row r="813" spans="1:27" x14ac:dyDescent="0.25">
      <c r="A813" s="22" t="s">
        <v>3852</v>
      </c>
      <c r="B813" s="22">
        <v>0</v>
      </c>
      <c r="C813" s="22" t="s">
        <v>4626</v>
      </c>
      <c r="D813" s="22">
        <v>2</v>
      </c>
      <c r="E813" s="23" t="str">
        <f t="shared" si="72"/>
        <v>Green</v>
      </c>
      <c r="F813" s="72" t="s">
        <v>1670</v>
      </c>
      <c r="G813" s="23"/>
      <c r="H813" s="24" t="str">
        <f t="shared" si="73"/>
        <v>Start Loc</v>
      </c>
      <c r="I813" s="24" t="str">
        <f t="shared" si="74"/>
        <v>End Loc</v>
      </c>
      <c r="J813" s="24" t="str">
        <f t="shared" si="75"/>
        <v>Segment</v>
      </c>
      <c r="K813" s="71" t="s">
        <v>807</v>
      </c>
      <c r="L813" s="22">
        <v>1.75</v>
      </c>
      <c r="M813" s="22">
        <v>1.99</v>
      </c>
      <c r="N813" s="22">
        <v>2</v>
      </c>
      <c r="O813" s="22">
        <v>0</v>
      </c>
      <c r="P813" s="22">
        <v>1</v>
      </c>
      <c r="Q813" s="22">
        <v>1</v>
      </c>
      <c r="R813" s="22"/>
      <c r="S813" s="22"/>
      <c r="T813" s="22"/>
      <c r="U813" t="s">
        <v>212</v>
      </c>
      <c r="V813" s="18">
        <f t="shared" si="76"/>
        <v>0.24</v>
      </c>
      <c r="W813" s="18">
        <v>39.163422841100001</v>
      </c>
      <c r="X813" s="18">
        <v>-84.665430878600006</v>
      </c>
      <c r="Y813" s="18">
        <v>39.161274353700001</v>
      </c>
      <c r="Z813" s="18">
        <v>-84.661994668999995</v>
      </c>
      <c r="AA813" s="71" t="str">
        <f t="shared" si="77"/>
        <v>HAM</v>
      </c>
    </row>
    <row r="814" spans="1:27" x14ac:dyDescent="0.25">
      <c r="A814" s="22" t="s">
        <v>6517</v>
      </c>
      <c r="B814" s="22">
        <v>0</v>
      </c>
      <c r="C814" s="22" t="s">
        <v>4610</v>
      </c>
      <c r="D814" s="22">
        <v>4</v>
      </c>
      <c r="E814" s="23" t="str">
        <f t="shared" si="72"/>
        <v>Green</v>
      </c>
      <c r="F814" s="72" t="s">
        <v>1709</v>
      </c>
      <c r="G814" s="23"/>
      <c r="H814" s="24" t="str">
        <f t="shared" si="73"/>
        <v>Start Loc</v>
      </c>
      <c r="I814" s="24" t="str">
        <f t="shared" si="74"/>
        <v>End Loc</v>
      </c>
      <c r="J814" s="24" t="str">
        <f t="shared" si="75"/>
        <v>Segment</v>
      </c>
      <c r="K814" s="71" t="s">
        <v>803</v>
      </c>
      <c r="L814" s="22">
        <v>8</v>
      </c>
      <c r="M814" s="22">
        <v>8.24</v>
      </c>
      <c r="N814" s="22">
        <v>4</v>
      </c>
      <c r="O814" s="22">
        <v>0</v>
      </c>
      <c r="P814" s="22">
        <v>0</v>
      </c>
      <c r="Q814" s="22">
        <v>1</v>
      </c>
      <c r="R814" s="22"/>
      <c r="S814" s="22"/>
      <c r="T814" s="22"/>
      <c r="U814" t="s">
        <v>1865</v>
      </c>
      <c r="V814" s="18">
        <f t="shared" si="76"/>
        <v>0.24000000000000021</v>
      </c>
      <c r="W814" s="18">
        <v>39.158796930400001</v>
      </c>
      <c r="X814" s="18">
        <v>-83.624599641700001</v>
      </c>
      <c r="Y814" s="18">
        <v>39.161927350600003</v>
      </c>
      <c r="Z814" s="18">
        <v>-83.626029177500001</v>
      </c>
      <c r="AA814" s="71" t="str">
        <f t="shared" si="77"/>
        <v>HIG</v>
      </c>
    </row>
    <row r="815" spans="1:27" x14ac:dyDescent="0.25">
      <c r="A815" s="22" t="s">
        <v>5786</v>
      </c>
      <c r="B815" s="22">
        <v>0</v>
      </c>
      <c r="C815" s="22" t="s">
        <v>4617</v>
      </c>
      <c r="D815" s="22">
        <v>2</v>
      </c>
      <c r="E815" s="23" t="str">
        <f t="shared" si="72"/>
        <v>Green</v>
      </c>
      <c r="F815" s="72" t="s">
        <v>1673</v>
      </c>
      <c r="G815" s="23"/>
      <c r="H815" s="24" t="str">
        <f t="shared" si="73"/>
        <v>Start Loc</v>
      </c>
      <c r="I815" s="24" t="str">
        <f t="shared" si="74"/>
        <v>End Loc</v>
      </c>
      <c r="J815" s="24" t="str">
        <f t="shared" si="75"/>
        <v>Segment</v>
      </c>
      <c r="K815" s="71" t="s">
        <v>876</v>
      </c>
      <c r="L815" s="22">
        <v>2.75</v>
      </c>
      <c r="M815" s="22">
        <v>2.99</v>
      </c>
      <c r="N815" s="22">
        <v>2</v>
      </c>
      <c r="O815" s="22">
        <v>0</v>
      </c>
      <c r="P815" s="22">
        <v>0</v>
      </c>
      <c r="Q815" s="22">
        <v>1</v>
      </c>
      <c r="R815" s="22"/>
      <c r="S815" s="22"/>
      <c r="T815" s="22"/>
      <c r="U815" t="s">
        <v>262</v>
      </c>
      <c r="V815" s="18">
        <f t="shared" si="76"/>
        <v>0.24000000000000021</v>
      </c>
      <c r="W815" s="18">
        <v>39.160133423799998</v>
      </c>
      <c r="X815" s="18">
        <v>-84.125310869299994</v>
      </c>
      <c r="Y815" s="18">
        <v>39.162283312600003</v>
      </c>
      <c r="Z815" s="18">
        <v>-84.126684086200001</v>
      </c>
      <c r="AA815" s="71" t="str">
        <f t="shared" si="77"/>
        <v>CLE</v>
      </c>
    </row>
    <row r="816" spans="1:27" x14ac:dyDescent="0.25">
      <c r="A816" s="22" t="s">
        <v>6293</v>
      </c>
      <c r="B816" s="22">
        <v>0</v>
      </c>
      <c r="C816" s="22" t="s">
        <v>4624</v>
      </c>
      <c r="D816" s="22">
        <v>2</v>
      </c>
      <c r="E816" s="23" t="str">
        <f t="shared" si="72"/>
        <v>Green</v>
      </c>
      <c r="F816" s="72" t="s">
        <v>1673</v>
      </c>
      <c r="G816" s="23"/>
      <c r="H816" s="24" t="str">
        <f t="shared" si="73"/>
        <v>Start Loc</v>
      </c>
      <c r="I816" s="24" t="str">
        <f t="shared" si="74"/>
        <v>End Loc</v>
      </c>
      <c r="J816" s="24" t="str">
        <f t="shared" si="75"/>
        <v>Segment</v>
      </c>
      <c r="K816" s="71" t="s">
        <v>837</v>
      </c>
      <c r="L816" s="22">
        <v>2.25</v>
      </c>
      <c r="M816" s="22">
        <v>2.4900000000000002</v>
      </c>
      <c r="N816" s="22">
        <v>2</v>
      </c>
      <c r="O816" s="22">
        <v>0</v>
      </c>
      <c r="P816" s="22">
        <v>0</v>
      </c>
      <c r="Q816" s="22">
        <v>0</v>
      </c>
      <c r="R816" s="22"/>
      <c r="S816" s="22"/>
      <c r="T816" s="22"/>
      <c r="U816" t="s">
        <v>284</v>
      </c>
      <c r="V816" s="18">
        <f t="shared" si="76"/>
        <v>0.24000000000000021</v>
      </c>
      <c r="W816" s="18">
        <v>39.159535459600001</v>
      </c>
      <c r="X816" s="18">
        <v>-84.0935931434</v>
      </c>
      <c r="Y816" s="18">
        <v>39.162918112200003</v>
      </c>
      <c r="Z816" s="18">
        <v>-84.093342460399995</v>
      </c>
      <c r="AA816" s="71" t="str">
        <f t="shared" si="77"/>
        <v>CLE</v>
      </c>
    </row>
    <row r="817" spans="1:27" x14ac:dyDescent="0.25">
      <c r="A817" s="22" t="s">
        <v>3882</v>
      </c>
      <c r="B817" s="22">
        <v>0</v>
      </c>
      <c r="C817" s="22" t="s">
        <v>4627</v>
      </c>
      <c r="D817" s="22">
        <v>4</v>
      </c>
      <c r="E817" s="23" t="str">
        <f t="shared" si="72"/>
        <v>Green</v>
      </c>
      <c r="F817" s="72" t="s">
        <v>1670</v>
      </c>
      <c r="G817" s="23"/>
      <c r="H817" s="24" t="str">
        <f t="shared" si="73"/>
        <v>Start Loc</v>
      </c>
      <c r="I817" s="24" t="str">
        <f t="shared" si="74"/>
        <v>End Loc</v>
      </c>
      <c r="J817" s="24" t="str">
        <f t="shared" si="75"/>
        <v>Segment</v>
      </c>
      <c r="K817" s="71" t="s">
        <v>818</v>
      </c>
      <c r="L817" s="22">
        <v>3.25</v>
      </c>
      <c r="M817" s="22">
        <v>3.49</v>
      </c>
      <c r="N817" s="22">
        <v>4</v>
      </c>
      <c r="O817" s="22">
        <v>0</v>
      </c>
      <c r="P817" s="22">
        <v>0</v>
      </c>
      <c r="Q817" s="22">
        <v>1</v>
      </c>
      <c r="R817" s="22"/>
      <c r="S817" s="22"/>
      <c r="T817" s="22"/>
      <c r="U817" t="s">
        <v>217</v>
      </c>
      <c r="V817" s="18">
        <f t="shared" si="76"/>
        <v>0.24000000000000021</v>
      </c>
      <c r="W817" s="18">
        <v>39.160221171700002</v>
      </c>
      <c r="X817" s="18">
        <v>-84.649314565200001</v>
      </c>
      <c r="Y817" s="18">
        <v>39.163123883700003</v>
      </c>
      <c r="Z817" s="18">
        <v>-84.649989536899994</v>
      </c>
      <c r="AA817" s="71" t="str">
        <f t="shared" si="77"/>
        <v>HAM</v>
      </c>
    </row>
    <row r="818" spans="1:27" x14ac:dyDescent="0.25">
      <c r="A818" s="22" t="s">
        <v>2499</v>
      </c>
      <c r="B818" s="22">
        <v>0</v>
      </c>
      <c r="C818" s="22" t="s">
        <v>4619</v>
      </c>
      <c r="D818" s="22">
        <v>4</v>
      </c>
      <c r="E818" s="23" t="str">
        <f t="shared" si="72"/>
        <v>Green</v>
      </c>
      <c r="F818" s="72" t="s">
        <v>1670</v>
      </c>
      <c r="G818" s="23"/>
      <c r="H818" s="24" t="str">
        <f t="shared" si="73"/>
        <v>Start Loc</v>
      </c>
      <c r="I818" s="24" t="str">
        <f t="shared" si="74"/>
        <v>End Loc</v>
      </c>
      <c r="J818" s="24" t="str">
        <f t="shared" si="75"/>
        <v>Segment</v>
      </c>
      <c r="K818" s="71" t="s">
        <v>806</v>
      </c>
      <c r="L818" s="22">
        <v>0.5</v>
      </c>
      <c r="M818" s="22">
        <v>0.74</v>
      </c>
      <c r="N818" s="22">
        <v>4</v>
      </c>
      <c r="O818" s="22">
        <v>0</v>
      </c>
      <c r="P818" s="22">
        <v>0</v>
      </c>
      <c r="Q818" s="22">
        <v>0</v>
      </c>
      <c r="R818" s="22"/>
      <c r="S818" s="22"/>
      <c r="T818" s="22"/>
      <c r="U818" t="s">
        <v>2095</v>
      </c>
      <c r="V818" s="18">
        <f t="shared" si="76"/>
        <v>0.24</v>
      </c>
      <c r="W818" s="18">
        <v>39.161290212200001</v>
      </c>
      <c r="X818" s="18">
        <v>-84.671928071500005</v>
      </c>
      <c r="Y818" s="18">
        <v>39.163268996500001</v>
      </c>
      <c r="Z818" s="18">
        <v>-84.673710423299994</v>
      </c>
      <c r="AA818" s="71" t="str">
        <f t="shared" si="77"/>
        <v>HAM</v>
      </c>
    </row>
    <row r="819" spans="1:27" x14ac:dyDescent="0.25">
      <c r="A819" s="22" t="s">
        <v>2821</v>
      </c>
      <c r="B819" s="22">
        <v>0</v>
      </c>
      <c r="C819" s="22" t="s">
        <v>4666</v>
      </c>
      <c r="D819" s="22">
        <v>2</v>
      </c>
      <c r="E819" s="23" t="str">
        <f t="shared" si="72"/>
        <v>Green</v>
      </c>
      <c r="F819" s="72" t="s">
        <v>1670</v>
      </c>
      <c r="G819" s="23"/>
      <c r="H819" s="24" t="str">
        <f t="shared" si="73"/>
        <v>Start Loc</v>
      </c>
      <c r="I819" s="24" t="str">
        <f t="shared" si="74"/>
        <v>End Loc</v>
      </c>
      <c r="J819" s="24" t="str">
        <f t="shared" si="75"/>
        <v>Segment</v>
      </c>
      <c r="K819" s="71" t="s">
        <v>831</v>
      </c>
      <c r="L819" s="22">
        <v>14</v>
      </c>
      <c r="M819" s="22">
        <v>14.24</v>
      </c>
      <c r="N819" s="22">
        <v>2</v>
      </c>
      <c r="O819" s="22">
        <v>0</v>
      </c>
      <c r="P819" s="22">
        <v>0</v>
      </c>
      <c r="Q819" s="22">
        <v>0</v>
      </c>
      <c r="R819" s="22"/>
      <c r="S819" s="22"/>
      <c r="T819" s="22"/>
      <c r="U819" t="s">
        <v>222</v>
      </c>
      <c r="V819" s="18">
        <f t="shared" si="76"/>
        <v>0.24000000000000021</v>
      </c>
      <c r="W819" s="18">
        <v>39.164511835699997</v>
      </c>
      <c r="X819" s="18">
        <v>-84.630945826000001</v>
      </c>
      <c r="Y819" s="18">
        <v>39.163278310199999</v>
      </c>
      <c r="Z819" s="18">
        <v>-84.626773000599997</v>
      </c>
      <c r="AA819" s="71" t="str">
        <f t="shared" si="77"/>
        <v>HAM</v>
      </c>
    </row>
    <row r="820" spans="1:27" x14ac:dyDescent="0.25">
      <c r="A820" s="22" t="s">
        <v>5205</v>
      </c>
      <c r="B820" s="22">
        <v>0</v>
      </c>
      <c r="C820" s="22" t="s">
        <v>4612</v>
      </c>
      <c r="D820" s="22">
        <v>3</v>
      </c>
      <c r="E820" s="23" t="str">
        <f t="shared" si="72"/>
        <v>Green</v>
      </c>
      <c r="F820" s="72" t="s">
        <v>1713</v>
      </c>
      <c r="G820" s="23"/>
      <c r="H820" s="24" t="str">
        <f t="shared" si="73"/>
        <v>Start Loc</v>
      </c>
      <c r="I820" s="24" t="str">
        <f t="shared" si="74"/>
        <v>End Loc</v>
      </c>
      <c r="J820" s="24" t="str">
        <f t="shared" si="75"/>
        <v>Segment</v>
      </c>
      <c r="K820" s="71" t="s">
        <v>928</v>
      </c>
      <c r="L820" s="22">
        <v>1</v>
      </c>
      <c r="M820" s="22">
        <v>1.24</v>
      </c>
      <c r="N820" s="22">
        <v>3</v>
      </c>
      <c r="O820" s="22">
        <v>0</v>
      </c>
      <c r="P820" s="22">
        <v>0</v>
      </c>
      <c r="Q820" s="22">
        <v>1</v>
      </c>
      <c r="R820" s="22"/>
      <c r="S820" s="22"/>
      <c r="T820" s="22"/>
      <c r="U820" t="s">
        <v>2006</v>
      </c>
      <c r="V820" s="18">
        <f t="shared" si="76"/>
        <v>0.24</v>
      </c>
      <c r="W820" s="18">
        <v>39.159997239100001</v>
      </c>
      <c r="X820" s="18">
        <v>-83.132940676000004</v>
      </c>
      <c r="Y820" s="18">
        <v>39.163418376499997</v>
      </c>
      <c r="Z820" s="18">
        <v>-83.132199202999999</v>
      </c>
      <c r="AA820" s="71" t="str">
        <f t="shared" si="77"/>
        <v>PIK</v>
      </c>
    </row>
    <row r="821" spans="1:27" x14ac:dyDescent="0.25">
      <c r="A821" s="22" t="s">
        <v>4557</v>
      </c>
      <c r="B821" s="22">
        <v>0</v>
      </c>
      <c r="C821" s="22" t="s">
        <v>4622</v>
      </c>
      <c r="D821" s="22">
        <v>2</v>
      </c>
      <c r="E821" s="23" t="str">
        <f t="shared" si="72"/>
        <v>Green</v>
      </c>
      <c r="F821" s="72" t="s">
        <v>1670</v>
      </c>
      <c r="G821" s="23"/>
      <c r="H821" s="24" t="str">
        <f t="shared" si="73"/>
        <v>Start Loc</v>
      </c>
      <c r="I821" s="24" t="str">
        <f t="shared" si="74"/>
        <v>End Loc</v>
      </c>
      <c r="J821" s="24" t="str">
        <f t="shared" si="75"/>
        <v>Segment</v>
      </c>
      <c r="K821" s="71" t="s">
        <v>866</v>
      </c>
      <c r="L821" s="22">
        <v>1.5</v>
      </c>
      <c r="M821" s="22">
        <v>1.74</v>
      </c>
      <c r="N821" s="22">
        <v>2</v>
      </c>
      <c r="O821" s="22">
        <v>0</v>
      </c>
      <c r="P821" s="22">
        <v>0</v>
      </c>
      <c r="Q821" s="22">
        <v>0</v>
      </c>
      <c r="R821" s="22"/>
      <c r="S821" s="22"/>
      <c r="T821" s="22"/>
      <c r="U821" t="s">
        <v>1263</v>
      </c>
      <c r="V821" s="18">
        <f t="shared" si="76"/>
        <v>0.24</v>
      </c>
      <c r="W821" s="18">
        <v>39.164919938700002</v>
      </c>
      <c r="X821" s="18">
        <v>-84.607532149899995</v>
      </c>
      <c r="Y821" s="18">
        <v>39.163676316900002</v>
      </c>
      <c r="Z821" s="18">
        <v>-84.603425508699999</v>
      </c>
      <c r="AA821" s="71" t="str">
        <f t="shared" si="77"/>
        <v>HAM</v>
      </c>
    </row>
    <row r="822" spans="1:27" x14ac:dyDescent="0.25">
      <c r="A822" s="22" t="s">
        <v>5922</v>
      </c>
      <c r="B822" s="22">
        <v>0</v>
      </c>
      <c r="C822" s="22" t="s">
        <v>4622</v>
      </c>
      <c r="D822" s="22">
        <v>2</v>
      </c>
      <c r="E822" s="23" t="str">
        <f t="shared" si="72"/>
        <v>Green</v>
      </c>
      <c r="F822" s="72" t="s">
        <v>1673</v>
      </c>
      <c r="G822" s="23"/>
      <c r="H822" s="24" t="str">
        <f t="shared" si="73"/>
        <v>Start Loc</v>
      </c>
      <c r="I822" s="24" t="str">
        <f t="shared" si="74"/>
        <v>End Loc</v>
      </c>
      <c r="J822" s="24" t="str">
        <f t="shared" si="75"/>
        <v>Segment</v>
      </c>
      <c r="K822" s="71" t="s">
        <v>199</v>
      </c>
      <c r="L822" s="22">
        <v>1.5</v>
      </c>
      <c r="M822" s="22">
        <v>1.74</v>
      </c>
      <c r="N822" s="22">
        <v>2</v>
      </c>
      <c r="O822" s="22">
        <v>0</v>
      </c>
      <c r="P822" s="22">
        <v>0</v>
      </c>
      <c r="Q822" s="22">
        <v>1</v>
      </c>
      <c r="R822" s="22"/>
      <c r="S822" s="22"/>
      <c r="T822" s="22"/>
      <c r="U822" t="s">
        <v>1201</v>
      </c>
      <c r="V822" s="18">
        <f t="shared" si="76"/>
        <v>0.24</v>
      </c>
      <c r="W822" s="18">
        <v>39.161348059600002</v>
      </c>
      <c r="X822" s="18">
        <v>-84.237996842900003</v>
      </c>
      <c r="Y822" s="18">
        <v>39.164814808000003</v>
      </c>
      <c r="Z822" s="18">
        <v>-84.237595720900003</v>
      </c>
      <c r="AA822" s="71" t="str">
        <f t="shared" si="77"/>
        <v>CLE</v>
      </c>
    </row>
    <row r="823" spans="1:27" x14ac:dyDescent="0.25">
      <c r="A823" s="22" t="s">
        <v>3303</v>
      </c>
      <c r="B823" s="22">
        <v>0</v>
      </c>
      <c r="C823" s="22" t="s">
        <v>4626</v>
      </c>
      <c r="D823" s="22">
        <v>2</v>
      </c>
      <c r="E823" s="23" t="str">
        <f t="shared" si="72"/>
        <v>Green</v>
      </c>
      <c r="F823" s="72" t="s">
        <v>1713</v>
      </c>
      <c r="G823" s="23"/>
      <c r="H823" s="24" t="str">
        <f t="shared" si="73"/>
        <v>Start Loc</v>
      </c>
      <c r="I823" s="24" t="str">
        <f t="shared" si="74"/>
        <v>End Loc</v>
      </c>
      <c r="J823" s="24" t="str">
        <f t="shared" si="75"/>
        <v>Segment</v>
      </c>
      <c r="K823" s="71" t="s">
        <v>869</v>
      </c>
      <c r="L823" s="22">
        <v>1.75</v>
      </c>
      <c r="M823" s="22">
        <v>1.99</v>
      </c>
      <c r="N823" s="22">
        <v>2</v>
      </c>
      <c r="O823" s="22">
        <v>0</v>
      </c>
      <c r="P823" s="22">
        <v>0</v>
      </c>
      <c r="Q823" s="22">
        <v>1</v>
      </c>
      <c r="R823" s="22"/>
      <c r="S823" s="22"/>
      <c r="T823" s="22"/>
      <c r="U823" t="s">
        <v>618</v>
      </c>
      <c r="V823" s="18">
        <f t="shared" si="76"/>
        <v>0.24</v>
      </c>
      <c r="W823" s="18">
        <v>39.161980701399997</v>
      </c>
      <c r="X823" s="18">
        <v>-82.997728561800002</v>
      </c>
      <c r="Y823" s="18">
        <v>39.165053395500003</v>
      </c>
      <c r="Z823" s="18">
        <v>-82.9985339455</v>
      </c>
      <c r="AA823" s="71" t="str">
        <f t="shared" si="77"/>
        <v>PIK</v>
      </c>
    </row>
    <row r="824" spans="1:27" x14ac:dyDescent="0.25">
      <c r="A824" s="22" t="s">
        <v>3872</v>
      </c>
      <c r="B824" s="22">
        <v>0</v>
      </c>
      <c r="C824" s="22" t="s">
        <v>4631</v>
      </c>
      <c r="D824" s="22">
        <v>2</v>
      </c>
      <c r="E824" s="23" t="str">
        <f t="shared" si="72"/>
        <v>Green</v>
      </c>
      <c r="F824" s="72" t="s">
        <v>1673</v>
      </c>
      <c r="G824" s="23"/>
      <c r="H824" s="24" t="str">
        <f t="shared" si="73"/>
        <v>Start Loc</v>
      </c>
      <c r="I824" s="24" t="str">
        <f t="shared" si="74"/>
        <v>End Loc</v>
      </c>
      <c r="J824" s="24" t="str">
        <f t="shared" si="75"/>
        <v>Segment</v>
      </c>
      <c r="K824" s="71" t="s">
        <v>876</v>
      </c>
      <c r="L824" s="22">
        <v>3</v>
      </c>
      <c r="M824" s="22">
        <v>3.24</v>
      </c>
      <c r="N824" s="22">
        <v>2</v>
      </c>
      <c r="O824" s="22">
        <v>0</v>
      </c>
      <c r="P824" s="22">
        <v>0</v>
      </c>
      <c r="Q824" s="22">
        <v>0</v>
      </c>
      <c r="R824" s="22"/>
      <c r="S824" s="22"/>
      <c r="T824" s="22"/>
      <c r="U824" t="s">
        <v>262</v>
      </c>
      <c r="V824" s="18">
        <f t="shared" si="76"/>
        <v>0.24000000000000021</v>
      </c>
      <c r="W824" s="18">
        <v>39.162431730000002</v>
      </c>
      <c r="X824" s="18">
        <v>-84.126746078899998</v>
      </c>
      <c r="Y824" s="18">
        <v>39.165339457499996</v>
      </c>
      <c r="Z824" s="18">
        <v>-84.124933589500003</v>
      </c>
      <c r="AA824" s="71" t="str">
        <f t="shared" si="77"/>
        <v>CLE</v>
      </c>
    </row>
    <row r="825" spans="1:27" x14ac:dyDescent="0.25">
      <c r="A825" s="22" t="s">
        <v>2510</v>
      </c>
      <c r="B825" s="22">
        <v>0</v>
      </c>
      <c r="C825" s="22" t="s">
        <v>4620</v>
      </c>
      <c r="D825" s="22">
        <v>3</v>
      </c>
      <c r="E825" s="23" t="str">
        <f t="shared" si="72"/>
        <v>Green</v>
      </c>
      <c r="F825" s="72" t="s">
        <v>1670</v>
      </c>
      <c r="G825" s="23"/>
      <c r="H825" s="24" t="str">
        <f t="shared" si="73"/>
        <v>Start Loc</v>
      </c>
      <c r="I825" s="24" t="str">
        <f t="shared" si="74"/>
        <v>End Loc</v>
      </c>
      <c r="J825" s="24" t="str">
        <f t="shared" si="75"/>
        <v>Segment</v>
      </c>
      <c r="K825" s="71" t="s">
        <v>889</v>
      </c>
      <c r="L825" s="22">
        <v>0</v>
      </c>
      <c r="M825" s="22">
        <v>0.24</v>
      </c>
      <c r="N825" s="22">
        <v>3</v>
      </c>
      <c r="O825" s="22">
        <v>0</v>
      </c>
      <c r="P825" s="22">
        <v>0</v>
      </c>
      <c r="Q825" s="22">
        <v>0</v>
      </c>
      <c r="R825" s="22"/>
      <c r="S825" s="22"/>
      <c r="T825" s="22"/>
      <c r="U825" t="s">
        <v>267</v>
      </c>
      <c r="V825" s="18">
        <f t="shared" si="76"/>
        <v>0.24</v>
      </c>
      <c r="W825" s="18">
        <v>39.162985024599998</v>
      </c>
      <c r="X825" s="18">
        <v>-84.649138165699995</v>
      </c>
      <c r="Y825" s="18">
        <v>39.166311090999997</v>
      </c>
      <c r="Z825" s="18">
        <v>-84.648829986999999</v>
      </c>
      <c r="AA825" s="71" t="str">
        <f t="shared" si="77"/>
        <v>HAM</v>
      </c>
    </row>
    <row r="826" spans="1:27" x14ac:dyDescent="0.25">
      <c r="A826" s="22" t="s">
        <v>6418</v>
      </c>
      <c r="B826" s="22">
        <v>0</v>
      </c>
      <c r="C826" s="22" t="s">
        <v>4662</v>
      </c>
      <c r="D826" s="22">
        <v>3</v>
      </c>
      <c r="E826" s="23" t="str">
        <f t="shared" si="72"/>
        <v>Green</v>
      </c>
      <c r="F826" s="72" t="s">
        <v>1670</v>
      </c>
      <c r="G826" s="23"/>
      <c r="H826" s="24" t="str">
        <f t="shared" si="73"/>
        <v>Start Loc</v>
      </c>
      <c r="I826" s="24" t="str">
        <f t="shared" si="74"/>
        <v>End Loc</v>
      </c>
      <c r="J826" s="24" t="str">
        <f t="shared" si="75"/>
        <v>Segment</v>
      </c>
      <c r="K826" s="71" t="s">
        <v>831</v>
      </c>
      <c r="L826" s="22">
        <v>13.5</v>
      </c>
      <c r="M826" s="22">
        <v>13.74</v>
      </c>
      <c r="N826" s="22">
        <v>3</v>
      </c>
      <c r="O826" s="22">
        <v>0</v>
      </c>
      <c r="P826" s="22">
        <v>0</v>
      </c>
      <c r="Q826" s="22">
        <v>0</v>
      </c>
      <c r="R826" s="22"/>
      <c r="S826" s="22"/>
      <c r="T826" s="22"/>
      <c r="U826" t="s">
        <v>222</v>
      </c>
      <c r="V826" s="18">
        <f t="shared" si="76"/>
        <v>0.24000000000000021</v>
      </c>
      <c r="W826" s="18">
        <v>39.169422178399998</v>
      </c>
      <c r="X826" s="18">
        <v>-84.637464658300004</v>
      </c>
      <c r="Y826" s="18">
        <v>39.166561619299998</v>
      </c>
      <c r="Z826" s="18">
        <v>-84.634916950000004</v>
      </c>
      <c r="AA826" s="71" t="str">
        <f t="shared" si="77"/>
        <v>HAM</v>
      </c>
    </row>
    <row r="827" spans="1:27" x14ac:dyDescent="0.25">
      <c r="A827" s="22" t="s">
        <v>6203</v>
      </c>
      <c r="B827" s="22">
        <v>0</v>
      </c>
      <c r="C827" s="22" t="s">
        <v>4612</v>
      </c>
      <c r="D827" s="22">
        <v>2</v>
      </c>
      <c r="E827" s="23" t="str">
        <f t="shared" si="72"/>
        <v>Green</v>
      </c>
      <c r="F827" s="72" t="s">
        <v>1713</v>
      </c>
      <c r="G827" s="23"/>
      <c r="H827" s="24" t="str">
        <f t="shared" si="73"/>
        <v>Start Loc</v>
      </c>
      <c r="I827" s="24" t="str">
        <f t="shared" si="74"/>
        <v>End Loc</v>
      </c>
      <c r="J827" s="24" t="str">
        <f t="shared" si="75"/>
        <v>Segment</v>
      </c>
      <c r="K827" s="71" t="s">
        <v>799</v>
      </c>
      <c r="L827" s="22">
        <v>1</v>
      </c>
      <c r="M827" s="22">
        <v>1.24</v>
      </c>
      <c r="N827" s="22">
        <v>2</v>
      </c>
      <c r="O827" s="22">
        <v>0</v>
      </c>
      <c r="P827" s="22">
        <v>0</v>
      </c>
      <c r="Q827" s="22">
        <v>1</v>
      </c>
      <c r="R827" s="22"/>
      <c r="S827" s="22"/>
      <c r="T827" s="22"/>
      <c r="U827" t="s">
        <v>388</v>
      </c>
      <c r="V827" s="18">
        <f t="shared" si="76"/>
        <v>0.24</v>
      </c>
      <c r="W827" s="18">
        <v>39.168053982399996</v>
      </c>
      <c r="X827" s="18">
        <v>-83.0819049431</v>
      </c>
      <c r="Y827" s="18">
        <v>39.167632687000001</v>
      </c>
      <c r="Z827" s="18">
        <v>-83.077506296500005</v>
      </c>
      <c r="AA827" s="71" t="str">
        <f t="shared" si="77"/>
        <v>PIK</v>
      </c>
    </row>
    <row r="828" spans="1:27" x14ac:dyDescent="0.25">
      <c r="A828" s="22" t="s">
        <v>4379</v>
      </c>
      <c r="B828" s="22">
        <v>0</v>
      </c>
      <c r="C828" s="22" t="s">
        <v>4619</v>
      </c>
      <c r="D828" s="22">
        <v>3</v>
      </c>
      <c r="E828" s="23" t="str">
        <f t="shared" si="72"/>
        <v>Green</v>
      </c>
      <c r="F828" s="72" t="s">
        <v>1670</v>
      </c>
      <c r="G828" s="23"/>
      <c r="H828" s="24" t="str">
        <f t="shared" si="73"/>
        <v>Start Loc</v>
      </c>
      <c r="I828" s="24" t="str">
        <f t="shared" si="74"/>
        <v>End Loc</v>
      </c>
      <c r="J828" s="24" t="str">
        <f t="shared" si="75"/>
        <v>Segment</v>
      </c>
      <c r="K828" s="71" t="s">
        <v>1048</v>
      </c>
      <c r="L828" s="22">
        <v>0.5</v>
      </c>
      <c r="M828" s="22">
        <v>0.74</v>
      </c>
      <c r="N828" s="22">
        <v>3</v>
      </c>
      <c r="O828" s="22">
        <v>0</v>
      </c>
      <c r="P828" s="22">
        <v>0</v>
      </c>
      <c r="Q828" s="22">
        <v>1</v>
      </c>
      <c r="R828" s="22"/>
      <c r="S828" s="22"/>
      <c r="T828" s="22"/>
      <c r="U828" t="s">
        <v>1327</v>
      </c>
      <c r="V828" s="18">
        <f t="shared" si="76"/>
        <v>0.24</v>
      </c>
      <c r="W828" s="18">
        <v>39.168636396099998</v>
      </c>
      <c r="X828" s="18">
        <v>-84.594646304899996</v>
      </c>
      <c r="Y828" s="18">
        <v>39.167907530400001</v>
      </c>
      <c r="Z828" s="18">
        <v>-84.5903970472</v>
      </c>
      <c r="AA828" s="71" t="str">
        <f t="shared" si="77"/>
        <v>HAM</v>
      </c>
    </row>
    <row r="829" spans="1:27" x14ac:dyDescent="0.25">
      <c r="A829" s="22" t="s">
        <v>3173</v>
      </c>
      <c r="B829" s="22">
        <v>0</v>
      </c>
      <c r="C829" s="22" t="s">
        <v>4621</v>
      </c>
      <c r="D829" s="22">
        <v>2</v>
      </c>
      <c r="E829" s="23" t="str">
        <f t="shared" si="72"/>
        <v>Green</v>
      </c>
      <c r="F829" s="72" t="s">
        <v>1670</v>
      </c>
      <c r="G829" s="23"/>
      <c r="H829" s="24" t="str">
        <f t="shared" si="73"/>
        <v>Start Loc</v>
      </c>
      <c r="I829" s="24" t="str">
        <f t="shared" si="74"/>
        <v>End Loc</v>
      </c>
      <c r="J829" s="24" t="str">
        <f t="shared" si="75"/>
        <v>Segment</v>
      </c>
      <c r="K829" s="71" t="s">
        <v>807</v>
      </c>
      <c r="L829" s="22">
        <v>0.75</v>
      </c>
      <c r="M829" s="22">
        <v>0.99</v>
      </c>
      <c r="N829" s="22">
        <v>2</v>
      </c>
      <c r="O829" s="22">
        <v>0</v>
      </c>
      <c r="P829" s="22">
        <v>0</v>
      </c>
      <c r="Q829" s="22">
        <v>4</v>
      </c>
      <c r="R829" s="22"/>
      <c r="S829" s="22"/>
      <c r="T829" s="22"/>
      <c r="U829" t="s">
        <v>212</v>
      </c>
      <c r="V829" s="18">
        <f t="shared" si="76"/>
        <v>0.24</v>
      </c>
      <c r="W829" s="18">
        <v>39.170993486900002</v>
      </c>
      <c r="X829" s="18">
        <v>-84.679833598100004</v>
      </c>
      <c r="Y829" s="18">
        <v>39.168019906600001</v>
      </c>
      <c r="Z829" s="18">
        <v>-84.677951616800001</v>
      </c>
      <c r="AA829" s="71" t="str">
        <f t="shared" si="77"/>
        <v>HAM</v>
      </c>
    </row>
    <row r="830" spans="1:27" x14ac:dyDescent="0.25">
      <c r="A830" s="22" t="s">
        <v>5346</v>
      </c>
      <c r="B830" s="22">
        <v>0</v>
      </c>
      <c r="C830" s="22" t="s">
        <v>4621</v>
      </c>
      <c r="D830" s="22">
        <v>3</v>
      </c>
      <c r="E830" s="23" t="str">
        <f t="shared" si="72"/>
        <v>Green</v>
      </c>
      <c r="F830" s="72" t="s">
        <v>1670</v>
      </c>
      <c r="G830" s="23"/>
      <c r="H830" s="24" t="str">
        <f t="shared" si="73"/>
        <v>Start Loc</v>
      </c>
      <c r="I830" s="24" t="str">
        <f t="shared" si="74"/>
        <v>End Loc</v>
      </c>
      <c r="J830" s="24" t="str">
        <f t="shared" si="75"/>
        <v>Segment</v>
      </c>
      <c r="K830" s="71" t="s">
        <v>1048</v>
      </c>
      <c r="L830" s="22">
        <v>0.75</v>
      </c>
      <c r="M830" s="22">
        <v>0.99</v>
      </c>
      <c r="N830" s="22">
        <v>3</v>
      </c>
      <c r="O830" s="22">
        <v>0</v>
      </c>
      <c r="P830" s="22">
        <v>0</v>
      </c>
      <c r="Q830" s="22">
        <v>3</v>
      </c>
      <c r="R830" s="22"/>
      <c r="S830" s="22"/>
      <c r="T830" s="22"/>
      <c r="U830" t="s">
        <v>1327</v>
      </c>
      <c r="V830" s="18">
        <f t="shared" si="76"/>
        <v>0.24</v>
      </c>
      <c r="W830" s="18">
        <v>39.167886086400003</v>
      </c>
      <c r="X830" s="18">
        <v>-84.590203328200005</v>
      </c>
      <c r="Y830" s="18">
        <v>39.168048953899998</v>
      </c>
      <c r="Z830" s="18">
        <v>-84.585960389299998</v>
      </c>
      <c r="AA830" s="71" t="str">
        <f t="shared" si="77"/>
        <v>HAM</v>
      </c>
    </row>
    <row r="831" spans="1:27" x14ac:dyDescent="0.25">
      <c r="A831" s="22" t="s">
        <v>3466</v>
      </c>
      <c r="B831" s="22">
        <v>0</v>
      </c>
      <c r="C831" s="22" t="s">
        <v>4626</v>
      </c>
      <c r="D831" s="22">
        <v>2</v>
      </c>
      <c r="E831" s="23" t="str">
        <f t="shared" si="72"/>
        <v>Green</v>
      </c>
      <c r="F831" s="72" t="s">
        <v>1713</v>
      </c>
      <c r="G831" s="23"/>
      <c r="H831" s="24" t="str">
        <f t="shared" si="73"/>
        <v>Start Loc</v>
      </c>
      <c r="I831" s="24" t="str">
        <f t="shared" si="74"/>
        <v>End Loc</v>
      </c>
      <c r="J831" s="24" t="str">
        <f t="shared" si="75"/>
        <v>Segment</v>
      </c>
      <c r="K831" s="71" t="s">
        <v>799</v>
      </c>
      <c r="L831" s="22">
        <v>1.75</v>
      </c>
      <c r="M831" s="22">
        <v>1.99</v>
      </c>
      <c r="N831" s="22">
        <v>2</v>
      </c>
      <c r="O831" s="22">
        <v>0</v>
      </c>
      <c r="P831" s="22">
        <v>0</v>
      </c>
      <c r="Q831" s="22">
        <v>1</v>
      </c>
      <c r="R831" s="22"/>
      <c r="S831" s="22"/>
      <c r="T831" s="22"/>
      <c r="U831" t="s">
        <v>388</v>
      </c>
      <c r="V831" s="18">
        <f t="shared" si="76"/>
        <v>0.24</v>
      </c>
      <c r="W831" s="18">
        <v>39.168479648999998</v>
      </c>
      <c r="X831" s="18">
        <v>-83.068440064800001</v>
      </c>
      <c r="Y831" s="18">
        <v>39.1681920758</v>
      </c>
      <c r="Z831" s="18">
        <v>-83.064220785700002</v>
      </c>
      <c r="AA831" s="71" t="str">
        <f t="shared" si="77"/>
        <v>PIK</v>
      </c>
    </row>
    <row r="832" spans="1:27" x14ac:dyDescent="0.25">
      <c r="A832" s="22" t="s">
        <v>3753</v>
      </c>
      <c r="B832" s="22">
        <v>0</v>
      </c>
      <c r="C832" s="22" t="s">
        <v>4619</v>
      </c>
      <c r="D832" s="22">
        <v>4</v>
      </c>
      <c r="E832" s="23" t="str">
        <f t="shared" si="72"/>
        <v>Green</v>
      </c>
      <c r="F832" s="72" t="s">
        <v>1670</v>
      </c>
      <c r="G832" s="23"/>
      <c r="H832" s="24" t="str">
        <f t="shared" si="73"/>
        <v>Start Loc</v>
      </c>
      <c r="I832" s="24" t="str">
        <f t="shared" si="74"/>
        <v>End Loc</v>
      </c>
      <c r="J832" s="24" t="str">
        <f t="shared" si="75"/>
        <v>Segment</v>
      </c>
      <c r="K832" s="71" t="s">
        <v>798</v>
      </c>
      <c r="L832" s="22">
        <v>0.5</v>
      </c>
      <c r="M832" s="22">
        <v>0.74</v>
      </c>
      <c r="N832" s="22">
        <v>4</v>
      </c>
      <c r="O832" s="22">
        <v>0</v>
      </c>
      <c r="P832" s="22">
        <v>0</v>
      </c>
      <c r="Q832" s="22">
        <v>1</v>
      </c>
      <c r="R832" s="22"/>
      <c r="S832" s="22"/>
      <c r="T832" s="22"/>
      <c r="U832" t="s">
        <v>1204</v>
      </c>
      <c r="V832" s="18">
        <f t="shared" si="76"/>
        <v>0.24</v>
      </c>
      <c r="W832" s="18">
        <v>39.164867983100002</v>
      </c>
      <c r="X832" s="18">
        <v>-84.630144006799995</v>
      </c>
      <c r="Y832" s="18">
        <v>39.168344467300003</v>
      </c>
      <c r="Z832" s="18">
        <v>-84.629801555599997</v>
      </c>
      <c r="AA832" s="71" t="str">
        <f t="shared" si="77"/>
        <v>HAM</v>
      </c>
    </row>
    <row r="833" spans="1:27" x14ac:dyDescent="0.25">
      <c r="A833" s="22" t="s">
        <v>5846</v>
      </c>
      <c r="B833" s="22">
        <v>0</v>
      </c>
      <c r="C833" s="22" t="s">
        <v>4608</v>
      </c>
      <c r="D833" s="22">
        <v>2</v>
      </c>
      <c r="E833" s="23" t="str">
        <f t="shared" si="72"/>
        <v>Green</v>
      </c>
      <c r="F833" s="72" t="s">
        <v>1670</v>
      </c>
      <c r="G833" s="23"/>
      <c r="H833" s="24" t="str">
        <f t="shared" si="73"/>
        <v>Start Loc</v>
      </c>
      <c r="I833" s="24" t="str">
        <f t="shared" si="74"/>
        <v>End Loc</v>
      </c>
      <c r="J833" s="24" t="str">
        <f t="shared" si="75"/>
        <v>Segment</v>
      </c>
      <c r="K833" s="71" t="s">
        <v>980</v>
      </c>
      <c r="L833" s="22">
        <v>1.25</v>
      </c>
      <c r="M833" s="22">
        <v>1.49</v>
      </c>
      <c r="N833" s="22">
        <v>2</v>
      </c>
      <c r="O833" s="22">
        <v>0</v>
      </c>
      <c r="P833" s="22">
        <v>0</v>
      </c>
      <c r="Q833" s="22">
        <v>1</v>
      </c>
      <c r="R833" s="22"/>
      <c r="S833" s="22"/>
      <c r="T833" s="22"/>
      <c r="U833" t="s">
        <v>6701</v>
      </c>
      <c r="V833" s="18">
        <f t="shared" si="76"/>
        <v>0.24</v>
      </c>
      <c r="W833" s="18">
        <v>39.167024310999999</v>
      </c>
      <c r="X833" s="18">
        <v>-84.431106748900007</v>
      </c>
      <c r="Y833" s="18">
        <v>39.168653455099999</v>
      </c>
      <c r="Z833" s="18">
        <v>-84.427583069500002</v>
      </c>
      <c r="AA833" s="71" t="str">
        <f t="shared" si="77"/>
        <v>HAM</v>
      </c>
    </row>
    <row r="834" spans="1:27" x14ac:dyDescent="0.25">
      <c r="A834" s="22" t="s">
        <v>3555</v>
      </c>
      <c r="B834" s="22">
        <v>0</v>
      </c>
      <c r="C834" s="22" t="s">
        <v>4614</v>
      </c>
      <c r="D834" s="22">
        <v>5</v>
      </c>
      <c r="E834" s="23" t="str">
        <f t="shared" si="72"/>
        <v>Green</v>
      </c>
      <c r="F834" s="72" t="s">
        <v>1670</v>
      </c>
      <c r="G834" s="23"/>
      <c r="H834" s="24" t="str">
        <f t="shared" si="73"/>
        <v>Start Loc</v>
      </c>
      <c r="I834" s="24" t="str">
        <f t="shared" si="74"/>
        <v>End Loc</v>
      </c>
      <c r="J834" s="24" t="str">
        <f t="shared" si="75"/>
        <v>Segment</v>
      </c>
      <c r="K834" s="71" t="s">
        <v>818</v>
      </c>
      <c r="L834" s="22">
        <v>3.75</v>
      </c>
      <c r="M834" s="22">
        <v>3.99</v>
      </c>
      <c r="N834" s="22">
        <v>5</v>
      </c>
      <c r="O834" s="22">
        <v>0</v>
      </c>
      <c r="P834" s="22">
        <v>0</v>
      </c>
      <c r="Q834" s="22">
        <v>2</v>
      </c>
      <c r="R834" s="22"/>
      <c r="S834" s="22"/>
      <c r="T834" s="22"/>
      <c r="U834" t="s">
        <v>217</v>
      </c>
      <c r="V834" s="18">
        <f t="shared" si="76"/>
        <v>0.24000000000000021</v>
      </c>
      <c r="W834" s="18">
        <v>39.166302428900003</v>
      </c>
      <c r="X834" s="18">
        <v>-84.652563804799996</v>
      </c>
      <c r="Y834" s="18">
        <v>39.169395959299997</v>
      </c>
      <c r="Z834" s="18">
        <v>-84.653946962399999</v>
      </c>
      <c r="AA834" s="71" t="str">
        <f t="shared" si="77"/>
        <v>HAM</v>
      </c>
    </row>
    <row r="835" spans="1:27" x14ac:dyDescent="0.25">
      <c r="A835" s="22" t="s">
        <v>5641</v>
      </c>
      <c r="B835" s="22">
        <v>0</v>
      </c>
      <c r="C835" s="22" t="s">
        <v>4612</v>
      </c>
      <c r="D835" s="22">
        <v>2</v>
      </c>
      <c r="E835" s="23" t="str">
        <f t="shared" si="72"/>
        <v>Green</v>
      </c>
      <c r="F835" s="72" t="s">
        <v>1713</v>
      </c>
      <c r="G835" s="23"/>
      <c r="H835" s="24" t="str">
        <f t="shared" si="73"/>
        <v>Start Loc</v>
      </c>
      <c r="I835" s="24" t="str">
        <f t="shared" si="74"/>
        <v>End Loc</v>
      </c>
      <c r="J835" s="24" t="str">
        <f t="shared" si="75"/>
        <v>Segment</v>
      </c>
      <c r="K835" s="71" t="s">
        <v>835</v>
      </c>
      <c r="L835" s="22">
        <v>1</v>
      </c>
      <c r="M835" s="22">
        <v>1.24</v>
      </c>
      <c r="N835" s="22">
        <v>2</v>
      </c>
      <c r="O835" s="22">
        <v>0</v>
      </c>
      <c r="P835" s="22">
        <v>0</v>
      </c>
      <c r="Q835" s="22">
        <v>1</v>
      </c>
      <c r="R835" s="22"/>
      <c r="S835" s="22"/>
      <c r="T835" s="22"/>
      <c r="U835" t="s">
        <v>6656</v>
      </c>
      <c r="V835" s="18">
        <f t="shared" si="76"/>
        <v>0.24</v>
      </c>
      <c r="W835" s="18">
        <v>39.167949642700002</v>
      </c>
      <c r="X835" s="18">
        <v>-82.901274391699999</v>
      </c>
      <c r="Y835" s="18">
        <v>39.169678127300003</v>
      </c>
      <c r="Z835" s="18">
        <v>-82.897821042299995</v>
      </c>
      <c r="AA835" s="71" t="str">
        <f t="shared" si="77"/>
        <v>PIK</v>
      </c>
    </row>
    <row r="836" spans="1:27" x14ac:dyDescent="0.25">
      <c r="A836" s="22" t="s">
        <v>5672</v>
      </c>
      <c r="B836" s="22">
        <v>0</v>
      </c>
      <c r="C836" s="22" t="s">
        <v>4617</v>
      </c>
      <c r="D836" s="22">
        <v>2</v>
      </c>
      <c r="E836" s="23" t="str">
        <f t="shared" si="72"/>
        <v>Green</v>
      </c>
      <c r="F836" s="72" t="s">
        <v>1673</v>
      </c>
      <c r="G836" s="23"/>
      <c r="H836" s="24" t="str">
        <f t="shared" si="73"/>
        <v>Start Loc</v>
      </c>
      <c r="I836" s="24" t="str">
        <f t="shared" si="74"/>
        <v>End Loc</v>
      </c>
      <c r="J836" s="24" t="str">
        <f t="shared" si="75"/>
        <v>Segment</v>
      </c>
      <c r="K836" s="71" t="s">
        <v>837</v>
      </c>
      <c r="L836" s="22">
        <v>2.75</v>
      </c>
      <c r="M836" s="22">
        <v>2.99</v>
      </c>
      <c r="N836" s="22">
        <v>2</v>
      </c>
      <c r="O836" s="22">
        <v>0</v>
      </c>
      <c r="P836" s="22">
        <v>0</v>
      </c>
      <c r="Q836" s="22">
        <v>1</v>
      </c>
      <c r="R836" s="22"/>
      <c r="S836" s="22"/>
      <c r="T836" s="22"/>
      <c r="U836" t="s">
        <v>284</v>
      </c>
      <c r="V836" s="18">
        <f t="shared" si="76"/>
        <v>0.24000000000000021</v>
      </c>
      <c r="W836" s="18">
        <v>39.166668145899997</v>
      </c>
      <c r="X836" s="18">
        <v>-84.092912083900003</v>
      </c>
      <c r="Y836" s="18">
        <v>39.169755352499998</v>
      </c>
      <c r="Z836" s="18">
        <v>-84.091510570099999</v>
      </c>
      <c r="AA836" s="71" t="str">
        <f t="shared" si="77"/>
        <v>CLE</v>
      </c>
    </row>
    <row r="837" spans="1:27" x14ac:dyDescent="0.25">
      <c r="A837" s="22" t="s">
        <v>5455</v>
      </c>
      <c r="B837" s="22">
        <v>0</v>
      </c>
      <c r="C837" s="22" t="s">
        <v>4615</v>
      </c>
      <c r="D837" s="22">
        <v>3</v>
      </c>
      <c r="E837" s="23" t="str">
        <f t="shared" si="72"/>
        <v>Green</v>
      </c>
      <c r="F837" s="72" t="s">
        <v>1670</v>
      </c>
      <c r="G837" s="23"/>
      <c r="H837" s="24" t="str">
        <f t="shared" si="73"/>
        <v>Start Loc</v>
      </c>
      <c r="I837" s="24" t="str">
        <f t="shared" si="74"/>
        <v>End Loc</v>
      </c>
      <c r="J837" s="24" t="str">
        <f t="shared" si="75"/>
        <v>Segment</v>
      </c>
      <c r="K837" s="71" t="s">
        <v>813</v>
      </c>
      <c r="L837" s="22">
        <v>2.5</v>
      </c>
      <c r="M837" s="22">
        <v>2.74</v>
      </c>
      <c r="N837" s="22">
        <v>3</v>
      </c>
      <c r="O837" s="22">
        <v>0</v>
      </c>
      <c r="P837" s="22">
        <v>0</v>
      </c>
      <c r="Q837" s="22">
        <v>0</v>
      </c>
      <c r="R837" s="22"/>
      <c r="S837" s="22"/>
      <c r="T837" s="22"/>
      <c r="U837" t="s">
        <v>563</v>
      </c>
      <c r="V837" s="18">
        <f t="shared" si="76"/>
        <v>0.24000000000000021</v>
      </c>
      <c r="W837" s="18">
        <v>39.167252657699997</v>
      </c>
      <c r="X837" s="18">
        <v>-84.398492563600001</v>
      </c>
      <c r="Y837" s="18">
        <v>39.170633032300003</v>
      </c>
      <c r="Z837" s="18">
        <v>-84.398177549600007</v>
      </c>
      <c r="AA837" s="71" t="str">
        <f t="shared" si="77"/>
        <v>HAM</v>
      </c>
    </row>
    <row r="838" spans="1:27" x14ac:dyDescent="0.25">
      <c r="A838" s="22" t="s">
        <v>6405</v>
      </c>
      <c r="B838" s="22">
        <v>0</v>
      </c>
      <c r="C838" s="22" t="s">
        <v>4618</v>
      </c>
      <c r="D838" s="22">
        <v>3</v>
      </c>
      <c r="E838" s="23" t="str">
        <f t="shared" si="72"/>
        <v>Green</v>
      </c>
      <c r="F838" s="72" t="s">
        <v>1670</v>
      </c>
      <c r="G838" s="23"/>
      <c r="H838" s="24" t="str">
        <f t="shared" si="73"/>
        <v>Start Loc</v>
      </c>
      <c r="I838" s="24" t="str">
        <f t="shared" si="74"/>
        <v>End Loc</v>
      </c>
      <c r="J838" s="24" t="str">
        <f t="shared" si="75"/>
        <v>Segment</v>
      </c>
      <c r="K838" s="71" t="s">
        <v>976</v>
      </c>
      <c r="L838" s="22">
        <v>2</v>
      </c>
      <c r="M838" s="22">
        <v>2.2400000000000002</v>
      </c>
      <c r="N838" s="22">
        <v>3</v>
      </c>
      <c r="O838" s="22">
        <v>0</v>
      </c>
      <c r="P838" s="22">
        <v>0</v>
      </c>
      <c r="Q838" s="22">
        <v>1</v>
      </c>
      <c r="R838" s="22"/>
      <c r="S838" s="22"/>
      <c r="T838" s="22"/>
      <c r="U838" t="s">
        <v>6823</v>
      </c>
      <c r="V838" s="18">
        <f t="shared" si="76"/>
        <v>0.24000000000000021</v>
      </c>
      <c r="W838" s="18">
        <v>39.168586855199997</v>
      </c>
      <c r="X838" s="18">
        <v>-84.424163599099998</v>
      </c>
      <c r="Y838" s="18">
        <v>39.171502646299999</v>
      </c>
      <c r="Z838" s="18">
        <v>-84.426588202399998</v>
      </c>
      <c r="AA838" s="71" t="str">
        <f t="shared" si="77"/>
        <v>HAM</v>
      </c>
    </row>
    <row r="839" spans="1:27" x14ac:dyDescent="0.25">
      <c r="A839" s="22" t="s">
        <v>4368</v>
      </c>
      <c r="B839" s="22">
        <v>0</v>
      </c>
      <c r="C839" s="22" t="s">
        <v>4620</v>
      </c>
      <c r="D839" s="22">
        <v>5</v>
      </c>
      <c r="E839" s="23" t="str">
        <f t="shared" si="72"/>
        <v>Green</v>
      </c>
      <c r="F839" s="72" t="s">
        <v>1670</v>
      </c>
      <c r="G839" s="23"/>
      <c r="H839" s="24" t="str">
        <f t="shared" si="73"/>
        <v>Start Loc</v>
      </c>
      <c r="I839" s="24" t="str">
        <f t="shared" si="74"/>
        <v>End Loc</v>
      </c>
      <c r="J839" s="24" t="str">
        <f t="shared" si="75"/>
        <v>Segment</v>
      </c>
      <c r="K839" s="71" t="s">
        <v>922</v>
      </c>
      <c r="L839" s="22">
        <v>0</v>
      </c>
      <c r="M839" s="22">
        <v>0.24</v>
      </c>
      <c r="N839" s="22">
        <v>5</v>
      </c>
      <c r="O839" s="22">
        <v>0</v>
      </c>
      <c r="P839" s="22">
        <v>0</v>
      </c>
      <c r="Q839" s="22">
        <v>1</v>
      </c>
      <c r="R839" s="22"/>
      <c r="S839" s="22"/>
      <c r="T839" s="22"/>
      <c r="U839" t="s">
        <v>753</v>
      </c>
      <c r="V839" s="18">
        <f t="shared" si="76"/>
        <v>0.24</v>
      </c>
      <c r="W839" s="18">
        <v>39.172687503399999</v>
      </c>
      <c r="X839" s="18">
        <v>-84.667007686000005</v>
      </c>
      <c r="Y839" s="18">
        <v>39.171725762299999</v>
      </c>
      <c r="Z839" s="18">
        <v>-84.663114477400001</v>
      </c>
      <c r="AA839" s="71" t="str">
        <f t="shared" si="77"/>
        <v>HAM</v>
      </c>
    </row>
    <row r="840" spans="1:27" x14ac:dyDescent="0.25">
      <c r="A840" s="22" t="s">
        <v>3483</v>
      </c>
      <c r="B840" s="22">
        <v>0</v>
      </c>
      <c r="C840" s="22" t="s">
        <v>4616</v>
      </c>
      <c r="D840" s="22">
        <v>4</v>
      </c>
      <c r="E840" s="23" t="str">
        <f t="shared" si="72"/>
        <v>Green</v>
      </c>
      <c r="F840" s="72" t="s">
        <v>1670</v>
      </c>
      <c r="G840" s="23"/>
      <c r="H840" s="24" t="str">
        <f t="shared" si="73"/>
        <v>Start Loc</v>
      </c>
      <c r="I840" s="24" t="str">
        <f t="shared" si="74"/>
        <v>End Loc</v>
      </c>
      <c r="J840" s="24" t="str">
        <f t="shared" si="75"/>
        <v>Segment</v>
      </c>
      <c r="K840" s="71" t="s">
        <v>818</v>
      </c>
      <c r="L840" s="22">
        <v>4</v>
      </c>
      <c r="M840" s="22">
        <v>4.24</v>
      </c>
      <c r="N840" s="22">
        <v>4</v>
      </c>
      <c r="O840" s="22">
        <v>0</v>
      </c>
      <c r="P840" s="22">
        <v>1</v>
      </c>
      <c r="Q840" s="22">
        <v>2</v>
      </c>
      <c r="R840" s="22"/>
      <c r="S840" s="22"/>
      <c r="T840" s="22"/>
      <c r="U840" t="s">
        <v>217</v>
      </c>
      <c r="V840" s="18">
        <f t="shared" si="76"/>
        <v>0.24000000000000021</v>
      </c>
      <c r="W840" s="18">
        <v>39.169454185100001</v>
      </c>
      <c r="X840" s="18">
        <v>-84.654116967700006</v>
      </c>
      <c r="Y840" s="18">
        <v>39.172291123800001</v>
      </c>
      <c r="Z840" s="18">
        <v>-84.655870760300004</v>
      </c>
      <c r="AA840" s="71" t="str">
        <f t="shared" si="77"/>
        <v>HAM</v>
      </c>
    </row>
    <row r="841" spans="1:27" x14ac:dyDescent="0.25">
      <c r="A841" s="22" t="s">
        <v>5347</v>
      </c>
      <c r="B841" s="22">
        <v>0</v>
      </c>
      <c r="C841" s="22" t="s">
        <v>4620</v>
      </c>
      <c r="D841" s="22">
        <v>2</v>
      </c>
      <c r="E841" s="23" t="str">
        <f t="shared" ref="E841:E904" si="78">IF(D841&gt;15,"Red",IF(D841&gt;10,"Yellow",IF(D841&gt;5,"Purple",IF(D841&gt;1,"Green",""))))</f>
        <v>Green</v>
      </c>
      <c r="F841" s="72" t="s">
        <v>1670</v>
      </c>
      <c r="G841" s="23"/>
      <c r="H841" s="24" t="str">
        <f t="shared" ref="H841:H904" si="79">IF(W841=0,"Unavailable",HYPERLINK(CONCATENATE("http://maps.google.com/maps?q=",+W841,",+",+X841,"+(Begin)&amp;iwloc=A&amp;hl=en"),"Start Loc"))</f>
        <v>Start Loc</v>
      </c>
      <c r="I841" s="24" t="str">
        <f t="shared" ref="I841:I904" si="80">IF(Y841=0,"Unavailable",HYPERLINK(CONCATENATE("http://maps.google.com/maps?q=",+Y841,",+",+Z841,"+(End)&amp;iwloc=A&amp;hl=en"),"End Loc"))</f>
        <v>End Loc</v>
      </c>
      <c r="J841" s="24" t="str">
        <f t="shared" ref="J841:J904" si="81">HYPERLINK(CONCATENATE("https://www.google.us/maps/dir/",W841,",",X841,"/",Y841,",",Z841,"/@",AVERAGE(W841,Y841),",",AVERAGE(X841,Z841),",15z"),"Segment")</f>
        <v>Segment</v>
      </c>
      <c r="K841" s="71" t="s">
        <v>1027</v>
      </c>
      <c r="L841" s="22">
        <v>0</v>
      </c>
      <c r="M841" s="22">
        <v>0.24</v>
      </c>
      <c r="N841" s="22">
        <v>2</v>
      </c>
      <c r="O841" s="22">
        <v>0</v>
      </c>
      <c r="P841" s="22">
        <v>0</v>
      </c>
      <c r="Q841" s="22">
        <v>0</v>
      </c>
      <c r="R841" s="22"/>
      <c r="S841" s="22"/>
      <c r="T841" s="22"/>
      <c r="U841" t="s">
        <v>4879</v>
      </c>
      <c r="V841" s="18">
        <f t="shared" ref="V841:V904" si="82">M841-L841</f>
        <v>0.24</v>
      </c>
      <c r="W841" s="18">
        <v>39.170417829999998</v>
      </c>
      <c r="X841" s="18">
        <v>-84.638301439000003</v>
      </c>
      <c r="Y841" s="18">
        <v>39.1723587878</v>
      </c>
      <c r="Z841" s="18">
        <v>-84.641500336199996</v>
      </c>
      <c r="AA841" s="71" t="str">
        <f t="shared" ref="AA841:AA904" si="83">MID(U841,2,3)</f>
        <v>HAM</v>
      </c>
    </row>
    <row r="842" spans="1:27" x14ac:dyDescent="0.25">
      <c r="A842" s="22" t="s">
        <v>4938</v>
      </c>
      <c r="B842" s="22">
        <v>0</v>
      </c>
      <c r="C842" s="22" t="s">
        <v>4606</v>
      </c>
      <c r="D842" s="22">
        <v>2</v>
      </c>
      <c r="E842" s="23" t="str">
        <f t="shared" si="78"/>
        <v>Green</v>
      </c>
      <c r="F842" s="72" t="s">
        <v>1670</v>
      </c>
      <c r="G842" s="23"/>
      <c r="H842" s="24" t="str">
        <f t="shared" si="79"/>
        <v>Start Loc</v>
      </c>
      <c r="I842" s="24" t="str">
        <f t="shared" si="80"/>
        <v>End Loc</v>
      </c>
      <c r="J842" s="24" t="str">
        <f t="shared" si="81"/>
        <v>Segment</v>
      </c>
      <c r="K842" s="71" t="s">
        <v>1096</v>
      </c>
      <c r="L842" s="22">
        <v>0.25</v>
      </c>
      <c r="M842" s="22">
        <v>0.49</v>
      </c>
      <c r="N842" s="22">
        <v>2</v>
      </c>
      <c r="O842" s="22">
        <v>0</v>
      </c>
      <c r="P842" s="22">
        <v>0</v>
      </c>
      <c r="Q842" s="22">
        <v>2</v>
      </c>
      <c r="R842" s="22"/>
      <c r="S842" s="22"/>
      <c r="T842" s="22"/>
      <c r="U842" t="s">
        <v>1366</v>
      </c>
      <c r="V842" s="18">
        <f t="shared" si="82"/>
        <v>0.24</v>
      </c>
      <c r="W842" s="18">
        <v>39.169316235499998</v>
      </c>
      <c r="X842" s="18">
        <v>-84.420080987000006</v>
      </c>
      <c r="Y842" s="18">
        <v>39.172596152499999</v>
      </c>
      <c r="Z842" s="18">
        <v>-84.419111565600005</v>
      </c>
      <c r="AA842" s="71" t="str">
        <f t="shared" si="83"/>
        <v>HAM</v>
      </c>
    </row>
    <row r="843" spans="1:27" x14ac:dyDescent="0.25">
      <c r="A843" s="22" t="s">
        <v>2638</v>
      </c>
      <c r="B843" s="22">
        <v>0</v>
      </c>
      <c r="C843" s="22" t="s">
        <v>4622</v>
      </c>
      <c r="D843" s="22">
        <v>3</v>
      </c>
      <c r="E843" s="23" t="str">
        <f t="shared" si="78"/>
        <v>Green</v>
      </c>
      <c r="F843" s="72" t="s">
        <v>1670</v>
      </c>
      <c r="G843" s="23"/>
      <c r="H843" s="24" t="str">
        <f t="shared" si="79"/>
        <v>Start Loc</v>
      </c>
      <c r="I843" s="24" t="str">
        <f t="shared" si="80"/>
        <v>End Loc</v>
      </c>
      <c r="J843" s="24" t="str">
        <f t="shared" si="81"/>
        <v>Segment</v>
      </c>
      <c r="K843" s="71" t="s">
        <v>904</v>
      </c>
      <c r="L843" s="22">
        <v>1.5</v>
      </c>
      <c r="M843" s="22">
        <v>1.74</v>
      </c>
      <c r="N843" s="22">
        <v>3</v>
      </c>
      <c r="O843" s="22">
        <v>0</v>
      </c>
      <c r="P843" s="22">
        <v>0</v>
      </c>
      <c r="Q843" s="22">
        <v>1</v>
      </c>
      <c r="R843" s="22"/>
      <c r="S843" s="22"/>
      <c r="T843" s="22"/>
      <c r="U843" t="s">
        <v>289</v>
      </c>
      <c r="V843" s="18">
        <f t="shared" si="82"/>
        <v>0.24</v>
      </c>
      <c r="W843" s="18">
        <v>39.173470805100003</v>
      </c>
      <c r="X843" s="18">
        <v>-84.617856635699994</v>
      </c>
      <c r="Y843" s="18">
        <v>39.172686542400001</v>
      </c>
      <c r="Z843" s="18">
        <v>-84.613747993999993</v>
      </c>
      <c r="AA843" s="71" t="str">
        <f t="shared" si="83"/>
        <v>HAM</v>
      </c>
    </row>
    <row r="844" spans="1:27" x14ac:dyDescent="0.25">
      <c r="A844" s="22" t="s">
        <v>3529</v>
      </c>
      <c r="B844" s="22">
        <v>0</v>
      </c>
      <c r="C844" s="22" t="s">
        <v>4626</v>
      </c>
      <c r="D844" s="22">
        <v>3</v>
      </c>
      <c r="E844" s="23" t="str">
        <f t="shared" si="78"/>
        <v>Green</v>
      </c>
      <c r="F844" s="72" t="s">
        <v>1670</v>
      </c>
      <c r="G844" s="23"/>
      <c r="H844" s="24" t="str">
        <f t="shared" si="79"/>
        <v>Start Loc</v>
      </c>
      <c r="I844" s="24" t="str">
        <f t="shared" si="80"/>
        <v>End Loc</v>
      </c>
      <c r="J844" s="24" t="str">
        <f t="shared" si="81"/>
        <v>Segment</v>
      </c>
      <c r="K844" s="71" t="s">
        <v>904</v>
      </c>
      <c r="L844" s="22">
        <v>1.75</v>
      </c>
      <c r="M844" s="22">
        <v>1.99</v>
      </c>
      <c r="N844" s="22">
        <v>3</v>
      </c>
      <c r="O844" s="22">
        <v>0</v>
      </c>
      <c r="P844" s="22">
        <v>0</v>
      </c>
      <c r="Q844" s="22">
        <v>2</v>
      </c>
      <c r="R844" s="22"/>
      <c r="S844" s="22"/>
      <c r="T844" s="22"/>
      <c r="U844" t="s">
        <v>289</v>
      </c>
      <c r="V844" s="18">
        <f t="shared" si="82"/>
        <v>0.24</v>
      </c>
      <c r="W844" s="18">
        <v>39.172739036700001</v>
      </c>
      <c r="X844" s="18">
        <v>-84.613574761999999</v>
      </c>
      <c r="Y844" s="18">
        <v>39.172771650500003</v>
      </c>
      <c r="Z844" s="18">
        <v>-84.609166467500003</v>
      </c>
      <c r="AA844" s="71" t="str">
        <f t="shared" si="83"/>
        <v>HAM</v>
      </c>
    </row>
    <row r="845" spans="1:27" x14ac:dyDescent="0.25">
      <c r="A845" s="22" t="s">
        <v>5047</v>
      </c>
      <c r="B845" s="22">
        <v>0</v>
      </c>
      <c r="C845" s="22" t="s">
        <v>4620</v>
      </c>
      <c r="D845" s="22">
        <v>2</v>
      </c>
      <c r="E845" s="23" t="str">
        <f t="shared" si="78"/>
        <v>Green</v>
      </c>
      <c r="F845" s="72" t="s">
        <v>1670</v>
      </c>
      <c r="G845" s="23"/>
      <c r="H845" s="24" t="str">
        <f t="shared" si="79"/>
        <v>Start Loc</v>
      </c>
      <c r="I845" s="24" t="str">
        <f t="shared" si="80"/>
        <v>End Loc</v>
      </c>
      <c r="J845" s="24" t="str">
        <f t="shared" si="81"/>
        <v>Segment</v>
      </c>
      <c r="K845" s="71" t="s">
        <v>845</v>
      </c>
      <c r="L845" s="22">
        <v>0</v>
      </c>
      <c r="M845" s="22">
        <v>0.24</v>
      </c>
      <c r="N845" s="22">
        <v>2</v>
      </c>
      <c r="O845" s="22">
        <v>0</v>
      </c>
      <c r="P845" s="22">
        <v>0</v>
      </c>
      <c r="Q845" s="22">
        <v>1</v>
      </c>
      <c r="R845" s="22"/>
      <c r="S845" s="22"/>
      <c r="T845" s="22"/>
      <c r="U845" t="s">
        <v>233</v>
      </c>
      <c r="V845" s="18">
        <f t="shared" si="82"/>
        <v>0.24</v>
      </c>
      <c r="W845" s="18">
        <v>39.169569802799998</v>
      </c>
      <c r="X845" s="18">
        <v>-84.777112654299998</v>
      </c>
      <c r="Y845" s="18">
        <v>39.172824302899997</v>
      </c>
      <c r="Z845" s="18">
        <v>-84.778082209600001</v>
      </c>
      <c r="AA845" s="71" t="str">
        <f t="shared" si="83"/>
        <v>HAM</v>
      </c>
    </row>
    <row r="846" spans="1:27" x14ac:dyDescent="0.25">
      <c r="A846" s="22" t="s">
        <v>3308</v>
      </c>
      <c r="B846" s="22">
        <v>0</v>
      </c>
      <c r="C846" s="22" t="s">
        <v>4606</v>
      </c>
      <c r="D846" s="22">
        <v>2</v>
      </c>
      <c r="E846" s="23" t="str">
        <f t="shared" si="78"/>
        <v>Green</v>
      </c>
      <c r="F846" s="72" t="s">
        <v>1670</v>
      </c>
      <c r="G846" s="23"/>
      <c r="H846" s="24" t="str">
        <f t="shared" si="79"/>
        <v>Start Loc</v>
      </c>
      <c r="I846" s="24" t="str">
        <f t="shared" si="80"/>
        <v>End Loc</v>
      </c>
      <c r="J846" s="24" t="str">
        <f t="shared" si="81"/>
        <v>Segment</v>
      </c>
      <c r="K846" s="71" t="s">
        <v>922</v>
      </c>
      <c r="L846" s="22">
        <v>0.25</v>
      </c>
      <c r="M846" s="22">
        <v>0.49</v>
      </c>
      <c r="N846" s="22">
        <v>2</v>
      </c>
      <c r="O846" s="22">
        <v>0</v>
      </c>
      <c r="P846" s="22">
        <v>0</v>
      </c>
      <c r="Q846" s="22">
        <v>0</v>
      </c>
      <c r="R846" s="22"/>
      <c r="S846" s="22"/>
      <c r="T846" s="22"/>
      <c r="U846" t="s">
        <v>753</v>
      </c>
      <c r="V846" s="18">
        <f t="shared" si="82"/>
        <v>0.24</v>
      </c>
      <c r="W846" s="18">
        <v>39.171663756800001</v>
      </c>
      <c r="X846" s="18">
        <v>-84.662917053800001</v>
      </c>
      <c r="Y846" s="18">
        <v>39.173299251300001</v>
      </c>
      <c r="Z846" s="18">
        <v>-84.659155503199997</v>
      </c>
      <c r="AA846" s="71" t="str">
        <f t="shared" si="83"/>
        <v>HAM</v>
      </c>
    </row>
    <row r="847" spans="1:27" x14ac:dyDescent="0.25">
      <c r="A847" s="22" t="s">
        <v>3409</v>
      </c>
      <c r="B847" s="22">
        <v>0</v>
      </c>
      <c r="C847" s="22" t="s">
        <v>4617</v>
      </c>
      <c r="D847" s="22">
        <v>4</v>
      </c>
      <c r="E847" s="23" t="str">
        <f t="shared" si="78"/>
        <v>Green</v>
      </c>
      <c r="F847" s="72" t="s">
        <v>1670</v>
      </c>
      <c r="G847" s="23"/>
      <c r="H847" s="24" t="str">
        <f t="shared" si="79"/>
        <v>Start Loc</v>
      </c>
      <c r="I847" s="24" t="str">
        <f t="shared" si="80"/>
        <v>End Loc</v>
      </c>
      <c r="J847" s="24" t="str">
        <f t="shared" si="81"/>
        <v>Segment</v>
      </c>
      <c r="K847" s="71" t="s">
        <v>813</v>
      </c>
      <c r="L847" s="22">
        <v>2.75</v>
      </c>
      <c r="M847" s="22">
        <v>2.99</v>
      </c>
      <c r="N847" s="22">
        <v>4</v>
      </c>
      <c r="O847" s="22">
        <v>0</v>
      </c>
      <c r="P847" s="22">
        <v>0</v>
      </c>
      <c r="Q847" s="22">
        <v>1</v>
      </c>
      <c r="R847" s="22"/>
      <c r="S847" s="22"/>
      <c r="T847" s="22"/>
      <c r="U847" t="s">
        <v>563</v>
      </c>
      <c r="V847" s="18">
        <f t="shared" si="82"/>
        <v>0.24000000000000021</v>
      </c>
      <c r="W847" s="18">
        <v>39.1707726932</v>
      </c>
      <c r="X847" s="18">
        <v>-84.398225936399996</v>
      </c>
      <c r="Y847" s="18">
        <v>39.174218670899997</v>
      </c>
      <c r="Z847" s="18">
        <v>-84.398392105900001</v>
      </c>
      <c r="AA847" s="71" t="str">
        <f t="shared" si="83"/>
        <v>HAM</v>
      </c>
    </row>
    <row r="848" spans="1:27" x14ac:dyDescent="0.25">
      <c r="A848" s="22" t="s">
        <v>4365</v>
      </c>
      <c r="B848" s="22">
        <v>0</v>
      </c>
      <c r="C848" s="22" t="s">
        <v>4606</v>
      </c>
      <c r="D848" s="22">
        <v>2</v>
      </c>
      <c r="E848" s="23" t="str">
        <f t="shared" si="78"/>
        <v>Green</v>
      </c>
      <c r="F848" s="72" t="s">
        <v>1670</v>
      </c>
      <c r="G848" s="23"/>
      <c r="H848" s="24" t="str">
        <f t="shared" si="79"/>
        <v>Start Loc</v>
      </c>
      <c r="I848" s="24" t="str">
        <f t="shared" si="80"/>
        <v>End Loc</v>
      </c>
      <c r="J848" s="24" t="str">
        <f t="shared" si="81"/>
        <v>Segment</v>
      </c>
      <c r="K848" s="71" t="s">
        <v>807</v>
      </c>
      <c r="L848" s="22">
        <v>0.25</v>
      </c>
      <c r="M848" s="22">
        <v>0.49</v>
      </c>
      <c r="N848" s="22">
        <v>2</v>
      </c>
      <c r="O848" s="22">
        <v>0</v>
      </c>
      <c r="P848" s="22">
        <v>0</v>
      </c>
      <c r="Q848" s="22">
        <v>0</v>
      </c>
      <c r="R848" s="22"/>
      <c r="S848" s="22"/>
      <c r="T848" s="22"/>
      <c r="U848" t="s">
        <v>212</v>
      </c>
      <c r="V848" s="18">
        <f t="shared" si="82"/>
        <v>0.24</v>
      </c>
      <c r="W848" s="18">
        <v>39.177115759300001</v>
      </c>
      <c r="X848" s="18">
        <v>-84.683695244399999</v>
      </c>
      <c r="Y848" s="18">
        <v>39.1743865539</v>
      </c>
      <c r="Z848" s="18">
        <v>-84.681498206900002</v>
      </c>
      <c r="AA848" s="71" t="str">
        <f t="shared" si="83"/>
        <v>HAM</v>
      </c>
    </row>
    <row r="849" spans="1:27" x14ac:dyDescent="0.25">
      <c r="A849" s="22" t="s">
        <v>4111</v>
      </c>
      <c r="B849" s="22">
        <v>0</v>
      </c>
      <c r="C849" s="22" t="s">
        <v>4619</v>
      </c>
      <c r="D849" s="22">
        <v>5</v>
      </c>
      <c r="E849" s="23" t="str">
        <f t="shared" si="78"/>
        <v>Green</v>
      </c>
      <c r="F849" s="72" t="s">
        <v>1670</v>
      </c>
      <c r="G849" s="23"/>
      <c r="H849" s="24" t="str">
        <f t="shared" si="79"/>
        <v>Start Loc</v>
      </c>
      <c r="I849" s="24" t="str">
        <f t="shared" si="80"/>
        <v>End Loc</v>
      </c>
      <c r="J849" s="24" t="str">
        <f t="shared" si="81"/>
        <v>Segment</v>
      </c>
      <c r="K849" s="71" t="s">
        <v>1096</v>
      </c>
      <c r="L849" s="22">
        <v>0.5</v>
      </c>
      <c r="M849" s="22">
        <v>0.74</v>
      </c>
      <c r="N849" s="22">
        <v>5</v>
      </c>
      <c r="O849" s="22">
        <v>0</v>
      </c>
      <c r="P849" s="22">
        <v>0</v>
      </c>
      <c r="Q849" s="22">
        <v>1</v>
      </c>
      <c r="R849" s="22"/>
      <c r="S849" s="22"/>
      <c r="T849" s="22"/>
      <c r="U849" t="s">
        <v>1366</v>
      </c>
      <c r="V849" s="18">
        <f t="shared" si="82"/>
        <v>0.24</v>
      </c>
      <c r="W849" s="18">
        <v>39.172671905800001</v>
      </c>
      <c r="X849" s="18">
        <v>-84.418962062600002</v>
      </c>
      <c r="Y849" s="18">
        <v>39.175177028900002</v>
      </c>
      <c r="Z849" s="18">
        <v>-84.416374477100007</v>
      </c>
      <c r="AA849" s="71" t="str">
        <f t="shared" si="83"/>
        <v>HAM</v>
      </c>
    </row>
    <row r="850" spans="1:27" x14ac:dyDescent="0.25">
      <c r="A850" s="22" t="s">
        <v>5418</v>
      </c>
      <c r="B850" s="22">
        <v>0</v>
      </c>
      <c r="C850" s="22" t="s">
        <v>4619</v>
      </c>
      <c r="D850" s="22">
        <v>3</v>
      </c>
      <c r="E850" s="23" t="str">
        <f t="shared" si="78"/>
        <v>Green</v>
      </c>
      <c r="F850" s="72" t="s">
        <v>1670</v>
      </c>
      <c r="G850" s="23"/>
      <c r="H850" s="24" t="str">
        <f t="shared" si="79"/>
        <v>Start Loc</v>
      </c>
      <c r="I850" s="24" t="str">
        <f t="shared" si="80"/>
        <v>End Loc</v>
      </c>
      <c r="J850" s="24" t="str">
        <f t="shared" si="81"/>
        <v>Segment</v>
      </c>
      <c r="K850" s="71" t="s">
        <v>793</v>
      </c>
      <c r="L850" s="22">
        <v>0.5</v>
      </c>
      <c r="M850" s="22">
        <v>0.74</v>
      </c>
      <c r="N850" s="22">
        <v>3</v>
      </c>
      <c r="O850" s="22">
        <v>0</v>
      </c>
      <c r="P850" s="22">
        <v>0</v>
      </c>
      <c r="Q850" s="22">
        <v>0</v>
      </c>
      <c r="R850" s="22"/>
      <c r="S850" s="22"/>
      <c r="T850" s="22"/>
      <c r="U850" t="s">
        <v>1207</v>
      </c>
      <c r="V850" s="18">
        <f t="shared" si="82"/>
        <v>0.24</v>
      </c>
      <c r="W850" s="18">
        <v>39.172007909800001</v>
      </c>
      <c r="X850" s="18">
        <v>-84.667070834</v>
      </c>
      <c r="Y850" s="18">
        <v>39.175464478099997</v>
      </c>
      <c r="Z850" s="18">
        <v>-84.666759587499996</v>
      </c>
      <c r="AA850" s="71" t="str">
        <f t="shared" si="83"/>
        <v>HAM</v>
      </c>
    </row>
    <row r="851" spans="1:27" x14ac:dyDescent="0.25">
      <c r="A851" s="22" t="s">
        <v>6268</v>
      </c>
      <c r="B851" s="22">
        <v>0</v>
      </c>
      <c r="C851" s="22" t="s">
        <v>4608</v>
      </c>
      <c r="D851" s="22">
        <v>2</v>
      </c>
      <c r="E851" s="23" t="str">
        <f t="shared" si="78"/>
        <v>Green</v>
      </c>
      <c r="F851" s="72" t="s">
        <v>1670</v>
      </c>
      <c r="G851" s="23"/>
      <c r="H851" s="24" t="str">
        <f t="shared" si="79"/>
        <v>Start Loc</v>
      </c>
      <c r="I851" s="24" t="str">
        <f t="shared" si="80"/>
        <v>End Loc</v>
      </c>
      <c r="J851" s="24" t="str">
        <f t="shared" si="81"/>
        <v>Segment</v>
      </c>
      <c r="K851" s="71" t="s">
        <v>790</v>
      </c>
      <c r="L851" s="22">
        <v>1.25</v>
      </c>
      <c r="M851" s="22">
        <v>1.49</v>
      </c>
      <c r="N851" s="22">
        <v>2</v>
      </c>
      <c r="O851" s="22">
        <v>0</v>
      </c>
      <c r="P851" s="22">
        <v>0</v>
      </c>
      <c r="Q851" s="22">
        <v>0</v>
      </c>
      <c r="R851" s="22"/>
      <c r="S851" s="22"/>
      <c r="T851" s="22"/>
      <c r="U851" t="s">
        <v>204</v>
      </c>
      <c r="V851" s="18">
        <f t="shared" si="82"/>
        <v>0.24</v>
      </c>
      <c r="W851" s="18">
        <v>39.172522479999998</v>
      </c>
      <c r="X851" s="18">
        <v>-84.601924295399996</v>
      </c>
      <c r="Y851" s="18">
        <v>39.175925603499998</v>
      </c>
      <c r="Z851" s="18">
        <v>-84.602766106700003</v>
      </c>
      <c r="AA851" s="71" t="str">
        <f t="shared" si="83"/>
        <v>HAM</v>
      </c>
    </row>
    <row r="852" spans="1:27" x14ac:dyDescent="0.25">
      <c r="A852" s="22" t="s">
        <v>4115</v>
      </c>
      <c r="B852" s="22">
        <v>0</v>
      </c>
      <c r="C852" s="22" t="s">
        <v>4620</v>
      </c>
      <c r="D852" s="22">
        <v>4</v>
      </c>
      <c r="E852" s="23" t="str">
        <f t="shared" si="78"/>
        <v>Green</v>
      </c>
      <c r="F852" s="72" t="s">
        <v>1673</v>
      </c>
      <c r="G852" s="23"/>
      <c r="H852" s="24" t="str">
        <f t="shared" si="79"/>
        <v>Start Loc</v>
      </c>
      <c r="I852" s="24" t="str">
        <f t="shared" si="80"/>
        <v>End Loc</v>
      </c>
      <c r="J852" s="24" t="str">
        <f t="shared" si="81"/>
        <v>Segment</v>
      </c>
      <c r="K852" s="71" t="s">
        <v>929</v>
      </c>
      <c r="L852" s="22">
        <v>0</v>
      </c>
      <c r="M852" s="22">
        <v>0.24</v>
      </c>
      <c r="N852" s="22">
        <v>4</v>
      </c>
      <c r="O852" s="22">
        <v>0</v>
      </c>
      <c r="P852" s="22">
        <v>0</v>
      </c>
      <c r="Q852" s="22">
        <v>1</v>
      </c>
      <c r="R852" s="22"/>
      <c r="S852" s="22"/>
      <c r="T852" s="22"/>
      <c r="U852" t="s">
        <v>636</v>
      </c>
      <c r="V852" s="18">
        <f t="shared" si="82"/>
        <v>0.24</v>
      </c>
      <c r="W852" s="18">
        <v>39.175641720400002</v>
      </c>
      <c r="X852" s="18">
        <v>-84.172509547299995</v>
      </c>
      <c r="Y852" s="18">
        <v>39.178381189500001</v>
      </c>
      <c r="Z852" s="18">
        <v>-84.174380514399999</v>
      </c>
      <c r="AA852" s="71" t="str">
        <f t="shared" si="83"/>
        <v>CLE</v>
      </c>
    </row>
    <row r="853" spans="1:27" x14ac:dyDescent="0.25">
      <c r="A853" s="22" t="s">
        <v>3631</v>
      </c>
      <c r="B853" s="22">
        <v>0</v>
      </c>
      <c r="C853" s="22" t="s">
        <v>4620</v>
      </c>
      <c r="D853" s="22">
        <v>5</v>
      </c>
      <c r="E853" s="23" t="str">
        <f t="shared" si="78"/>
        <v>Green</v>
      </c>
      <c r="F853" s="72" t="s">
        <v>1670</v>
      </c>
      <c r="G853" s="23"/>
      <c r="H853" s="24" t="str">
        <f t="shared" si="79"/>
        <v>Start Loc</v>
      </c>
      <c r="I853" s="24" t="str">
        <f t="shared" si="80"/>
        <v>End Loc</v>
      </c>
      <c r="J853" s="24" t="str">
        <f t="shared" si="81"/>
        <v>Segment</v>
      </c>
      <c r="K853" s="71" t="s">
        <v>904</v>
      </c>
      <c r="L853" s="22">
        <v>0</v>
      </c>
      <c r="M853" s="22">
        <v>0.24</v>
      </c>
      <c r="N853" s="22">
        <v>5</v>
      </c>
      <c r="O853" s="22">
        <v>0</v>
      </c>
      <c r="P853" s="22">
        <v>1</v>
      </c>
      <c r="Q853" s="22">
        <v>2</v>
      </c>
      <c r="R853" s="22"/>
      <c r="S853" s="22"/>
      <c r="T853" s="22"/>
      <c r="U853" t="s">
        <v>289</v>
      </c>
      <c r="V853" s="18">
        <f t="shared" si="82"/>
        <v>0.24</v>
      </c>
      <c r="W853" s="18">
        <v>39.181302717599998</v>
      </c>
      <c r="X853" s="18">
        <v>-84.640519794499994</v>
      </c>
      <c r="Y853" s="18">
        <v>39.178859763799998</v>
      </c>
      <c r="Z853" s="18">
        <v>-84.637362986100001</v>
      </c>
      <c r="AA853" s="71" t="str">
        <f t="shared" si="83"/>
        <v>HAM</v>
      </c>
    </row>
    <row r="854" spans="1:27" x14ac:dyDescent="0.25">
      <c r="A854" s="22" t="s">
        <v>2525</v>
      </c>
      <c r="B854" s="22">
        <v>0</v>
      </c>
      <c r="C854" s="22" t="s">
        <v>4606</v>
      </c>
      <c r="D854" s="22">
        <v>2</v>
      </c>
      <c r="E854" s="23" t="str">
        <f t="shared" si="78"/>
        <v>Green</v>
      </c>
      <c r="F854" s="72" t="s">
        <v>1670</v>
      </c>
      <c r="G854" s="23"/>
      <c r="H854" s="24" t="str">
        <f t="shared" si="79"/>
        <v>Start Loc</v>
      </c>
      <c r="I854" s="24" t="str">
        <f t="shared" si="80"/>
        <v>End Loc</v>
      </c>
      <c r="J854" s="24" t="str">
        <f t="shared" si="81"/>
        <v>Segment</v>
      </c>
      <c r="K854" s="71" t="s">
        <v>1099</v>
      </c>
      <c r="L854" s="22">
        <v>0.25</v>
      </c>
      <c r="M854" s="22">
        <v>0.49</v>
      </c>
      <c r="N854" s="22">
        <v>2</v>
      </c>
      <c r="O854" s="22">
        <v>0</v>
      </c>
      <c r="P854" s="22">
        <v>0</v>
      </c>
      <c r="Q854" s="22">
        <v>0</v>
      </c>
      <c r="R854" s="22"/>
      <c r="S854" s="22"/>
      <c r="T854" s="22"/>
      <c r="U854" t="s">
        <v>2099</v>
      </c>
      <c r="V854" s="18">
        <f t="shared" si="82"/>
        <v>0.24</v>
      </c>
      <c r="W854" s="18">
        <v>39.175734087499997</v>
      </c>
      <c r="X854" s="18">
        <v>-84.703683802399993</v>
      </c>
      <c r="Y854" s="18">
        <v>39.1790355909</v>
      </c>
      <c r="Z854" s="18">
        <v>-84.703901465100003</v>
      </c>
      <c r="AA854" s="71" t="str">
        <f t="shared" si="83"/>
        <v>HAM</v>
      </c>
    </row>
    <row r="855" spans="1:27" x14ac:dyDescent="0.25">
      <c r="A855" s="22" t="s">
        <v>5264</v>
      </c>
      <c r="B855" s="22">
        <v>0</v>
      </c>
      <c r="C855" s="22" t="s">
        <v>4654</v>
      </c>
      <c r="D855" s="22">
        <v>2</v>
      </c>
      <c r="E855" s="23" t="str">
        <f t="shared" si="78"/>
        <v>Green</v>
      </c>
      <c r="F855" s="72" t="s">
        <v>1713</v>
      </c>
      <c r="G855" s="23"/>
      <c r="H855" s="24" t="str">
        <f t="shared" si="79"/>
        <v>Start Loc</v>
      </c>
      <c r="I855" s="24" t="str">
        <f t="shared" si="80"/>
        <v>End Loc</v>
      </c>
      <c r="J855" s="24" t="str">
        <f t="shared" si="81"/>
        <v>Segment</v>
      </c>
      <c r="K855" s="71" t="s">
        <v>792</v>
      </c>
      <c r="L855" s="22">
        <v>6.75</v>
      </c>
      <c r="M855" s="22">
        <v>6.99</v>
      </c>
      <c r="N855" s="22">
        <v>2</v>
      </c>
      <c r="O855" s="22">
        <v>0</v>
      </c>
      <c r="P855" s="22">
        <v>0</v>
      </c>
      <c r="Q855" s="22">
        <v>0</v>
      </c>
      <c r="R855" s="22"/>
      <c r="S855" s="22"/>
      <c r="T855" s="22"/>
      <c r="U855" t="s">
        <v>721</v>
      </c>
      <c r="V855" s="18">
        <f t="shared" si="82"/>
        <v>0.24000000000000021</v>
      </c>
      <c r="W855" s="18">
        <v>39.178354118599998</v>
      </c>
      <c r="X855" s="18">
        <v>-83.309290106500001</v>
      </c>
      <c r="Y855" s="18">
        <v>39.179778883700003</v>
      </c>
      <c r="Z855" s="18">
        <v>-83.311970381899997</v>
      </c>
      <c r="AA855" s="71" t="str">
        <f t="shared" si="83"/>
        <v>PIK</v>
      </c>
    </row>
    <row r="856" spans="1:27" x14ac:dyDescent="0.25">
      <c r="A856" s="22" t="s">
        <v>4352</v>
      </c>
      <c r="B856" s="22">
        <v>0</v>
      </c>
      <c r="C856" s="22" t="s">
        <v>4618</v>
      </c>
      <c r="D856" s="22">
        <v>4</v>
      </c>
      <c r="E856" s="23" t="str">
        <f t="shared" si="78"/>
        <v>Green</v>
      </c>
      <c r="F856" s="72" t="s">
        <v>1670</v>
      </c>
      <c r="G856" s="23"/>
      <c r="H856" s="24" t="str">
        <f t="shared" si="79"/>
        <v>Start Loc</v>
      </c>
      <c r="I856" s="24" t="str">
        <f t="shared" si="80"/>
        <v>End Loc</v>
      </c>
      <c r="J856" s="24" t="str">
        <f t="shared" si="81"/>
        <v>Segment</v>
      </c>
      <c r="K856" s="71" t="s">
        <v>990</v>
      </c>
      <c r="L856" s="22">
        <v>2</v>
      </c>
      <c r="M856" s="22">
        <v>2.2400000000000002</v>
      </c>
      <c r="N856" s="22">
        <v>4</v>
      </c>
      <c r="O856" s="22">
        <v>0</v>
      </c>
      <c r="P856" s="22">
        <v>2</v>
      </c>
      <c r="Q856" s="22">
        <v>5</v>
      </c>
      <c r="R856" s="22"/>
      <c r="S856" s="22"/>
      <c r="T856" s="22"/>
      <c r="U856" t="s">
        <v>362</v>
      </c>
      <c r="V856" s="18">
        <f t="shared" si="82"/>
        <v>0.24000000000000021</v>
      </c>
      <c r="W856" s="18">
        <v>39.177012019499998</v>
      </c>
      <c r="X856" s="18">
        <v>-84.747735480700001</v>
      </c>
      <c r="Y856" s="18">
        <v>39.1799253569</v>
      </c>
      <c r="Z856" s="18">
        <v>-84.745325328700005</v>
      </c>
      <c r="AA856" s="71" t="str">
        <f t="shared" si="83"/>
        <v>HAM</v>
      </c>
    </row>
    <row r="857" spans="1:27" x14ac:dyDescent="0.25">
      <c r="A857" s="22" t="s">
        <v>5050</v>
      </c>
      <c r="B857" s="22">
        <v>0</v>
      </c>
      <c r="C857" s="22" t="s">
        <v>4620</v>
      </c>
      <c r="D857" s="22">
        <v>3</v>
      </c>
      <c r="E857" s="23" t="str">
        <f t="shared" si="78"/>
        <v>Green</v>
      </c>
      <c r="F857" s="72" t="s">
        <v>1670</v>
      </c>
      <c r="G857" s="23"/>
      <c r="H857" s="24" t="str">
        <f t="shared" si="79"/>
        <v>Start Loc</v>
      </c>
      <c r="I857" s="24" t="str">
        <f t="shared" si="80"/>
        <v>End Loc</v>
      </c>
      <c r="J857" s="24" t="str">
        <f t="shared" si="81"/>
        <v>Segment</v>
      </c>
      <c r="K857" s="71" t="s">
        <v>1055</v>
      </c>
      <c r="L857" s="22">
        <v>0</v>
      </c>
      <c r="M857" s="22">
        <v>0.24</v>
      </c>
      <c r="N857" s="22">
        <v>3</v>
      </c>
      <c r="O857" s="22">
        <v>0</v>
      </c>
      <c r="P857" s="22">
        <v>0</v>
      </c>
      <c r="Q857" s="22">
        <v>0</v>
      </c>
      <c r="R857" s="22"/>
      <c r="S857" s="22"/>
      <c r="T857" s="22"/>
      <c r="U857" t="s">
        <v>4760</v>
      </c>
      <c r="V857" s="18">
        <f t="shared" si="82"/>
        <v>0.24</v>
      </c>
      <c r="W857" s="18">
        <v>39.180203709200001</v>
      </c>
      <c r="X857" s="18">
        <v>-84.6470477915</v>
      </c>
      <c r="Y857" s="18">
        <v>39.180349461500001</v>
      </c>
      <c r="Z857" s="18">
        <v>-84.642658289699995</v>
      </c>
      <c r="AA857" s="71" t="str">
        <f t="shared" si="83"/>
        <v>HAM</v>
      </c>
    </row>
    <row r="858" spans="1:27" x14ac:dyDescent="0.25">
      <c r="A858" s="22" t="s">
        <v>2427</v>
      </c>
      <c r="B858" s="22">
        <v>0</v>
      </c>
      <c r="C858" s="22" t="s">
        <v>4620</v>
      </c>
      <c r="D858" s="22">
        <v>2</v>
      </c>
      <c r="E858" s="23" t="str">
        <f t="shared" si="78"/>
        <v>Green</v>
      </c>
      <c r="F858" s="72" t="s">
        <v>1670</v>
      </c>
      <c r="G858" s="23"/>
      <c r="H858" s="24" t="str">
        <f t="shared" si="79"/>
        <v>Start Loc</v>
      </c>
      <c r="I858" s="24" t="str">
        <f t="shared" si="80"/>
        <v>End Loc</v>
      </c>
      <c r="J858" s="24" t="str">
        <f t="shared" si="81"/>
        <v>Segment</v>
      </c>
      <c r="K858" s="71" t="s">
        <v>951</v>
      </c>
      <c r="L858" s="22">
        <v>0</v>
      </c>
      <c r="M858" s="22">
        <v>0.24</v>
      </c>
      <c r="N858" s="22">
        <v>2</v>
      </c>
      <c r="O858" s="22">
        <v>0</v>
      </c>
      <c r="P858" s="22">
        <v>0</v>
      </c>
      <c r="Q858" s="22">
        <v>0</v>
      </c>
      <c r="R858" s="22"/>
      <c r="S858" s="22"/>
      <c r="T858" s="22"/>
      <c r="U858" t="s">
        <v>1298</v>
      </c>
      <c r="V858" s="18">
        <f t="shared" si="82"/>
        <v>0.24</v>
      </c>
      <c r="W858" s="18">
        <v>39.179909947500001</v>
      </c>
      <c r="X858" s="18">
        <v>-84.638537158800005</v>
      </c>
      <c r="Y858" s="18">
        <v>39.180987117900003</v>
      </c>
      <c r="Z858" s="18">
        <v>-84.634439517800004</v>
      </c>
      <c r="AA858" s="71" t="str">
        <f t="shared" si="83"/>
        <v>HAM</v>
      </c>
    </row>
    <row r="859" spans="1:27" x14ac:dyDescent="0.25">
      <c r="A859" s="22" t="s">
        <v>3913</v>
      </c>
      <c r="B859" s="22">
        <v>0</v>
      </c>
      <c r="C859" s="22" t="s">
        <v>4606</v>
      </c>
      <c r="D859" s="22">
        <v>2</v>
      </c>
      <c r="E859" s="23" t="str">
        <f t="shared" si="78"/>
        <v>Green</v>
      </c>
      <c r="F859" s="72" t="s">
        <v>1670</v>
      </c>
      <c r="G859" s="23"/>
      <c r="H859" s="24" t="str">
        <f t="shared" si="79"/>
        <v>Start Loc</v>
      </c>
      <c r="I859" s="24" t="str">
        <f t="shared" si="80"/>
        <v>End Loc</v>
      </c>
      <c r="J859" s="24" t="str">
        <f t="shared" si="81"/>
        <v>Segment</v>
      </c>
      <c r="K859" s="71" t="s">
        <v>951</v>
      </c>
      <c r="L859" s="22">
        <v>0.25</v>
      </c>
      <c r="M859" s="22">
        <v>0.49</v>
      </c>
      <c r="N859" s="22">
        <v>2</v>
      </c>
      <c r="O859" s="22">
        <v>0</v>
      </c>
      <c r="P859" s="22">
        <v>0</v>
      </c>
      <c r="Q859" s="22">
        <v>0</v>
      </c>
      <c r="R859" s="22"/>
      <c r="S859" s="22"/>
      <c r="T859" s="22"/>
      <c r="U859" t="s">
        <v>1298</v>
      </c>
      <c r="V859" s="18">
        <f t="shared" si="82"/>
        <v>0.24</v>
      </c>
      <c r="W859" s="18">
        <v>39.181129252600002</v>
      </c>
      <c r="X859" s="18">
        <v>-84.634398220500003</v>
      </c>
      <c r="Y859" s="18">
        <v>39.181354910899998</v>
      </c>
      <c r="Z859" s="18">
        <v>-84.630280690899994</v>
      </c>
      <c r="AA859" s="71" t="str">
        <f t="shared" si="83"/>
        <v>HAM</v>
      </c>
    </row>
    <row r="860" spans="1:27" x14ac:dyDescent="0.25">
      <c r="A860" s="22" t="s">
        <v>3075</v>
      </c>
      <c r="B860" s="22">
        <v>0</v>
      </c>
      <c r="C860" s="22" t="s">
        <v>4606</v>
      </c>
      <c r="D860" s="22">
        <v>4</v>
      </c>
      <c r="E860" s="23" t="str">
        <f t="shared" si="78"/>
        <v>Green</v>
      </c>
      <c r="F860" s="72" t="s">
        <v>1670</v>
      </c>
      <c r="G860" s="23"/>
      <c r="H860" s="24" t="str">
        <f t="shared" si="79"/>
        <v>Start Loc</v>
      </c>
      <c r="I860" s="24" t="str">
        <f t="shared" si="80"/>
        <v>End Loc</v>
      </c>
      <c r="J860" s="24" t="str">
        <f t="shared" si="81"/>
        <v>Segment</v>
      </c>
      <c r="K860" s="71" t="s">
        <v>991</v>
      </c>
      <c r="L860" s="22">
        <v>0.25</v>
      </c>
      <c r="M860" s="22">
        <v>0.49</v>
      </c>
      <c r="N860" s="22">
        <v>4</v>
      </c>
      <c r="O860" s="22">
        <v>0</v>
      </c>
      <c r="P860" s="22">
        <v>0</v>
      </c>
      <c r="Q860" s="22">
        <v>1</v>
      </c>
      <c r="R860" s="22"/>
      <c r="S860" s="22"/>
      <c r="T860" s="22"/>
      <c r="U860" t="s">
        <v>363</v>
      </c>
      <c r="V860" s="18">
        <f t="shared" si="82"/>
        <v>0.24</v>
      </c>
      <c r="W860" s="18">
        <v>39.180386515099997</v>
      </c>
      <c r="X860" s="18">
        <v>-84.651689236500005</v>
      </c>
      <c r="Y860" s="18">
        <v>39.1814468444</v>
      </c>
      <c r="Z860" s="18">
        <v>-84.655840876100001</v>
      </c>
      <c r="AA860" s="71" t="str">
        <f t="shared" si="83"/>
        <v>HAM</v>
      </c>
    </row>
    <row r="861" spans="1:27" x14ac:dyDescent="0.25">
      <c r="A861" s="22" t="s">
        <v>5505</v>
      </c>
      <c r="B861" s="22">
        <v>0</v>
      </c>
      <c r="C861" s="22" t="s">
        <v>4657</v>
      </c>
      <c r="D861" s="22">
        <v>4</v>
      </c>
      <c r="E861" s="23" t="str">
        <f t="shared" si="78"/>
        <v>Green</v>
      </c>
      <c r="F861" s="72" t="s">
        <v>1670</v>
      </c>
      <c r="G861" s="23"/>
      <c r="H861" s="24" t="str">
        <f t="shared" si="79"/>
        <v>Start Loc</v>
      </c>
      <c r="I861" s="24" t="str">
        <f t="shared" si="80"/>
        <v>End Loc</v>
      </c>
      <c r="J861" s="24" t="str">
        <f t="shared" si="81"/>
        <v>Segment</v>
      </c>
      <c r="K861" s="71" t="s">
        <v>831</v>
      </c>
      <c r="L861" s="22">
        <v>12.25</v>
      </c>
      <c r="M861" s="22">
        <v>12.49</v>
      </c>
      <c r="N861" s="22">
        <v>4</v>
      </c>
      <c r="O861" s="22">
        <v>0</v>
      </c>
      <c r="P861" s="22">
        <v>0</v>
      </c>
      <c r="Q861" s="22">
        <v>2</v>
      </c>
      <c r="R861" s="22"/>
      <c r="S861" s="22"/>
      <c r="T861" s="22"/>
      <c r="U861" t="s">
        <v>222</v>
      </c>
      <c r="V861" s="18">
        <f t="shared" si="82"/>
        <v>0.24000000000000021</v>
      </c>
      <c r="W861" s="18">
        <v>39.184354683999999</v>
      </c>
      <c r="X861" s="18">
        <v>-84.650359667000004</v>
      </c>
      <c r="Y861" s="18">
        <v>39.181575937300003</v>
      </c>
      <c r="Z861" s="18">
        <v>-84.647741390600004</v>
      </c>
      <c r="AA861" s="71" t="str">
        <f t="shared" si="83"/>
        <v>HAM</v>
      </c>
    </row>
    <row r="862" spans="1:27" x14ac:dyDescent="0.25">
      <c r="A862" s="22" t="s">
        <v>3691</v>
      </c>
      <c r="B862" s="22">
        <v>0</v>
      </c>
      <c r="C862" s="22" t="s">
        <v>4612</v>
      </c>
      <c r="D862" s="22">
        <v>3</v>
      </c>
      <c r="E862" s="23" t="str">
        <f t="shared" si="78"/>
        <v>Green</v>
      </c>
      <c r="F862" s="72" t="s">
        <v>1670</v>
      </c>
      <c r="G862" s="23"/>
      <c r="H862" s="24" t="str">
        <f t="shared" si="79"/>
        <v>Start Loc</v>
      </c>
      <c r="I862" s="24" t="str">
        <f t="shared" si="80"/>
        <v>End Loc</v>
      </c>
      <c r="J862" s="24" t="str">
        <f t="shared" si="81"/>
        <v>Segment</v>
      </c>
      <c r="K862" s="71" t="s">
        <v>951</v>
      </c>
      <c r="L862" s="22">
        <v>1</v>
      </c>
      <c r="M862" s="22">
        <v>1.24</v>
      </c>
      <c r="N862" s="22">
        <v>3</v>
      </c>
      <c r="O862" s="22">
        <v>0</v>
      </c>
      <c r="P862" s="22">
        <v>0</v>
      </c>
      <c r="Q862" s="22">
        <v>4</v>
      </c>
      <c r="R862" s="22"/>
      <c r="S862" s="22"/>
      <c r="T862" s="22"/>
      <c r="U862" t="s">
        <v>1298</v>
      </c>
      <c r="V862" s="18">
        <f t="shared" si="82"/>
        <v>0.24</v>
      </c>
      <c r="W862" s="18">
        <v>39.180796319000002</v>
      </c>
      <c r="X862" s="18">
        <v>-84.620978901100003</v>
      </c>
      <c r="Y862" s="18">
        <v>39.181604362800002</v>
      </c>
      <c r="Z862" s="18">
        <v>-84.616916463400003</v>
      </c>
      <c r="AA862" s="71" t="str">
        <f t="shared" si="83"/>
        <v>HAM</v>
      </c>
    </row>
    <row r="863" spans="1:27" x14ac:dyDescent="0.25">
      <c r="A863" s="22" t="s">
        <v>3674</v>
      </c>
      <c r="B863" s="22">
        <v>0</v>
      </c>
      <c r="C863" s="22" t="s">
        <v>4612</v>
      </c>
      <c r="D863" s="22">
        <v>4</v>
      </c>
      <c r="E863" s="23" t="str">
        <f t="shared" si="78"/>
        <v>Green</v>
      </c>
      <c r="F863" s="72" t="s">
        <v>1670</v>
      </c>
      <c r="G863" s="23"/>
      <c r="H863" s="24" t="str">
        <f t="shared" si="79"/>
        <v>Start Loc</v>
      </c>
      <c r="I863" s="24" t="str">
        <f t="shared" si="80"/>
        <v>End Loc</v>
      </c>
      <c r="J863" s="24" t="str">
        <f t="shared" si="81"/>
        <v>Segment</v>
      </c>
      <c r="K863" s="71" t="s">
        <v>878</v>
      </c>
      <c r="L863" s="22">
        <v>1</v>
      </c>
      <c r="M863" s="22">
        <v>1.24</v>
      </c>
      <c r="N863" s="22">
        <v>4</v>
      </c>
      <c r="O863" s="22">
        <v>0</v>
      </c>
      <c r="P863" s="22">
        <v>0</v>
      </c>
      <c r="Q863" s="22">
        <v>5</v>
      </c>
      <c r="R863" s="22"/>
      <c r="S863" s="22"/>
      <c r="T863" s="22"/>
      <c r="U863" t="s">
        <v>264</v>
      </c>
      <c r="V863" s="18">
        <f t="shared" si="82"/>
        <v>0.24</v>
      </c>
      <c r="W863" s="18">
        <v>39.178600145899999</v>
      </c>
      <c r="X863" s="18">
        <v>-84.576072952800004</v>
      </c>
      <c r="Y863" s="18">
        <v>39.1819189757</v>
      </c>
      <c r="Z863" s="18">
        <v>-84.5749247639</v>
      </c>
      <c r="AA863" s="71" t="str">
        <f t="shared" si="83"/>
        <v>HAM</v>
      </c>
    </row>
    <row r="864" spans="1:27" x14ac:dyDescent="0.25">
      <c r="A864" s="22" t="s">
        <v>5484</v>
      </c>
      <c r="B864" s="22">
        <v>0</v>
      </c>
      <c r="C864" s="22" t="s">
        <v>4618</v>
      </c>
      <c r="D864" s="22">
        <v>5</v>
      </c>
      <c r="E864" s="23" t="str">
        <f t="shared" si="78"/>
        <v>Green</v>
      </c>
      <c r="F864" s="72" t="s">
        <v>1670</v>
      </c>
      <c r="G864" s="23"/>
      <c r="H864" s="24" t="str">
        <f t="shared" si="79"/>
        <v>Start Loc</v>
      </c>
      <c r="I864" s="24" t="str">
        <f t="shared" si="80"/>
        <v>End Loc</v>
      </c>
      <c r="J864" s="24" t="str">
        <f t="shared" si="81"/>
        <v>Segment</v>
      </c>
      <c r="K864" s="71" t="s">
        <v>991</v>
      </c>
      <c r="L864" s="22">
        <v>2</v>
      </c>
      <c r="M864" s="22">
        <v>2.2400000000000002</v>
      </c>
      <c r="N864" s="22">
        <v>5</v>
      </c>
      <c r="O864" s="22">
        <v>0</v>
      </c>
      <c r="P864" s="22">
        <v>1</v>
      </c>
      <c r="Q864" s="22">
        <v>7</v>
      </c>
      <c r="R864" s="22"/>
      <c r="S864" s="22"/>
      <c r="T864" s="22"/>
      <c r="U864" t="s">
        <v>363</v>
      </c>
      <c r="V864" s="18">
        <f t="shared" si="82"/>
        <v>0.24000000000000021</v>
      </c>
      <c r="W864" s="18">
        <v>39.180668461400003</v>
      </c>
      <c r="X864" s="18">
        <v>-84.682462643500003</v>
      </c>
      <c r="Y864" s="18">
        <v>39.1822629232</v>
      </c>
      <c r="Z864" s="18">
        <v>-84.685622860099997</v>
      </c>
      <c r="AA864" s="71" t="str">
        <f t="shared" si="83"/>
        <v>HAM</v>
      </c>
    </row>
    <row r="865" spans="1:27" x14ac:dyDescent="0.25">
      <c r="A865" s="22" t="s">
        <v>2519</v>
      </c>
      <c r="B865" s="22">
        <v>0</v>
      </c>
      <c r="C865" s="22" t="s">
        <v>4619</v>
      </c>
      <c r="D865" s="22">
        <v>5</v>
      </c>
      <c r="E865" s="23" t="str">
        <f t="shared" si="78"/>
        <v>Green</v>
      </c>
      <c r="F865" s="72" t="s">
        <v>1670</v>
      </c>
      <c r="G865" s="23"/>
      <c r="H865" s="24" t="str">
        <f t="shared" si="79"/>
        <v>Start Loc</v>
      </c>
      <c r="I865" s="24" t="str">
        <f t="shared" si="80"/>
        <v>End Loc</v>
      </c>
      <c r="J865" s="24" t="str">
        <f t="shared" si="81"/>
        <v>Segment</v>
      </c>
      <c r="K865" s="71" t="s">
        <v>991</v>
      </c>
      <c r="L865" s="22">
        <v>0.5</v>
      </c>
      <c r="M865" s="22">
        <v>0.74</v>
      </c>
      <c r="N865" s="22">
        <v>5</v>
      </c>
      <c r="O865" s="22">
        <v>0</v>
      </c>
      <c r="P865" s="22">
        <v>0</v>
      </c>
      <c r="Q865" s="22">
        <v>6</v>
      </c>
      <c r="R865" s="22"/>
      <c r="S865" s="22"/>
      <c r="T865" s="22"/>
      <c r="U865" t="s">
        <v>363</v>
      </c>
      <c r="V865" s="18">
        <f t="shared" si="82"/>
        <v>0.24</v>
      </c>
      <c r="W865" s="18">
        <v>39.181518236800002</v>
      </c>
      <c r="X865" s="18">
        <v>-84.656003003099997</v>
      </c>
      <c r="Y865" s="18">
        <v>39.182644259200003</v>
      </c>
      <c r="Z865" s="18">
        <v>-84.660190469300005</v>
      </c>
      <c r="AA865" s="71" t="str">
        <f t="shared" si="83"/>
        <v>HAM</v>
      </c>
    </row>
    <row r="866" spans="1:27" x14ac:dyDescent="0.25">
      <c r="A866" s="22" t="s">
        <v>5392</v>
      </c>
      <c r="B866" s="22">
        <v>0</v>
      </c>
      <c r="C866" s="22" t="s">
        <v>4612</v>
      </c>
      <c r="D866" s="22">
        <v>3</v>
      </c>
      <c r="E866" s="23" t="str">
        <f t="shared" si="78"/>
        <v>Green</v>
      </c>
      <c r="F866" s="72" t="s">
        <v>1670</v>
      </c>
      <c r="G866" s="23"/>
      <c r="H866" s="24" t="str">
        <f t="shared" si="79"/>
        <v>Start Loc</v>
      </c>
      <c r="I866" s="24" t="str">
        <f t="shared" si="80"/>
        <v>End Loc</v>
      </c>
      <c r="J866" s="24" t="str">
        <f t="shared" si="81"/>
        <v>Segment</v>
      </c>
      <c r="K866" s="71" t="s">
        <v>793</v>
      </c>
      <c r="L866" s="22">
        <v>1</v>
      </c>
      <c r="M866" s="22">
        <v>1.24</v>
      </c>
      <c r="N866" s="22">
        <v>3</v>
      </c>
      <c r="O866" s="22">
        <v>0</v>
      </c>
      <c r="P866" s="22">
        <v>0</v>
      </c>
      <c r="Q866" s="22">
        <v>1</v>
      </c>
      <c r="R866" s="22"/>
      <c r="S866" s="22"/>
      <c r="T866" s="22"/>
      <c r="U866" t="s">
        <v>1207</v>
      </c>
      <c r="V866" s="18">
        <f t="shared" si="82"/>
        <v>0.24</v>
      </c>
      <c r="W866" s="18">
        <v>39.179219021000002</v>
      </c>
      <c r="X866" s="18">
        <v>-84.666412399400002</v>
      </c>
      <c r="Y866" s="18">
        <v>39.182686208</v>
      </c>
      <c r="Z866" s="18">
        <v>-84.666127060400001</v>
      </c>
      <c r="AA866" s="71" t="str">
        <f t="shared" si="83"/>
        <v>HAM</v>
      </c>
    </row>
    <row r="867" spans="1:27" x14ac:dyDescent="0.25">
      <c r="A867" s="22" t="s">
        <v>5195</v>
      </c>
      <c r="B867" s="22">
        <v>0</v>
      </c>
      <c r="C867" s="22" t="s">
        <v>4626</v>
      </c>
      <c r="D867" s="22">
        <v>2</v>
      </c>
      <c r="E867" s="23" t="str">
        <f t="shared" si="78"/>
        <v>Green</v>
      </c>
      <c r="F867" s="72" t="s">
        <v>1670</v>
      </c>
      <c r="G867" s="23"/>
      <c r="H867" s="24" t="str">
        <f t="shared" si="79"/>
        <v>Start Loc</v>
      </c>
      <c r="I867" s="24" t="str">
        <f t="shared" si="80"/>
        <v>End Loc</v>
      </c>
      <c r="J867" s="24" t="str">
        <f t="shared" si="81"/>
        <v>Segment</v>
      </c>
      <c r="K867" s="71" t="s">
        <v>4709</v>
      </c>
      <c r="L867" s="22">
        <v>1.75</v>
      </c>
      <c r="M867" s="22">
        <v>1.99</v>
      </c>
      <c r="N867" s="22">
        <v>2</v>
      </c>
      <c r="O867" s="22">
        <v>0</v>
      </c>
      <c r="P867" s="22">
        <v>0</v>
      </c>
      <c r="Q867" s="22">
        <v>0</v>
      </c>
      <c r="R867" s="22"/>
      <c r="S867" s="22"/>
      <c r="T867" s="22"/>
      <c r="U867" t="s">
        <v>2081</v>
      </c>
      <c r="V867" s="18">
        <f t="shared" si="82"/>
        <v>0.24</v>
      </c>
      <c r="W867" s="18">
        <v>39.181007340100003</v>
      </c>
      <c r="X867" s="18">
        <v>-84.719636913499997</v>
      </c>
      <c r="Y867" s="18">
        <v>39.182818752400003</v>
      </c>
      <c r="Z867" s="18">
        <v>-84.717206760400003</v>
      </c>
      <c r="AA867" s="71" t="str">
        <f t="shared" si="83"/>
        <v>HAM</v>
      </c>
    </row>
    <row r="868" spans="1:27" x14ac:dyDescent="0.25">
      <c r="A868" s="22" t="s">
        <v>5474</v>
      </c>
      <c r="B868" s="22">
        <v>0</v>
      </c>
      <c r="C868" s="22" t="s">
        <v>4606</v>
      </c>
      <c r="D868" s="22">
        <v>4</v>
      </c>
      <c r="E868" s="23" t="str">
        <f t="shared" si="78"/>
        <v>Green</v>
      </c>
      <c r="F868" s="72" t="s">
        <v>1670</v>
      </c>
      <c r="G868" s="23"/>
      <c r="H868" s="24" t="str">
        <f t="shared" si="79"/>
        <v>Start Loc</v>
      </c>
      <c r="I868" s="24" t="str">
        <f t="shared" si="80"/>
        <v>End Loc</v>
      </c>
      <c r="J868" s="24" t="str">
        <f t="shared" si="81"/>
        <v>Segment</v>
      </c>
      <c r="K868" s="71" t="s">
        <v>1055</v>
      </c>
      <c r="L868" s="22">
        <v>0.25</v>
      </c>
      <c r="M868" s="22">
        <v>0.49</v>
      </c>
      <c r="N868" s="22">
        <v>4</v>
      </c>
      <c r="O868" s="22">
        <v>0</v>
      </c>
      <c r="P868" s="22">
        <v>0</v>
      </c>
      <c r="Q868" s="22">
        <v>5</v>
      </c>
      <c r="R868" s="22"/>
      <c r="S868" s="22"/>
      <c r="T868" s="22"/>
      <c r="U868" t="s">
        <v>4760</v>
      </c>
      <c r="V868" s="18">
        <f t="shared" si="82"/>
        <v>0.24</v>
      </c>
      <c r="W868" s="18">
        <v>39.180389517000002</v>
      </c>
      <c r="X868" s="18">
        <v>-84.642476074499996</v>
      </c>
      <c r="Y868" s="18">
        <v>39.182952228799998</v>
      </c>
      <c r="Z868" s="18">
        <v>-84.6408412575</v>
      </c>
      <c r="AA868" s="71" t="str">
        <f t="shared" si="83"/>
        <v>HAM</v>
      </c>
    </row>
    <row r="869" spans="1:27" x14ac:dyDescent="0.25">
      <c r="A869" s="22" t="s">
        <v>3768</v>
      </c>
      <c r="B869" s="22">
        <v>0</v>
      </c>
      <c r="C869" s="22" t="s">
        <v>4612</v>
      </c>
      <c r="D869" s="22">
        <v>3</v>
      </c>
      <c r="E869" s="23" t="str">
        <f t="shared" si="78"/>
        <v>Green</v>
      </c>
      <c r="F869" s="72" t="s">
        <v>1670</v>
      </c>
      <c r="G869" s="23"/>
      <c r="H869" s="24" t="str">
        <f t="shared" si="79"/>
        <v>Start Loc</v>
      </c>
      <c r="I869" s="24" t="str">
        <f t="shared" si="80"/>
        <v>End Loc</v>
      </c>
      <c r="J869" s="24" t="str">
        <f t="shared" si="81"/>
        <v>Segment</v>
      </c>
      <c r="K869" s="71" t="s">
        <v>833</v>
      </c>
      <c r="L869" s="22">
        <v>1</v>
      </c>
      <c r="M869" s="22">
        <v>1.24</v>
      </c>
      <c r="N869" s="22">
        <v>3</v>
      </c>
      <c r="O869" s="22">
        <v>1</v>
      </c>
      <c r="P869" s="22">
        <v>0</v>
      </c>
      <c r="Q869" s="22">
        <v>0</v>
      </c>
      <c r="R869" s="22"/>
      <c r="S869" s="22"/>
      <c r="T869" s="22"/>
      <c r="U869" t="s">
        <v>1541</v>
      </c>
      <c r="V869" s="18">
        <f t="shared" si="82"/>
        <v>0.24</v>
      </c>
      <c r="W869" s="18">
        <v>39.186685117899998</v>
      </c>
      <c r="X869" s="18">
        <v>-84.807567622899995</v>
      </c>
      <c r="Y869" s="18">
        <v>39.1842325661</v>
      </c>
      <c r="Z869" s="18">
        <v>-84.805087833499996</v>
      </c>
      <c r="AA869" s="71" t="str">
        <f t="shared" si="83"/>
        <v>HAM</v>
      </c>
    </row>
    <row r="870" spans="1:27" x14ac:dyDescent="0.25">
      <c r="A870" s="22" t="s">
        <v>4465</v>
      </c>
      <c r="B870" s="22">
        <v>0</v>
      </c>
      <c r="C870" s="22" t="s">
        <v>4674</v>
      </c>
      <c r="D870" s="22">
        <v>2</v>
      </c>
      <c r="E870" s="23" t="str">
        <f t="shared" si="78"/>
        <v>Green</v>
      </c>
      <c r="F870" s="72" t="s">
        <v>1670</v>
      </c>
      <c r="G870" s="23"/>
      <c r="H870" s="24" t="str">
        <f t="shared" si="79"/>
        <v>Start Loc</v>
      </c>
      <c r="I870" s="24" t="str">
        <f t="shared" si="80"/>
        <v>End Loc</v>
      </c>
      <c r="J870" s="24" t="str">
        <f t="shared" si="81"/>
        <v>Segment</v>
      </c>
      <c r="K870" s="71" t="s">
        <v>831</v>
      </c>
      <c r="L870" s="22">
        <v>12</v>
      </c>
      <c r="M870" s="22">
        <v>12.24</v>
      </c>
      <c r="N870" s="22">
        <v>2</v>
      </c>
      <c r="O870" s="22">
        <v>0</v>
      </c>
      <c r="P870" s="22">
        <v>0</v>
      </c>
      <c r="Q870" s="22">
        <v>2</v>
      </c>
      <c r="R870" s="22"/>
      <c r="S870" s="22"/>
      <c r="T870" s="22"/>
      <c r="U870" t="s">
        <v>222</v>
      </c>
      <c r="V870" s="18">
        <f t="shared" si="82"/>
        <v>0.24000000000000021</v>
      </c>
      <c r="W870" s="18">
        <v>39.187483904700002</v>
      </c>
      <c r="X870" s="18">
        <v>-84.652656534299993</v>
      </c>
      <c r="Y870" s="18">
        <v>39.184465683100001</v>
      </c>
      <c r="Z870" s="18">
        <v>-84.650468117000003</v>
      </c>
      <c r="AA870" s="71" t="str">
        <f t="shared" si="83"/>
        <v>HAM</v>
      </c>
    </row>
    <row r="871" spans="1:27" x14ac:dyDescent="0.25">
      <c r="A871" s="22" t="s">
        <v>2877</v>
      </c>
      <c r="B871" s="22">
        <v>0</v>
      </c>
      <c r="C871" s="22" t="s">
        <v>4608</v>
      </c>
      <c r="D871" s="22">
        <v>3</v>
      </c>
      <c r="E871" s="23" t="str">
        <f t="shared" si="78"/>
        <v>Green</v>
      </c>
      <c r="F871" s="72" t="s">
        <v>1670</v>
      </c>
      <c r="G871" s="23"/>
      <c r="H871" s="24" t="str">
        <f t="shared" si="79"/>
        <v>Start Loc</v>
      </c>
      <c r="I871" s="24" t="str">
        <f t="shared" si="80"/>
        <v>End Loc</v>
      </c>
      <c r="J871" s="24" t="str">
        <f t="shared" si="81"/>
        <v>Segment</v>
      </c>
      <c r="K871" s="71" t="s">
        <v>878</v>
      </c>
      <c r="L871" s="22">
        <v>1.25</v>
      </c>
      <c r="M871" s="22">
        <v>1.49</v>
      </c>
      <c r="N871" s="22">
        <v>3</v>
      </c>
      <c r="O871" s="22">
        <v>0</v>
      </c>
      <c r="P871" s="22">
        <v>0</v>
      </c>
      <c r="Q871" s="22">
        <v>1</v>
      </c>
      <c r="R871" s="22"/>
      <c r="S871" s="22"/>
      <c r="T871" s="22"/>
      <c r="U871" t="s">
        <v>264</v>
      </c>
      <c r="V871" s="18">
        <f t="shared" si="82"/>
        <v>0.24</v>
      </c>
      <c r="W871" s="18">
        <v>39.182062532400003</v>
      </c>
      <c r="X871" s="18">
        <v>-84.574898340000004</v>
      </c>
      <c r="Y871" s="18">
        <v>39.184661224300001</v>
      </c>
      <c r="Z871" s="18">
        <v>-84.572159290399995</v>
      </c>
      <c r="AA871" s="71" t="str">
        <f t="shared" si="83"/>
        <v>HAM</v>
      </c>
    </row>
    <row r="872" spans="1:27" x14ac:dyDescent="0.25">
      <c r="A872" s="22" t="s">
        <v>6216</v>
      </c>
      <c r="B872" s="22">
        <v>0</v>
      </c>
      <c r="C872" s="22" t="s">
        <v>4615</v>
      </c>
      <c r="D872" s="22">
        <v>2</v>
      </c>
      <c r="E872" s="23" t="str">
        <f t="shared" si="78"/>
        <v>Green</v>
      </c>
      <c r="F872" s="72" t="s">
        <v>1670</v>
      </c>
      <c r="G872" s="23"/>
      <c r="H872" s="24" t="str">
        <f t="shared" si="79"/>
        <v>Start Loc</v>
      </c>
      <c r="I872" s="24" t="str">
        <f t="shared" si="80"/>
        <v>End Loc</v>
      </c>
      <c r="J872" s="24" t="str">
        <f t="shared" si="81"/>
        <v>Segment</v>
      </c>
      <c r="K872" s="71" t="s">
        <v>990</v>
      </c>
      <c r="L872" s="22">
        <v>2.5</v>
      </c>
      <c r="M872" s="22">
        <v>2.74</v>
      </c>
      <c r="N872" s="22">
        <v>2</v>
      </c>
      <c r="O872" s="22">
        <v>0</v>
      </c>
      <c r="P872" s="22">
        <v>0</v>
      </c>
      <c r="Q872" s="22">
        <v>0</v>
      </c>
      <c r="R872" s="22"/>
      <c r="S872" s="22"/>
      <c r="T872" s="22"/>
      <c r="U872" t="s">
        <v>362</v>
      </c>
      <c r="V872" s="18">
        <f t="shared" si="82"/>
        <v>0.24000000000000021</v>
      </c>
      <c r="W872" s="18">
        <v>39.183330821699997</v>
      </c>
      <c r="X872" s="18">
        <v>-84.745409588000001</v>
      </c>
      <c r="Y872" s="18">
        <v>39.185973649399997</v>
      </c>
      <c r="Z872" s="18">
        <v>-84.743229813400006</v>
      </c>
      <c r="AA872" s="71" t="str">
        <f t="shared" si="83"/>
        <v>HAM</v>
      </c>
    </row>
    <row r="873" spans="1:27" x14ac:dyDescent="0.25">
      <c r="A873" s="22" t="s">
        <v>3911</v>
      </c>
      <c r="B873" s="22">
        <v>0</v>
      </c>
      <c r="C873" s="22" t="s">
        <v>4608</v>
      </c>
      <c r="D873" s="22">
        <v>3</v>
      </c>
      <c r="E873" s="23" t="str">
        <f t="shared" si="78"/>
        <v>Green</v>
      </c>
      <c r="F873" s="72" t="s">
        <v>1670</v>
      </c>
      <c r="G873" s="23"/>
      <c r="H873" s="24" t="str">
        <f t="shared" si="79"/>
        <v>Start Loc</v>
      </c>
      <c r="I873" s="24" t="str">
        <f t="shared" si="80"/>
        <v>End Loc</v>
      </c>
      <c r="J873" s="24" t="str">
        <f t="shared" si="81"/>
        <v>Segment</v>
      </c>
      <c r="K873" s="71" t="s">
        <v>793</v>
      </c>
      <c r="L873" s="22">
        <v>1.25</v>
      </c>
      <c r="M873" s="22">
        <v>1.49</v>
      </c>
      <c r="N873" s="22">
        <v>3</v>
      </c>
      <c r="O873" s="22">
        <v>0</v>
      </c>
      <c r="P873" s="22">
        <v>0</v>
      </c>
      <c r="Q873" s="22">
        <v>2</v>
      </c>
      <c r="R873" s="22"/>
      <c r="S873" s="22"/>
      <c r="T873" s="22"/>
      <c r="U873" t="s">
        <v>1207</v>
      </c>
      <c r="V873" s="18">
        <f t="shared" si="82"/>
        <v>0.24</v>
      </c>
      <c r="W873" s="18">
        <v>39.182830802799998</v>
      </c>
      <c r="X873" s="18">
        <v>-84.6661145522</v>
      </c>
      <c r="Y873" s="18">
        <v>39.186305165100002</v>
      </c>
      <c r="Z873" s="18">
        <v>-84.665820208499994</v>
      </c>
      <c r="AA873" s="71" t="str">
        <f t="shared" si="83"/>
        <v>HAM</v>
      </c>
    </row>
    <row r="874" spans="1:27" x14ac:dyDescent="0.25">
      <c r="A874" s="22" t="s">
        <v>5665</v>
      </c>
      <c r="B874" s="22">
        <v>0</v>
      </c>
      <c r="C874" s="22" t="s">
        <v>4631</v>
      </c>
      <c r="D874" s="22">
        <v>2</v>
      </c>
      <c r="E874" s="23" t="str">
        <f t="shared" si="78"/>
        <v>Green</v>
      </c>
      <c r="F874" s="72" t="s">
        <v>1673</v>
      </c>
      <c r="G874" s="23"/>
      <c r="H874" s="24" t="str">
        <f t="shared" si="79"/>
        <v>Start Loc</v>
      </c>
      <c r="I874" s="24" t="str">
        <f t="shared" si="80"/>
        <v>End Loc</v>
      </c>
      <c r="J874" s="24" t="str">
        <f t="shared" si="81"/>
        <v>Segment</v>
      </c>
      <c r="K874" s="71" t="s">
        <v>199</v>
      </c>
      <c r="L874" s="22">
        <v>3</v>
      </c>
      <c r="M874" s="22">
        <v>3.24</v>
      </c>
      <c r="N874" s="22">
        <v>2</v>
      </c>
      <c r="O874" s="22">
        <v>0</v>
      </c>
      <c r="P874" s="22">
        <v>0</v>
      </c>
      <c r="Q874" s="22">
        <v>0</v>
      </c>
      <c r="R874" s="22"/>
      <c r="S874" s="22"/>
      <c r="T874" s="22"/>
      <c r="U874" t="s">
        <v>1201</v>
      </c>
      <c r="V874" s="18">
        <f t="shared" si="82"/>
        <v>0.24000000000000021</v>
      </c>
      <c r="W874" s="18">
        <v>39.182979513799999</v>
      </c>
      <c r="X874" s="18">
        <v>-84.235359270700002</v>
      </c>
      <c r="Y874" s="18">
        <v>39.186434396000003</v>
      </c>
      <c r="Z874" s="18">
        <v>-84.235195503300005</v>
      </c>
      <c r="AA874" s="71" t="str">
        <f t="shared" si="83"/>
        <v>CLE</v>
      </c>
    </row>
    <row r="875" spans="1:27" x14ac:dyDescent="0.25">
      <c r="A875" s="22" t="s">
        <v>2852</v>
      </c>
      <c r="B875" s="22">
        <v>0</v>
      </c>
      <c r="C875" s="22" t="s">
        <v>4620</v>
      </c>
      <c r="D875" s="22">
        <v>3</v>
      </c>
      <c r="E875" s="23" t="str">
        <f t="shared" si="78"/>
        <v>Green</v>
      </c>
      <c r="F875" s="72" t="s">
        <v>1726</v>
      </c>
      <c r="G875" s="23"/>
      <c r="H875" s="24" t="str">
        <f t="shared" si="79"/>
        <v>Start Loc</v>
      </c>
      <c r="I875" s="24" t="str">
        <f t="shared" si="80"/>
        <v>End Loc</v>
      </c>
      <c r="J875" s="24" t="str">
        <f t="shared" si="81"/>
        <v>Segment</v>
      </c>
      <c r="K875" s="71" t="s">
        <v>943</v>
      </c>
      <c r="L875" s="22">
        <v>0</v>
      </c>
      <c r="M875" s="22">
        <v>0.24</v>
      </c>
      <c r="N875" s="22">
        <v>3</v>
      </c>
      <c r="O875" s="22">
        <v>0</v>
      </c>
      <c r="P875" s="22">
        <v>0</v>
      </c>
      <c r="Q875" s="22">
        <v>1</v>
      </c>
      <c r="R875" s="22"/>
      <c r="S875" s="22"/>
      <c r="T875" s="22"/>
      <c r="U875" t="s">
        <v>304</v>
      </c>
      <c r="V875" s="18">
        <f t="shared" si="82"/>
        <v>0.24</v>
      </c>
      <c r="W875" s="18">
        <v>39.188060699499999</v>
      </c>
      <c r="X875" s="18">
        <v>-82.978818764600007</v>
      </c>
      <c r="Y875" s="18">
        <v>39.187758687200002</v>
      </c>
      <c r="Z875" s="18">
        <v>-82.983073935899995</v>
      </c>
      <c r="AA875" s="71" t="str">
        <f t="shared" si="83"/>
        <v>ROS</v>
      </c>
    </row>
    <row r="876" spans="1:27" x14ac:dyDescent="0.25">
      <c r="A876" s="22" t="s">
        <v>4131</v>
      </c>
      <c r="B876" s="22">
        <v>0</v>
      </c>
      <c r="C876" s="22" t="s">
        <v>4620</v>
      </c>
      <c r="D876" s="22">
        <v>4</v>
      </c>
      <c r="E876" s="23" t="str">
        <f t="shared" si="78"/>
        <v>Green</v>
      </c>
      <c r="F876" s="72" t="s">
        <v>1670</v>
      </c>
      <c r="G876" s="23"/>
      <c r="H876" s="24" t="str">
        <f t="shared" si="79"/>
        <v>Start Loc</v>
      </c>
      <c r="I876" s="24" t="str">
        <f t="shared" si="80"/>
        <v>End Loc</v>
      </c>
      <c r="J876" s="24" t="str">
        <f t="shared" si="81"/>
        <v>Segment</v>
      </c>
      <c r="K876" s="71" t="s">
        <v>905</v>
      </c>
      <c r="L876" s="22">
        <v>0</v>
      </c>
      <c r="M876" s="22">
        <v>0.24</v>
      </c>
      <c r="N876" s="22">
        <v>4</v>
      </c>
      <c r="O876" s="22">
        <v>0</v>
      </c>
      <c r="P876" s="22">
        <v>1</v>
      </c>
      <c r="Q876" s="22">
        <v>1</v>
      </c>
      <c r="R876" s="22"/>
      <c r="S876" s="22"/>
      <c r="T876" s="22"/>
      <c r="U876" t="s">
        <v>1268</v>
      </c>
      <c r="V876" s="18">
        <f t="shared" si="82"/>
        <v>0.24</v>
      </c>
      <c r="W876" s="18">
        <v>39.186611057100002</v>
      </c>
      <c r="X876" s="18">
        <v>-84.638669803100001</v>
      </c>
      <c r="Y876" s="18">
        <v>39.187976939000002</v>
      </c>
      <c r="Z876" s="18">
        <v>-84.634965357499993</v>
      </c>
      <c r="AA876" s="71" t="str">
        <f t="shared" si="83"/>
        <v>HAM</v>
      </c>
    </row>
    <row r="877" spans="1:27" x14ac:dyDescent="0.25">
      <c r="A877" s="22" t="s">
        <v>4988</v>
      </c>
      <c r="B877" s="22">
        <v>0</v>
      </c>
      <c r="C877" s="22" t="s">
        <v>4620</v>
      </c>
      <c r="D877" s="22">
        <v>2</v>
      </c>
      <c r="E877" s="23" t="str">
        <f t="shared" si="78"/>
        <v>Green</v>
      </c>
      <c r="F877" s="72" t="s">
        <v>1729</v>
      </c>
      <c r="G877" s="23"/>
      <c r="H877" s="24" t="str">
        <f t="shared" si="79"/>
        <v>Start Loc</v>
      </c>
      <c r="I877" s="24" t="str">
        <f t="shared" si="80"/>
        <v>End Loc</v>
      </c>
      <c r="J877" s="24" t="str">
        <f t="shared" si="81"/>
        <v>Segment</v>
      </c>
      <c r="K877" s="71" t="s">
        <v>838</v>
      </c>
      <c r="L877" s="22">
        <v>0</v>
      </c>
      <c r="M877" s="22">
        <v>0.24</v>
      </c>
      <c r="N877" s="22">
        <v>2</v>
      </c>
      <c r="O877" s="22">
        <v>0</v>
      </c>
      <c r="P877" s="22">
        <v>0</v>
      </c>
      <c r="Q877" s="22">
        <v>0</v>
      </c>
      <c r="R877" s="22"/>
      <c r="S877" s="22"/>
      <c r="T877" s="22"/>
      <c r="U877" t="s">
        <v>2152</v>
      </c>
      <c r="V877" s="18">
        <f t="shared" si="82"/>
        <v>0.24</v>
      </c>
      <c r="W877" s="18">
        <v>39.186997124299999</v>
      </c>
      <c r="X877" s="18">
        <v>-81.925979379799998</v>
      </c>
      <c r="Y877" s="18">
        <v>39.188024945000002</v>
      </c>
      <c r="Z877" s="18">
        <v>-81.921791033299996</v>
      </c>
      <c r="AA877" s="71" t="str">
        <f t="shared" si="83"/>
        <v>ATH</v>
      </c>
    </row>
    <row r="878" spans="1:27" x14ac:dyDescent="0.25">
      <c r="A878" s="22" t="s">
        <v>5396</v>
      </c>
      <c r="B878" s="22">
        <v>0</v>
      </c>
      <c r="C878" s="22" t="s">
        <v>4615</v>
      </c>
      <c r="D878" s="22">
        <v>2</v>
      </c>
      <c r="E878" s="23" t="str">
        <f t="shared" si="78"/>
        <v>Green</v>
      </c>
      <c r="F878" s="72" t="s">
        <v>1670</v>
      </c>
      <c r="G878" s="23"/>
      <c r="H878" s="24" t="str">
        <f t="shared" si="79"/>
        <v>Start Loc</v>
      </c>
      <c r="I878" s="24" t="str">
        <f t="shared" si="80"/>
        <v>End Loc</v>
      </c>
      <c r="J878" s="24" t="str">
        <f t="shared" si="81"/>
        <v>Segment</v>
      </c>
      <c r="K878" s="71" t="s">
        <v>991</v>
      </c>
      <c r="L878" s="22">
        <v>2.5</v>
      </c>
      <c r="M878" s="22">
        <v>2.74</v>
      </c>
      <c r="N878" s="22">
        <v>2</v>
      </c>
      <c r="O878" s="22">
        <v>0</v>
      </c>
      <c r="P878" s="22">
        <v>0</v>
      </c>
      <c r="Q878" s="22">
        <v>0</v>
      </c>
      <c r="R878" s="22"/>
      <c r="S878" s="22"/>
      <c r="T878" s="22"/>
      <c r="U878" t="s">
        <v>363</v>
      </c>
      <c r="V878" s="18">
        <f t="shared" si="82"/>
        <v>0.24000000000000021</v>
      </c>
      <c r="W878" s="18">
        <v>39.185875471899998</v>
      </c>
      <c r="X878" s="18">
        <v>-84.685090928999998</v>
      </c>
      <c r="Y878" s="18">
        <v>39.189126341700003</v>
      </c>
      <c r="Z878" s="18">
        <v>-84.686652420200005</v>
      </c>
      <c r="AA878" s="71" t="str">
        <f t="shared" si="83"/>
        <v>HAM</v>
      </c>
    </row>
    <row r="879" spans="1:27" x14ac:dyDescent="0.25">
      <c r="A879" s="22" t="s">
        <v>3324</v>
      </c>
      <c r="B879" s="22">
        <v>0</v>
      </c>
      <c r="C879" s="22" t="s">
        <v>4624</v>
      </c>
      <c r="D879" s="22">
        <v>4</v>
      </c>
      <c r="E879" s="23" t="str">
        <f t="shared" si="78"/>
        <v>Green</v>
      </c>
      <c r="F879" s="72" t="s">
        <v>1670</v>
      </c>
      <c r="G879" s="23"/>
      <c r="H879" s="24" t="str">
        <f t="shared" si="79"/>
        <v>Start Loc</v>
      </c>
      <c r="I879" s="24" t="str">
        <f t="shared" si="80"/>
        <v>End Loc</v>
      </c>
      <c r="J879" s="24" t="str">
        <f t="shared" si="81"/>
        <v>Segment</v>
      </c>
      <c r="K879" s="71" t="s">
        <v>790</v>
      </c>
      <c r="L879" s="22">
        <v>2.25</v>
      </c>
      <c r="M879" s="22">
        <v>2.4900000000000002</v>
      </c>
      <c r="N879" s="22">
        <v>4</v>
      </c>
      <c r="O879" s="22">
        <v>0</v>
      </c>
      <c r="P879" s="22">
        <v>0</v>
      </c>
      <c r="Q879" s="22">
        <v>1</v>
      </c>
      <c r="R879" s="22"/>
      <c r="S879" s="22"/>
      <c r="T879" s="22"/>
      <c r="U879" t="s">
        <v>204</v>
      </c>
      <c r="V879" s="18">
        <f t="shared" si="82"/>
        <v>0.24000000000000021</v>
      </c>
      <c r="W879" s="18">
        <v>39.186576974300003</v>
      </c>
      <c r="X879" s="18">
        <v>-84.602973958899994</v>
      </c>
      <c r="Y879" s="18">
        <v>39.189374470300002</v>
      </c>
      <c r="Z879" s="18">
        <v>-84.600434683000003</v>
      </c>
      <c r="AA879" s="71" t="str">
        <f t="shared" si="83"/>
        <v>HAM</v>
      </c>
    </row>
    <row r="880" spans="1:27" x14ac:dyDescent="0.25">
      <c r="A880" s="22" t="s">
        <v>6181</v>
      </c>
      <c r="B880" s="22">
        <v>0</v>
      </c>
      <c r="C880" s="22" t="s">
        <v>4608</v>
      </c>
      <c r="D880" s="22">
        <v>2</v>
      </c>
      <c r="E880" s="23" t="str">
        <f t="shared" si="78"/>
        <v>Green</v>
      </c>
      <c r="F880" s="72" t="s">
        <v>1673</v>
      </c>
      <c r="G880" s="23"/>
      <c r="H880" s="24" t="str">
        <f t="shared" si="79"/>
        <v>Start Loc</v>
      </c>
      <c r="I880" s="24" t="str">
        <f t="shared" si="80"/>
        <v>End Loc</v>
      </c>
      <c r="J880" s="24" t="str">
        <f t="shared" si="81"/>
        <v>Segment</v>
      </c>
      <c r="K880" s="71" t="s">
        <v>929</v>
      </c>
      <c r="L880" s="22">
        <v>1.25</v>
      </c>
      <c r="M880" s="22">
        <v>1.49</v>
      </c>
      <c r="N880" s="22">
        <v>2</v>
      </c>
      <c r="O880" s="22">
        <v>0</v>
      </c>
      <c r="P880" s="22">
        <v>0</v>
      </c>
      <c r="Q880" s="22">
        <v>1</v>
      </c>
      <c r="R880" s="22"/>
      <c r="S880" s="22"/>
      <c r="T880" s="22"/>
      <c r="U880" t="s">
        <v>636</v>
      </c>
      <c r="V880" s="18">
        <f t="shared" si="82"/>
        <v>0.24</v>
      </c>
      <c r="W880" s="18">
        <v>39.1877058468</v>
      </c>
      <c r="X880" s="18">
        <v>-84.188828026600007</v>
      </c>
      <c r="Y880" s="18">
        <v>39.1897645508</v>
      </c>
      <c r="Z880" s="18">
        <v>-84.192370675700005</v>
      </c>
      <c r="AA880" s="71" t="str">
        <f t="shared" si="83"/>
        <v>CLE</v>
      </c>
    </row>
    <row r="881" spans="1:27" x14ac:dyDescent="0.25">
      <c r="A881" s="22" t="s">
        <v>3019</v>
      </c>
      <c r="B881" s="22">
        <v>0</v>
      </c>
      <c r="C881" s="22" t="s">
        <v>4620</v>
      </c>
      <c r="D881" s="22">
        <v>3</v>
      </c>
      <c r="E881" s="23" t="str">
        <f t="shared" si="78"/>
        <v>Green</v>
      </c>
      <c r="F881" s="72" t="s">
        <v>1673</v>
      </c>
      <c r="G881" s="23"/>
      <c r="H881" s="24" t="str">
        <f t="shared" si="79"/>
        <v>Start Loc</v>
      </c>
      <c r="I881" s="24" t="str">
        <f t="shared" si="80"/>
        <v>End Loc</v>
      </c>
      <c r="J881" s="24" t="str">
        <f t="shared" si="81"/>
        <v>Segment</v>
      </c>
      <c r="K881" s="71" t="s">
        <v>931</v>
      </c>
      <c r="L881" s="22">
        <v>0</v>
      </c>
      <c r="M881" s="22">
        <v>0.24</v>
      </c>
      <c r="N881" s="22">
        <v>3</v>
      </c>
      <c r="O881" s="22">
        <v>0</v>
      </c>
      <c r="P881" s="22">
        <v>0</v>
      </c>
      <c r="Q881" s="22">
        <v>3</v>
      </c>
      <c r="R881" s="22"/>
      <c r="S881" s="22"/>
      <c r="T881" s="22"/>
      <c r="U881" t="s">
        <v>1945</v>
      </c>
      <c r="V881" s="18">
        <f t="shared" si="82"/>
        <v>0.24</v>
      </c>
      <c r="W881" s="18">
        <v>39.1907154178</v>
      </c>
      <c r="X881" s="18">
        <v>-84.056027534099997</v>
      </c>
      <c r="Y881" s="18">
        <v>39.190465275599998</v>
      </c>
      <c r="Z881" s="18">
        <v>-84.051569975099994</v>
      </c>
      <c r="AA881" s="71" t="str">
        <f t="shared" si="83"/>
        <v>CLE</v>
      </c>
    </row>
    <row r="882" spans="1:27" x14ac:dyDescent="0.25">
      <c r="A882" s="22" t="s">
        <v>5966</v>
      </c>
      <c r="B882" s="22">
        <v>0</v>
      </c>
      <c r="C882" s="22" t="s">
        <v>4606</v>
      </c>
      <c r="D882" s="22">
        <v>2</v>
      </c>
      <c r="E882" s="23" t="str">
        <f t="shared" si="78"/>
        <v>Green</v>
      </c>
      <c r="F882" s="72" t="s">
        <v>1726</v>
      </c>
      <c r="G882" s="23"/>
      <c r="H882" s="24" t="str">
        <f t="shared" si="79"/>
        <v>Start Loc</v>
      </c>
      <c r="I882" s="24" t="str">
        <f t="shared" si="80"/>
        <v>End Loc</v>
      </c>
      <c r="J882" s="24" t="str">
        <f t="shared" si="81"/>
        <v>Segment</v>
      </c>
      <c r="K882" s="71" t="s">
        <v>943</v>
      </c>
      <c r="L882" s="22">
        <v>0.25</v>
      </c>
      <c r="M882" s="22">
        <v>0.49</v>
      </c>
      <c r="N882" s="22">
        <v>2</v>
      </c>
      <c r="O882" s="22">
        <v>0</v>
      </c>
      <c r="P882" s="22">
        <v>0</v>
      </c>
      <c r="Q882" s="22">
        <v>0</v>
      </c>
      <c r="R882" s="22"/>
      <c r="S882" s="22"/>
      <c r="T882" s="22"/>
      <c r="U882" t="s">
        <v>304</v>
      </c>
      <c r="V882" s="18">
        <f t="shared" si="82"/>
        <v>0.24</v>
      </c>
      <c r="W882" s="18">
        <v>39.187842090700002</v>
      </c>
      <c r="X882" s="18">
        <v>-82.983225189699994</v>
      </c>
      <c r="Y882" s="18">
        <v>39.190516011200003</v>
      </c>
      <c r="Z882" s="18">
        <v>-82.985997771499996</v>
      </c>
      <c r="AA882" s="71" t="str">
        <f t="shared" si="83"/>
        <v>ROS</v>
      </c>
    </row>
    <row r="883" spans="1:27" x14ac:dyDescent="0.25">
      <c r="A883" s="22" t="s">
        <v>3541</v>
      </c>
      <c r="B883" s="22">
        <v>0</v>
      </c>
      <c r="C883" s="22" t="s">
        <v>4608</v>
      </c>
      <c r="D883" s="22">
        <v>2</v>
      </c>
      <c r="E883" s="23" t="str">
        <f t="shared" si="78"/>
        <v>Green</v>
      </c>
      <c r="F883" s="72" t="s">
        <v>1670</v>
      </c>
      <c r="G883" s="23"/>
      <c r="H883" s="24" t="str">
        <f t="shared" si="79"/>
        <v>Start Loc</v>
      </c>
      <c r="I883" s="24" t="str">
        <f t="shared" si="80"/>
        <v>End Loc</v>
      </c>
      <c r="J883" s="24" t="str">
        <f t="shared" si="81"/>
        <v>Segment</v>
      </c>
      <c r="K883" s="71" t="s">
        <v>1099</v>
      </c>
      <c r="L883" s="22">
        <v>1.25</v>
      </c>
      <c r="M883" s="22">
        <v>1.49</v>
      </c>
      <c r="N883" s="22">
        <v>2</v>
      </c>
      <c r="O883" s="22">
        <v>0</v>
      </c>
      <c r="P883" s="22">
        <v>0</v>
      </c>
      <c r="Q883" s="22">
        <v>2</v>
      </c>
      <c r="R883" s="22"/>
      <c r="S883" s="22"/>
      <c r="T883" s="22"/>
      <c r="U883" t="s">
        <v>2099</v>
      </c>
      <c r="V883" s="18">
        <f t="shared" si="82"/>
        <v>0.24</v>
      </c>
      <c r="W883" s="18">
        <v>39.188682573500003</v>
      </c>
      <c r="X883" s="18">
        <v>-84.708097471599999</v>
      </c>
      <c r="Y883" s="18">
        <v>39.191197958899998</v>
      </c>
      <c r="Z883" s="18">
        <v>-84.7110231578</v>
      </c>
      <c r="AA883" s="71" t="str">
        <f t="shared" si="83"/>
        <v>HAM</v>
      </c>
    </row>
    <row r="884" spans="1:27" x14ac:dyDescent="0.25">
      <c r="A884" s="22" t="s">
        <v>5912</v>
      </c>
      <c r="B884" s="22">
        <v>0</v>
      </c>
      <c r="C884" s="22" t="s">
        <v>4619</v>
      </c>
      <c r="D884" s="22">
        <v>2</v>
      </c>
      <c r="E884" s="23" t="str">
        <f t="shared" si="78"/>
        <v>Green</v>
      </c>
      <c r="F884" s="72" t="s">
        <v>1726</v>
      </c>
      <c r="G884" s="23"/>
      <c r="H884" s="24" t="str">
        <f t="shared" si="79"/>
        <v>Start Loc</v>
      </c>
      <c r="I884" s="24" t="str">
        <f t="shared" si="80"/>
        <v>End Loc</v>
      </c>
      <c r="J884" s="24" t="str">
        <f t="shared" si="81"/>
        <v>Segment</v>
      </c>
      <c r="K884" s="71" t="s">
        <v>943</v>
      </c>
      <c r="L884" s="22">
        <v>0.5</v>
      </c>
      <c r="M884" s="22">
        <v>0.74</v>
      </c>
      <c r="N884" s="22">
        <v>2</v>
      </c>
      <c r="O884" s="22">
        <v>0</v>
      </c>
      <c r="P884" s="22">
        <v>0</v>
      </c>
      <c r="Q884" s="22">
        <v>2</v>
      </c>
      <c r="R884" s="22"/>
      <c r="S884" s="22"/>
      <c r="T884" s="22"/>
      <c r="U884" t="s">
        <v>304</v>
      </c>
      <c r="V884" s="18">
        <f t="shared" si="82"/>
        <v>0.24</v>
      </c>
      <c r="W884" s="18">
        <v>39.1905776053</v>
      </c>
      <c r="X884" s="18">
        <v>-82.986162623200002</v>
      </c>
      <c r="Y884" s="18">
        <v>39.191500097700001</v>
      </c>
      <c r="Z884" s="18">
        <v>-82.990428859000005</v>
      </c>
      <c r="AA884" s="71" t="str">
        <f t="shared" si="83"/>
        <v>ROS</v>
      </c>
    </row>
    <row r="885" spans="1:27" x14ac:dyDescent="0.25">
      <c r="A885" s="22" t="s">
        <v>4356</v>
      </c>
      <c r="B885" s="22">
        <v>0</v>
      </c>
      <c r="C885" s="22" t="s">
        <v>4617</v>
      </c>
      <c r="D885" s="22">
        <v>2</v>
      </c>
      <c r="E885" s="23" t="str">
        <f t="shared" si="78"/>
        <v>Green</v>
      </c>
      <c r="F885" s="72" t="s">
        <v>1670</v>
      </c>
      <c r="G885" s="23"/>
      <c r="H885" s="24" t="str">
        <f t="shared" si="79"/>
        <v>Start Loc</v>
      </c>
      <c r="I885" s="24" t="str">
        <f t="shared" si="80"/>
        <v>End Loc</v>
      </c>
      <c r="J885" s="24" t="str">
        <f t="shared" si="81"/>
        <v>Segment</v>
      </c>
      <c r="K885" s="71" t="s">
        <v>991</v>
      </c>
      <c r="L885" s="22">
        <v>2.75</v>
      </c>
      <c r="M885" s="22">
        <v>2.99</v>
      </c>
      <c r="N885" s="22">
        <v>2</v>
      </c>
      <c r="O885" s="22">
        <v>0</v>
      </c>
      <c r="P885" s="22">
        <v>0</v>
      </c>
      <c r="Q885" s="22">
        <v>4</v>
      </c>
      <c r="R885" s="22"/>
      <c r="S885" s="22"/>
      <c r="T885" s="22"/>
      <c r="U885" t="s">
        <v>363</v>
      </c>
      <c r="V885" s="18">
        <f t="shared" si="82"/>
        <v>0.24000000000000021</v>
      </c>
      <c r="W885" s="18">
        <v>39.189254929000001</v>
      </c>
      <c r="X885" s="18">
        <v>-84.686730128899995</v>
      </c>
      <c r="Y885" s="18">
        <v>39.191949619799999</v>
      </c>
      <c r="Z885" s="18">
        <v>-84.685104033599998</v>
      </c>
      <c r="AA885" s="71" t="str">
        <f t="shared" si="83"/>
        <v>HAM</v>
      </c>
    </row>
    <row r="886" spans="1:27" x14ac:dyDescent="0.25">
      <c r="A886" s="22" t="s">
        <v>4176</v>
      </c>
      <c r="B886" s="22">
        <v>0</v>
      </c>
      <c r="C886" s="22" t="s">
        <v>4612</v>
      </c>
      <c r="D886" s="22">
        <v>3</v>
      </c>
      <c r="E886" s="23" t="str">
        <f t="shared" si="78"/>
        <v>Green</v>
      </c>
      <c r="F886" s="72" t="s">
        <v>1673</v>
      </c>
      <c r="G886" s="23"/>
      <c r="H886" s="24" t="str">
        <f t="shared" si="79"/>
        <v>Start Loc</v>
      </c>
      <c r="I886" s="24" t="str">
        <f t="shared" si="80"/>
        <v>End Loc</v>
      </c>
      <c r="J886" s="24" t="str">
        <f t="shared" si="81"/>
        <v>Segment</v>
      </c>
      <c r="K886" s="71" t="s">
        <v>893</v>
      </c>
      <c r="L886" s="22">
        <v>1</v>
      </c>
      <c r="M886" s="22">
        <v>1.24</v>
      </c>
      <c r="N886" s="22">
        <v>3</v>
      </c>
      <c r="O886" s="22">
        <v>0</v>
      </c>
      <c r="P886" s="22">
        <v>1</v>
      </c>
      <c r="Q886" s="22">
        <v>2</v>
      </c>
      <c r="R886" s="22"/>
      <c r="S886" s="22"/>
      <c r="T886" s="22"/>
      <c r="U886" t="s">
        <v>1245</v>
      </c>
      <c r="V886" s="18">
        <f t="shared" si="82"/>
        <v>0.24</v>
      </c>
      <c r="W886" s="18">
        <v>39.189391006199997</v>
      </c>
      <c r="X886" s="18">
        <v>-84.217955451400002</v>
      </c>
      <c r="Y886" s="18">
        <v>39.192371397400002</v>
      </c>
      <c r="Z886" s="18">
        <v>-84.220257061799998</v>
      </c>
      <c r="AA886" s="71" t="str">
        <f t="shared" si="83"/>
        <v>CLE</v>
      </c>
    </row>
    <row r="887" spans="1:27" x14ac:dyDescent="0.25">
      <c r="A887" s="22" t="s">
        <v>6164</v>
      </c>
      <c r="B887" s="22">
        <v>0</v>
      </c>
      <c r="C887" s="22" t="s">
        <v>4621</v>
      </c>
      <c r="D887" s="22">
        <v>2</v>
      </c>
      <c r="E887" s="23" t="str">
        <f t="shared" si="78"/>
        <v>Green</v>
      </c>
      <c r="F887" s="72" t="s">
        <v>1670</v>
      </c>
      <c r="G887" s="23"/>
      <c r="H887" s="24" t="str">
        <f t="shared" si="79"/>
        <v>Start Loc</v>
      </c>
      <c r="I887" s="24" t="str">
        <f t="shared" si="80"/>
        <v>End Loc</v>
      </c>
      <c r="J887" s="24" t="str">
        <f t="shared" si="81"/>
        <v>Segment</v>
      </c>
      <c r="K887" s="71" t="s">
        <v>814</v>
      </c>
      <c r="L887" s="22">
        <v>0.75</v>
      </c>
      <c r="M887" s="22">
        <v>0.99</v>
      </c>
      <c r="N887" s="22">
        <v>2</v>
      </c>
      <c r="O887" s="22">
        <v>1</v>
      </c>
      <c r="P887" s="22">
        <v>0</v>
      </c>
      <c r="Q887" s="22">
        <v>1</v>
      </c>
      <c r="R887" s="22"/>
      <c r="S887" s="22"/>
      <c r="T887" s="22"/>
      <c r="U887" t="s">
        <v>638</v>
      </c>
      <c r="V887" s="18">
        <f t="shared" si="82"/>
        <v>0.24</v>
      </c>
      <c r="W887" s="18">
        <v>39.192021273800002</v>
      </c>
      <c r="X887" s="18">
        <v>-84.770671605199993</v>
      </c>
      <c r="Y887" s="18">
        <v>39.192400791200001</v>
      </c>
      <c r="Z887" s="18">
        <v>-84.767362591700007</v>
      </c>
      <c r="AA887" s="71" t="str">
        <f t="shared" si="83"/>
        <v>HAM</v>
      </c>
    </row>
    <row r="888" spans="1:27" x14ac:dyDescent="0.25">
      <c r="A888" s="22" t="s">
        <v>3256</v>
      </c>
      <c r="B888" s="22">
        <v>0</v>
      </c>
      <c r="C888" s="22" t="s">
        <v>4643</v>
      </c>
      <c r="D888" s="22">
        <v>2</v>
      </c>
      <c r="E888" s="23" t="str">
        <f t="shared" si="78"/>
        <v>Green</v>
      </c>
      <c r="F888" s="72" t="s">
        <v>1673</v>
      </c>
      <c r="G888" s="23"/>
      <c r="H888" s="24" t="str">
        <f t="shared" si="79"/>
        <v>Start Loc</v>
      </c>
      <c r="I888" s="24" t="str">
        <f t="shared" si="80"/>
        <v>End Loc</v>
      </c>
      <c r="J888" s="24" t="str">
        <f t="shared" si="81"/>
        <v>Segment</v>
      </c>
      <c r="K888" s="71" t="s">
        <v>199</v>
      </c>
      <c r="L888" s="22">
        <v>3.5</v>
      </c>
      <c r="M888" s="22">
        <v>3.74</v>
      </c>
      <c r="N888" s="22">
        <v>2</v>
      </c>
      <c r="O888" s="22">
        <v>0</v>
      </c>
      <c r="P888" s="22">
        <v>0</v>
      </c>
      <c r="Q888" s="22">
        <v>0</v>
      </c>
      <c r="R888" s="22"/>
      <c r="S888" s="22"/>
      <c r="T888" s="22"/>
      <c r="U888" t="s">
        <v>1201</v>
      </c>
      <c r="V888" s="18">
        <f t="shared" si="82"/>
        <v>0.24000000000000021</v>
      </c>
      <c r="W888" s="18">
        <v>39.189472747300002</v>
      </c>
      <c r="X888" s="18">
        <v>-84.238047608499997</v>
      </c>
      <c r="Y888" s="18">
        <v>39.192477323799999</v>
      </c>
      <c r="Z888" s="18">
        <v>-84.240148027800004</v>
      </c>
      <c r="AA888" s="71" t="str">
        <f t="shared" si="83"/>
        <v>CLE</v>
      </c>
    </row>
    <row r="889" spans="1:27" x14ac:dyDescent="0.25">
      <c r="A889" s="22" t="s">
        <v>6388</v>
      </c>
      <c r="B889" s="22">
        <v>0</v>
      </c>
      <c r="C889" s="22" t="s">
        <v>4638</v>
      </c>
      <c r="D889" s="22">
        <v>3</v>
      </c>
      <c r="E889" s="23" t="str">
        <f t="shared" si="78"/>
        <v>Green</v>
      </c>
      <c r="F889" s="72" t="s">
        <v>1726</v>
      </c>
      <c r="G889" s="23"/>
      <c r="H889" s="24" t="str">
        <f t="shared" si="79"/>
        <v>Start Loc</v>
      </c>
      <c r="I889" s="24" t="str">
        <f t="shared" si="80"/>
        <v>End Loc</v>
      </c>
      <c r="J889" s="24" t="str">
        <f t="shared" si="81"/>
        <v>Segment</v>
      </c>
      <c r="K889" s="71" t="s">
        <v>850</v>
      </c>
      <c r="L889" s="22">
        <v>7.5</v>
      </c>
      <c r="M889" s="22">
        <v>7.74</v>
      </c>
      <c r="N889" s="22">
        <v>3</v>
      </c>
      <c r="O889" s="22">
        <v>0</v>
      </c>
      <c r="P889" s="22">
        <v>0</v>
      </c>
      <c r="Q889" s="22">
        <v>2</v>
      </c>
      <c r="R889" s="22"/>
      <c r="S889" s="22"/>
      <c r="T889" s="22"/>
      <c r="U889" t="s">
        <v>724</v>
      </c>
      <c r="V889" s="18">
        <f t="shared" si="82"/>
        <v>0.24000000000000021</v>
      </c>
      <c r="W889" s="18">
        <v>39.193209291899997</v>
      </c>
      <c r="X889" s="18">
        <v>-83.160892517799994</v>
      </c>
      <c r="Y889" s="18">
        <v>39.192663259299998</v>
      </c>
      <c r="Z889" s="18">
        <v>-83.156564537199998</v>
      </c>
      <c r="AA889" s="71" t="str">
        <f t="shared" si="83"/>
        <v>ROS</v>
      </c>
    </row>
    <row r="890" spans="1:27" x14ac:dyDescent="0.25">
      <c r="A890" s="22" t="s">
        <v>5414</v>
      </c>
      <c r="B890" s="22">
        <v>0</v>
      </c>
      <c r="C890" s="22" t="s">
        <v>4619</v>
      </c>
      <c r="D890" s="22">
        <v>3</v>
      </c>
      <c r="E890" s="23" t="str">
        <f t="shared" si="78"/>
        <v>Green</v>
      </c>
      <c r="F890" s="72" t="s">
        <v>1673</v>
      </c>
      <c r="G890" s="23"/>
      <c r="H890" s="24" t="str">
        <f t="shared" si="79"/>
        <v>Start Loc</v>
      </c>
      <c r="I890" s="24" t="str">
        <f t="shared" si="80"/>
        <v>End Loc</v>
      </c>
      <c r="J890" s="24" t="str">
        <f t="shared" si="81"/>
        <v>Segment</v>
      </c>
      <c r="K890" s="71" t="s">
        <v>909</v>
      </c>
      <c r="L890" s="22">
        <v>0.5</v>
      </c>
      <c r="M890" s="22">
        <v>0.74</v>
      </c>
      <c r="N890" s="22">
        <v>3</v>
      </c>
      <c r="O890" s="22">
        <v>0</v>
      </c>
      <c r="P890" s="22">
        <v>0</v>
      </c>
      <c r="Q890" s="22">
        <v>0</v>
      </c>
      <c r="R890" s="22"/>
      <c r="S890" s="22"/>
      <c r="T890" s="22"/>
      <c r="U890" t="s">
        <v>4896</v>
      </c>
      <c r="V890" s="18">
        <f t="shared" si="82"/>
        <v>0.24</v>
      </c>
      <c r="W890" s="18">
        <v>39.191825870700001</v>
      </c>
      <c r="X890" s="18">
        <v>-84.250711240800001</v>
      </c>
      <c r="Y890" s="18">
        <v>39.192696717399997</v>
      </c>
      <c r="Z890" s="18">
        <v>-84.246395806099997</v>
      </c>
      <c r="AA890" s="71" t="str">
        <f t="shared" si="83"/>
        <v>CLE</v>
      </c>
    </row>
    <row r="891" spans="1:27" x14ac:dyDescent="0.25">
      <c r="A891" s="22" t="s">
        <v>3302</v>
      </c>
      <c r="B891" s="22">
        <v>0</v>
      </c>
      <c r="C891" s="22" t="s">
        <v>4663</v>
      </c>
      <c r="D891" s="22">
        <v>4</v>
      </c>
      <c r="E891" s="23" t="str">
        <f t="shared" si="78"/>
        <v>Green</v>
      </c>
      <c r="F891" s="72" t="s">
        <v>1670</v>
      </c>
      <c r="G891" s="23"/>
      <c r="H891" s="24" t="str">
        <f t="shared" si="79"/>
        <v>Start Loc</v>
      </c>
      <c r="I891" s="24" t="str">
        <f t="shared" si="80"/>
        <v>End Loc</v>
      </c>
      <c r="J891" s="24" t="str">
        <f t="shared" si="81"/>
        <v>Segment</v>
      </c>
      <c r="K891" s="71" t="s">
        <v>831</v>
      </c>
      <c r="L891" s="22">
        <v>11.25</v>
      </c>
      <c r="M891" s="22">
        <v>11.49</v>
      </c>
      <c r="N891" s="22">
        <v>4</v>
      </c>
      <c r="O891" s="22">
        <v>0</v>
      </c>
      <c r="P891" s="22">
        <v>0</v>
      </c>
      <c r="Q891" s="22">
        <v>0</v>
      </c>
      <c r="R891" s="22"/>
      <c r="S891" s="22"/>
      <c r="T891" s="22"/>
      <c r="U891" t="s">
        <v>222</v>
      </c>
      <c r="V891" s="18">
        <f t="shared" si="82"/>
        <v>0.24000000000000021</v>
      </c>
      <c r="W891" s="18">
        <v>39.195390593900001</v>
      </c>
      <c r="X891" s="18">
        <v>-84.662131788799996</v>
      </c>
      <c r="Y891" s="18">
        <v>39.192823942499999</v>
      </c>
      <c r="Z891" s="18">
        <v>-84.659114048600003</v>
      </c>
      <c r="AA891" s="71" t="str">
        <f t="shared" si="83"/>
        <v>HAM</v>
      </c>
    </row>
    <row r="892" spans="1:27" x14ac:dyDescent="0.25">
      <c r="A892" s="22" t="s">
        <v>5498</v>
      </c>
      <c r="B892" s="22">
        <v>0</v>
      </c>
      <c r="C892" s="22" t="s">
        <v>4612</v>
      </c>
      <c r="D892" s="22">
        <v>3</v>
      </c>
      <c r="E892" s="23" t="str">
        <f t="shared" si="78"/>
        <v>Green</v>
      </c>
      <c r="F892" s="72" t="s">
        <v>1673</v>
      </c>
      <c r="G892" s="23"/>
      <c r="H892" s="24" t="str">
        <f t="shared" si="79"/>
        <v>Start Loc</v>
      </c>
      <c r="I892" s="24" t="str">
        <f t="shared" si="80"/>
        <v>End Loc</v>
      </c>
      <c r="J892" s="24" t="str">
        <f t="shared" si="81"/>
        <v>Segment</v>
      </c>
      <c r="K892" s="71" t="s">
        <v>909</v>
      </c>
      <c r="L892" s="22">
        <v>1</v>
      </c>
      <c r="M892" s="22">
        <v>1.24</v>
      </c>
      <c r="N892" s="22">
        <v>3</v>
      </c>
      <c r="O892" s="22">
        <v>0</v>
      </c>
      <c r="P892" s="22">
        <v>0</v>
      </c>
      <c r="Q892" s="22">
        <v>1</v>
      </c>
      <c r="R892" s="22"/>
      <c r="S892" s="22"/>
      <c r="T892" s="22"/>
      <c r="U892" t="s">
        <v>4896</v>
      </c>
      <c r="V892" s="18">
        <f t="shared" si="82"/>
        <v>0.24</v>
      </c>
      <c r="W892" s="18">
        <v>39.193608401799999</v>
      </c>
      <c r="X892" s="18">
        <v>-84.241676114200004</v>
      </c>
      <c r="Y892" s="18">
        <v>39.194101201000002</v>
      </c>
      <c r="Z892" s="18">
        <v>-84.237383974500005</v>
      </c>
      <c r="AA892" s="71" t="str">
        <f t="shared" si="83"/>
        <v>CLE</v>
      </c>
    </row>
    <row r="893" spans="1:27" x14ac:dyDescent="0.25">
      <c r="A893" s="22" t="s">
        <v>6123</v>
      </c>
      <c r="B893" s="22">
        <v>0</v>
      </c>
      <c r="C893" s="22" t="s">
        <v>4620</v>
      </c>
      <c r="D893" s="22">
        <v>2</v>
      </c>
      <c r="E893" s="23" t="str">
        <f t="shared" si="78"/>
        <v>Green</v>
      </c>
      <c r="F893" s="72" t="s">
        <v>1726</v>
      </c>
      <c r="G893" s="23"/>
      <c r="H893" s="24" t="str">
        <f t="shared" si="79"/>
        <v>Start Loc</v>
      </c>
      <c r="I893" s="24" t="str">
        <f t="shared" si="80"/>
        <v>End Loc</v>
      </c>
      <c r="J893" s="24" t="str">
        <f t="shared" si="81"/>
        <v>Segment</v>
      </c>
      <c r="K893" s="71" t="s">
        <v>921</v>
      </c>
      <c r="L893" s="22">
        <v>0</v>
      </c>
      <c r="M893" s="22">
        <v>0.24</v>
      </c>
      <c r="N893" s="22">
        <v>2</v>
      </c>
      <c r="O893" s="22">
        <v>0</v>
      </c>
      <c r="P893" s="22">
        <v>0</v>
      </c>
      <c r="Q893" s="22">
        <v>1</v>
      </c>
      <c r="R893" s="22"/>
      <c r="S893" s="22"/>
      <c r="T893" s="22"/>
      <c r="U893" t="s">
        <v>6782</v>
      </c>
      <c r="V893" s="18">
        <f t="shared" si="82"/>
        <v>0.24</v>
      </c>
      <c r="W893" s="18">
        <v>39.192659324899999</v>
      </c>
      <c r="X893" s="18">
        <v>-83.2370448299</v>
      </c>
      <c r="Y893" s="18">
        <v>39.194177745700003</v>
      </c>
      <c r="Z893" s="18">
        <v>-83.234776473300002</v>
      </c>
      <c r="AA893" s="71" t="str">
        <f t="shared" si="83"/>
        <v>ROS</v>
      </c>
    </row>
    <row r="894" spans="1:27" x14ac:dyDescent="0.25">
      <c r="A894" s="22" t="s">
        <v>5389</v>
      </c>
      <c r="B894" s="22">
        <v>0</v>
      </c>
      <c r="C894" s="22" t="s">
        <v>4618</v>
      </c>
      <c r="D894" s="22">
        <v>2</v>
      </c>
      <c r="E894" s="23" t="str">
        <f t="shared" si="78"/>
        <v>Green</v>
      </c>
      <c r="F894" s="72" t="s">
        <v>1670</v>
      </c>
      <c r="G894" s="23"/>
      <c r="H894" s="24" t="str">
        <f t="shared" si="79"/>
        <v>Start Loc</v>
      </c>
      <c r="I894" s="24" t="str">
        <f t="shared" si="80"/>
        <v>End Loc</v>
      </c>
      <c r="J894" s="24" t="str">
        <f t="shared" si="81"/>
        <v>Segment</v>
      </c>
      <c r="K894" s="71" t="s">
        <v>960</v>
      </c>
      <c r="L894" s="22">
        <v>2</v>
      </c>
      <c r="M894" s="22">
        <v>2.2400000000000002</v>
      </c>
      <c r="N894" s="22">
        <v>2</v>
      </c>
      <c r="O894" s="22">
        <v>0</v>
      </c>
      <c r="P894" s="22">
        <v>0</v>
      </c>
      <c r="Q894" s="22">
        <v>0</v>
      </c>
      <c r="R894" s="22"/>
      <c r="S894" s="22"/>
      <c r="T894" s="22"/>
      <c r="U894" t="s">
        <v>4763</v>
      </c>
      <c r="V894" s="18">
        <f t="shared" si="82"/>
        <v>0.24000000000000021</v>
      </c>
      <c r="W894" s="18">
        <v>39.193346855599998</v>
      </c>
      <c r="X894" s="18">
        <v>-84.720333760900004</v>
      </c>
      <c r="Y894" s="18">
        <v>39.194218032899997</v>
      </c>
      <c r="Z894" s="18">
        <v>-84.717069130400006</v>
      </c>
      <c r="AA894" s="71" t="str">
        <f t="shared" si="83"/>
        <v>HAM</v>
      </c>
    </row>
    <row r="895" spans="1:27" x14ac:dyDescent="0.25">
      <c r="A895" s="22" t="s">
        <v>3856</v>
      </c>
      <c r="B895" s="22">
        <v>0</v>
      </c>
      <c r="C895" s="22" t="s">
        <v>4620</v>
      </c>
      <c r="D895" s="22">
        <v>4</v>
      </c>
      <c r="E895" s="23" t="str">
        <f t="shared" si="78"/>
        <v>Green</v>
      </c>
      <c r="F895" s="72" t="s">
        <v>1670</v>
      </c>
      <c r="G895" s="23"/>
      <c r="H895" s="24" t="str">
        <f t="shared" si="79"/>
        <v>Start Loc</v>
      </c>
      <c r="I895" s="24" t="str">
        <f t="shared" si="80"/>
        <v>End Loc</v>
      </c>
      <c r="J895" s="24" t="str">
        <f t="shared" si="81"/>
        <v>Segment</v>
      </c>
      <c r="K895" s="71" t="s">
        <v>855</v>
      </c>
      <c r="L895" s="22">
        <v>0</v>
      </c>
      <c r="M895" s="22">
        <v>0.24</v>
      </c>
      <c r="N895" s="22">
        <v>4</v>
      </c>
      <c r="O895" s="22">
        <v>0</v>
      </c>
      <c r="P895" s="22">
        <v>0</v>
      </c>
      <c r="Q895" s="22">
        <v>5</v>
      </c>
      <c r="R895" s="22"/>
      <c r="S895" s="22"/>
      <c r="T895" s="22"/>
      <c r="U895" t="s">
        <v>242</v>
      </c>
      <c r="V895" s="18">
        <f t="shared" si="82"/>
        <v>0.24</v>
      </c>
      <c r="W895" s="18">
        <v>39.190813331599998</v>
      </c>
      <c r="X895" s="18">
        <v>-84.599324872799997</v>
      </c>
      <c r="Y895" s="18">
        <v>39.194283409000001</v>
      </c>
      <c r="Z895" s="18">
        <v>-84.599061733799999</v>
      </c>
      <c r="AA895" s="71" t="str">
        <f t="shared" si="83"/>
        <v>HAM</v>
      </c>
    </row>
    <row r="896" spans="1:27" x14ac:dyDescent="0.25">
      <c r="A896" s="22" t="s">
        <v>3606</v>
      </c>
      <c r="B896" s="22">
        <v>0</v>
      </c>
      <c r="C896" s="22" t="s">
        <v>4622</v>
      </c>
      <c r="D896" s="22">
        <v>4</v>
      </c>
      <c r="E896" s="23" t="str">
        <f t="shared" si="78"/>
        <v>Green</v>
      </c>
      <c r="F896" s="72" t="s">
        <v>1670</v>
      </c>
      <c r="G896" s="23"/>
      <c r="H896" s="24" t="str">
        <f t="shared" si="79"/>
        <v>Start Loc</v>
      </c>
      <c r="I896" s="24" t="str">
        <f t="shared" si="80"/>
        <v>End Loc</v>
      </c>
      <c r="J896" s="24" t="str">
        <f t="shared" si="81"/>
        <v>Segment</v>
      </c>
      <c r="K896" s="71" t="s">
        <v>845</v>
      </c>
      <c r="L896" s="22">
        <v>1.5</v>
      </c>
      <c r="M896" s="22">
        <v>1.74</v>
      </c>
      <c r="N896" s="22">
        <v>4</v>
      </c>
      <c r="O896" s="22">
        <v>0</v>
      </c>
      <c r="P896" s="22">
        <v>0</v>
      </c>
      <c r="Q896" s="22">
        <v>1</v>
      </c>
      <c r="R896" s="22"/>
      <c r="S896" s="22"/>
      <c r="T896" s="22"/>
      <c r="U896" t="s">
        <v>233</v>
      </c>
      <c r="V896" s="18">
        <f t="shared" si="82"/>
        <v>0.24</v>
      </c>
      <c r="W896" s="18">
        <v>39.190842131300002</v>
      </c>
      <c r="X896" s="18">
        <v>-84.779058811200002</v>
      </c>
      <c r="Y896" s="18">
        <v>39.194287847200002</v>
      </c>
      <c r="Z896" s="18">
        <v>-84.779420653499997</v>
      </c>
      <c r="AA896" s="71" t="str">
        <f t="shared" si="83"/>
        <v>HAM</v>
      </c>
    </row>
    <row r="897" spans="1:27" x14ac:dyDescent="0.25">
      <c r="A897" s="22" t="s">
        <v>3514</v>
      </c>
      <c r="B897" s="22">
        <v>0</v>
      </c>
      <c r="C897" s="22" t="s">
        <v>4626</v>
      </c>
      <c r="D897" s="22">
        <v>3</v>
      </c>
      <c r="E897" s="23" t="str">
        <f t="shared" si="78"/>
        <v>Green</v>
      </c>
      <c r="F897" s="72" t="s">
        <v>1670</v>
      </c>
      <c r="G897" s="23"/>
      <c r="H897" s="24" t="str">
        <f t="shared" si="79"/>
        <v>Start Loc</v>
      </c>
      <c r="I897" s="24" t="str">
        <f t="shared" si="80"/>
        <v>End Loc</v>
      </c>
      <c r="J897" s="24" t="str">
        <f t="shared" si="81"/>
        <v>Segment</v>
      </c>
      <c r="K897" s="71" t="s">
        <v>897</v>
      </c>
      <c r="L897" s="22">
        <v>1.75</v>
      </c>
      <c r="M897" s="22">
        <v>1.99</v>
      </c>
      <c r="N897" s="22">
        <v>3</v>
      </c>
      <c r="O897" s="22">
        <v>0</v>
      </c>
      <c r="P897" s="22">
        <v>0</v>
      </c>
      <c r="Q897" s="22">
        <v>1</v>
      </c>
      <c r="R897" s="22"/>
      <c r="S897" s="22"/>
      <c r="T897" s="22"/>
      <c r="U897" t="s">
        <v>272</v>
      </c>
      <c r="V897" s="18">
        <f t="shared" si="82"/>
        <v>0.24</v>
      </c>
      <c r="W897" s="18">
        <v>39.195326231099997</v>
      </c>
      <c r="X897" s="18">
        <v>-84.630570251099996</v>
      </c>
      <c r="Y897" s="18">
        <v>39.194392276599999</v>
      </c>
      <c r="Z897" s="18">
        <v>-84.626337582600001</v>
      </c>
      <c r="AA897" s="71" t="str">
        <f t="shared" si="83"/>
        <v>HAM</v>
      </c>
    </row>
    <row r="898" spans="1:27" x14ac:dyDescent="0.25">
      <c r="A898" s="22" t="s">
        <v>5056</v>
      </c>
      <c r="B898" s="22">
        <v>0</v>
      </c>
      <c r="C898" s="22" t="s">
        <v>4620</v>
      </c>
      <c r="D898" s="22">
        <v>2</v>
      </c>
      <c r="E898" s="23" t="str">
        <f t="shared" si="78"/>
        <v>Green</v>
      </c>
      <c r="F898" s="72" t="s">
        <v>1670</v>
      </c>
      <c r="G898" s="23"/>
      <c r="H898" s="24" t="str">
        <f t="shared" si="79"/>
        <v>Start Loc</v>
      </c>
      <c r="I898" s="24" t="str">
        <f t="shared" si="80"/>
        <v>End Loc</v>
      </c>
      <c r="J898" s="24" t="str">
        <f t="shared" si="81"/>
        <v>Segment</v>
      </c>
      <c r="K898" s="71" t="s">
        <v>960</v>
      </c>
      <c r="L898" s="22">
        <v>0</v>
      </c>
      <c r="M898" s="22">
        <v>0.24</v>
      </c>
      <c r="N898" s="22">
        <v>2</v>
      </c>
      <c r="O898" s="22">
        <v>0</v>
      </c>
      <c r="P898" s="22">
        <v>0</v>
      </c>
      <c r="Q898" s="22">
        <v>1</v>
      </c>
      <c r="R898" s="22"/>
      <c r="S898" s="22"/>
      <c r="T898" s="22"/>
      <c r="U898" t="s">
        <v>4763</v>
      </c>
      <c r="V898" s="18">
        <f t="shared" si="82"/>
        <v>0.24</v>
      </c>
      <c r="W898" s="18">
        <v>39.198102326899999</v>
      </c>
      <c r="X898" s="18">
        <v>-84.737311819200002</v>
      </c>
      <c r="Y898" s="18">
        <v>39.194715174199999</v>
      </c>
      <c r="Z898" s="18">
        <v>-84.7370561802</v>
      </c>
      <c r="AA898" s="71" t="str">
        <f t="shared" si="83"/>
        <v>HAM</v>
      </c>
    </row>
    <row r="899" spans="1:27" x14ac:dyDescent="0.25">
      <c r="A899" s="22" t="s">
        <v>6265</v>
      </c>
      <c r="B899" s="22">
        <v>0</v>
      </c>
      <c r="C899" s="22" t="s">
        <v>4627</v>
      </c>
      <c r="D899" s="22">
        <v>2</v>
      </c>
      <c r="E899" s="23" t="str">
        <f t="shared" si="78"/>
        <v>Green</v>
      </c>
      <c r="F899" s="72" t="s">
        <v>1670</v>
      </c>
      <c r="G899" s="23"/>
      <c r="H899" s="24" t="str">
        <f t="shared" si="79"/>
        <v>Start Loc</v>
      </c>
      <c r="I899" s="24" t="str">
        <f t="shared" si="80"/>
        <v>End Loc</v>
      </c>
      <c r="J899" s="24" t="str">
        <f t="shared" si="81"/>
        <v>Segment</v>
      </c>
      <c r="K899" s="71" t="s">
        <v>990</v>
      </c>
      <c r="L899" s="22">
        <v>3.25</v>
      </c>
      <c r="M899" s="22">
        <v>3.49</v>
      </c>
      <c r="N899" s="22">
        <v>2</v>
      </c>
      <c r="O899" s="22">
        <v>1</v>
      </c>
      <c r="P899" s="22">
        <v>0</v>
      </c>
      <c r="Q899" s="22">
        <v>1</v>
      </c>
      <c r="R899" s="22"/>
      <c r="S899" s="22"/>
      <c r="T899" s="22"/>
      <c r="U899" t="s">
        <v>362</v>
      </c>
      <c r="V899" s="18">
        <f t="shared" si="82"/>
        <v>0.24000000000000021</v>
      </c>
      <c r="W899" s="18">
        <v>39.192344194</v>
      </c>
      <c r="X899" s="18">
        <v>-84.745095341999999</v>
      </c>
      <c r="Y899" s="18">
        <v>39.195307118599999</v>
      </c>
      <c r="Z899" s="18">
        <v>-84.742786771400006</v>
      </c>
      <c r="AA899" s="71" t="str">
        <f t="shared" si="83"/>
        <v>HAM</v>
      </c>
    </row>
    <row r="900" spans="1:27" x14ac:dyDescent="0.25">
      <c r="A900" s="22" t="s">
        <v>3057</v>
      </c>
      <c r="B900" s="22">
        <v>0</v>
      </c>
      <c r="C900" s="22" t="s">
        <v>4622</v>
      </c>
      <c r="D900" s="22">
        <v>3</v>
      </c>
      <c r="E900" s="23" t="str">
        <f t="shared" si="78"/>
        <v>Green</v>
      </c>
      <c r="F900" s="72" t="s">
        <v>1726</v>
      </c>
      <c r="G900" s="23"/>
      <c r="H900" s="24" t="str">
        <f t="shared" si="79"/>
        <v>Start Loc</v>
      </c>
      <c r="I900" s="24" t="str">
        <f t="shared" si="80"/>
        <v>End Loc</v>
      </c>
      <c r="J900" s="24" t="str">
        <f t="shared" si="81"/>
        <v>Segment</v>
      </c>
      <c r="K900" s="71" t="s">
        <v>943</v>
      </c>
      <c r="L900" s="22">
        <v>1.5</v>
      </c>
      <c r="M900" s="22">
        <v>1.74</v>
      </c>
      <c r="N900" s="22">
        <v>3</v>
      </c>
      <c r="O900" s="22">
        <v>0</v>
      </c>
      <c r="P900" s="22">
        <v>1</v>
      </c>
      <c r="Q900" s="22">
        <v>2</v>
      </c>
      <c r="R900" s="22"/>
      <c r="S900" s="22"/>
      <c r="T900" s="22"/>
      <c r="U900" t="s">
        <v>304</v>
      </c>
      <c r="V900" s="18">
        <f t="shared" si="82"/>
        <v>0.24</v>
      </c>
      <c r="W900" s="18">
        <v>39.194296383400001</v>
      </c>
      <c r="X900" s="18">
        <v>-83.004047746300003</v>
      </c>
      <c r="Y900" s="18">
        <v>39.1964592725</v>
      </c>
      <c r="Z900" s="18">
        <v>-83.007375138499995</v>
      </c>
      <c r="AA900" s="71" t="str">
        <f t="shared" si="83"/>
        <v>ROS</v>
      </c>
    </row>
    <row r="901" spans="1:27" x14ac:dyDescent="0.25">
      <c r="A901" s="22" t="s">
        <v>2938</v>
      </c>
      <c r="B901" s="22">
        <v>0</v>
      </c>
      <c r="C901" s="22" t="s">
        <v>4626</v>
      </c>
      <c r="D901" s="22">
        <v>2</v>
      </c>
      <c r="E901" s="23" t="str">
        <f t="shared" si="78"/>
        <v>Green</v>
      </c>
      <c r="F901" s="72" t="s">
        <v>1726</v>
      </c>
      <c r="G901" s="23"/>
      <c r="H901" s="24" t="str">
        <f t="shared" si="79"/>
        <v>Start Loc</v>
      </c>
      <c r="I901" s="24" t="str">
        <f t="shared" si="80"/>
        <v>End Loc</v>
      </c>
      <c r="J901" s="24" t="str">
        <f t="shared" si="81"/>
        <v>Segment</v>
      </c>
      <c r="K901" s="71" t="s">
        <v>840</v>
      </c>
      <c r="L901" s="22">
        <v>1.75</v>
      </c>
      <c r="M901" s="22">
        <v>1.99</v>
      </c>
      <c r="N901" s="22">
        <v>2</v>
      </c>
      <c r="O901" s="22">
        <v>0</v>
      </c>
      <c r="P901" s="22">
        <v>0</v>
      </c>
      <c r="Q901" s="22">
        <v>1</v>
      </c>
      <c r="R901" s="22"/>
      <c r="S901" s="22"/>
      <c r="T901" s="22"/>
      <c r="U901" t="s">
        <v>491</v>
      </c>
      <c r="V901" s="18">
        <f t="shared" si="82"/>
        <v>0.24</v>
      </c>
      <c r="W901" s="18">
        <v>39.193967716499998</v>
      </c>
      <c r="X901" s="18">
        <v>-82.866836013699995</v>
      </c>
      <c r="Y901" s="18">
        <v>39.196656739399998</v>
      </c>
      <c r="Z901" s="18">
        <v>-82.864993445099998</v>
      </c>
      <c r="AA901" s="71" t="str">
        <f t="shared" si="83"/>
        <v>ROS</v>
      </c>
    </row>
    <row r="902" spans="1:27" x14ac:dyDescent="0.25">
      <c r="A902" s="22" t="s">
        <v>3877</v>
      </c>
      <c r="B902" s="22">
        <v>0</v>
      </c>
      <c r="C902" s="22" t="s">
        <v>4631</v>
      </c>
      <c r="D902" s="22">
        <v>2</v>
      </c>
      <c r="E902" s="23" t="str">
        <f t="shared" si="78"/>
        <v>Green</v>
      </c>
      <c r="F902" s="72" t="s">
        <v>1726</v>
      </c>
      <c r="G902" s="23"/>
      <c r="H902" s="24" t="str">
        <f t="shared" si="79"/>
        <v>Start Loc</v>
      </c>
      <c r="I902" s="24" t="str">
        <f t="shared" si="80"/>
        <v>End Loc</v>
      </c>
      <c r="J902" s="24" t="str">
        <f t="shared" si="81"/>
        <v>Segment</v>
      </c>
      <c r="K902" s="71" t="s">
        <v>850</v>
      </c>
      <c r="L902" s="22">
        <v>3</v>
      </c>
      <c r="M902" s="22">
        <v>3.24</v>
      </c>
      <c r="N902" s="22">
        <v>2</v>
      </c>
      <c r="O902" s="22">
        <v>0</v>
      </c>
      <c r="P902" s="22">
        <v>0</v>
      </c>
      <c r="Q902" s="22">
        <v>0</v>
      </c>
      <c r="R902" s="22"/>
      <c r="S902" s="22"/>
      <c r="T902" s="22"/>
      <c r="U902" t="s">
        <v>724</v>
      </c>
      <c r="V902" s="18">
        <f t="shared" si="82"/>
        <v>0.24000000000000021</v>
      </c>
      <c r="W902" s="18">
        <v>39.198182944599999</v>
      </c>
      <c r="X902" s="18">
        <v>-83.238013374600001</v>
      </c>
      <c r="Y902" s="18">
        <v>39.1976618769</v>
      </c>
      <c r="Z902" s="18">
        <v>-83.234298421299997</v>
      </c>
      <c r="AA902" s="71" t="str">
        <f t="shared" si="83"/>
        <v>ROS</v>
      </c>
    </row>
    <row r="903" spans="1:27" x14ac:dyDescent="0.25">
      <c r="A903" s="22" t="s">
        <v>5026</v>
      </c>
      <c r="B903" s="22">
        <v>0</v>
      </c>
      <c r="C903" s="22" t="s">
        <v>4647</v>
      </c>
      <c r="D903" s="22">
        <v>4</v>
      </c>
      <c r="E903" s="23" t="str">
        <f t="shared" si="78"/>
        <v>Green</v>
      </c>
      <c r="F903" s="72" t="s">
        <v>1670</v>
      </c>
      <c r="G903" s="23"/>
      <c r="H903" s="24" t="str">
        <f t="shared" si="79"/>
        <v>Start Loc</v>
      </c>
      <c r="I903" s="24" t="str">
        <f t="shared" si="80"/>
        <v>End Loc</v>
      </c>
      <c r="J903" s="24" t="str">
        <f t="shared" si="81"/>
        <v>Segment</v>
      </c>
      <c r="K903" s="71" t="s">
        <v>831</v>
      </c>
      <c r="L903" s="22">
        <v>10.5</v>
      </c>
      <c r="M903" s="22">
        <v>10.74</v>
      </c>
      <c r="N903" s="22">
        <v>4</v>
      </c>
      <c r="O903" s="22">
        <v>0</v>
      </c>
      <c r="P903" s="22">
        <v>0</v>
      </c>
      <c r="Q903" s="22">
        <v>2</v>
      </c>
      <c r="R903" s="22"/>
      <c r="S903" s="22"/>
      <c r="T903" s="22"/>
      <c r="U903" t="s">
        <v>222</v>
      </c>
      <c r="V903" s="18">
        <f t="shared" si="82"/>
        <v>0.24000000000000021</v>
      </c>
      <c r="W903" s="18">
        <v>39.200823851400003</v>
      </c>
      <c r="X903" s="18">
        <v>-84.672779421900003</v>
      </c>
      <c r="Y903" s="18">
        <v>39.197885832300003</v>
      </c>
      <c r="Z903" s="18">
        <v>-84.670592445500006</v>
      </c>
      <c r="AA903" s="71" t="str">
        <f t="shared" si="83"/>
        <v>HAM</v>
      </c>
    </row>
    <row r="904" spans="1:27" x14ac:dyDescent="0.25">
      <c r="A904" s="22" t="s">
        <v>4440</v>
      </c>
      <c r="B904" s="22">
        <v>0</v>
      </c>
      <c r="C904" s="22" t="s">
        <v>4620</v>
      </c>
      <c r="D904" s="22">
        <v>5</v>
      </c>
      <c r="E904" s="23" t="str">
        <f t="shared" si="78"/>
        <v>Green</v>
      </c>
      <c r="F904" s="72" t="s">
        <v>1670</v>
      </c>
      <c r="G904" s="23"/>
      <c r="H904" s="24" t="str">
        <f t="shared" si="79"/>
        <v>Start Loc</v>
      </c>
      <c r="I904" s="24" t="str">
        <f t="shared" si="80"/>
        <v>End Loc</v>
      </c>
      <c r="J904" s="24" t="str">
        <f t="shared" si="81"/>
        <v>Segment</v>
      </c>
      <c r="K904" s="71" t="s">
        <v>828</v>
      </c>
      <c r="L904" s="22">
        <v>0</v>
      </c>
      <c r="M904" s="22">
        <v>0.24</v>
      </c>
      <c r="N904" s="22">
        <v>5</v>
      </c>
      <c r="O904" s="22">
        <v>0</v>
      </c>
      <c r="P904" s="22">
        <v>0</v>
      </c>
      <c r="Q904" s="22">
        <v>2</v>
      </c>
      <c r="R904" s="22"/>
      <c r="S904" s="22"/>
      <c r="T904" s="22"/>
      <c r="U904" t="s">
        <v>1225</v>
      </c>
      <c r="V904" s="18">
        <f t="shared" si="82"/>
        <v>0.24</v>
      </c>
      <c r="W904" s="18">
        <v>39.199030009799998</v>
      </c>
      <c r="X904" s="18">
        <v>-84.469601716599996</v>
      </c>
      <c r="Y904" s="18">
        <v>39.197945186600002</v>
      </c>
      <c r="Z904" s="18">
        <v>-84.465701861300005</v>
      </c>
      <c r="AA904" s="71" t="str">
        <f t="shared" si="83"/>
        <v>HAM</v>
      </c>
    </row>
    <row r="905" spans="1:27" x14ac:dyDescent="0.25">
      <c r="A905" s="22" t="s">
        <v>6162</v>
      </c>
      <c r="B905" s="22">
        <v>0</v>
      </c>
      <c r="C905" s="22" t="s">
        <v>4627</v>
      </c>
      <c r="D905" s="22">
        <v>2</v>
      </c>
      <c r="E905" s="23" t="str">
        <f t="shared" ref="E905:E968" si="84">IF(D905&gt;15,"Red",IF(D905&gt;10,"Yellow",IF(D905&gt;5,"Purple",IF(D905&gt;1,"Green",""))))</f>
        <v>Green</v>
      </c>
      <c r="F905" s="72" t="s">
        <v>1670</v>
      </c>
      <c r="G905" s="23"/>
      <c r="H905" s="24" t="str">
        <f t="shared" ref="H905:H968" si="85">IF(W905=0,"Unavailable",HYPERLINK(CONCATENATE("http://maps.google.com/maps?q=",+W905,",+",+X905,"+(Begin)&amp;iwloc=A&amp;hl=en"),"Start Loc"))</f>
        <v>Start Loc</v>
      </c>
      <c r="I905" s="24" t="str">
        <f t="shared" ref="I905:I968" si="86">IF(Y905=0,"Unavailable",HYPERLINK(CONCATENATE("http://maps.google.com/maps?q=",+Y905,",+",+Z905,"+(End)&amp;iwloc=A&amp;hl=en"),"End Loc"))</f>
        <v>End Loc</v>
      </c>
      <c r="J905" s="24" t="str">
        <f t="shared" ref="J905:J968" si="87">HYPERLINK(CONCATENATE("https://www.google.us/maps/dir/",W905,",",X905,"/",Y905,",",Z905,"/@",AVERAGE(W905,Y905),",",AVERAGE(X905,Z905),",15z"),"Segment")</f>
        <v>Segment</v>
      </c>
      <c r="K905" s="71" t="s">
        <v>991</v>
      </c>
      <c r="L905" s="22">
        <v>3.25</v>
      </c>
      <c r="M905" s="22">
        <v>3.49</v>
      </c>
      <c r="N905" s="22">
        <v>2</v>
      </c>
      <c r="O905" s="22">
        <v>0</v>
      </c>
      <c r="P905" s="22">
        <v>0</v>
      </c>
      <c r="Q905" s="22">
        <v>0</v>
      </c>
      <c r="R905" s="22"/>
      <c r="S905" s="22"/>
      <c r="T905" s="22"/>
      <c r="U905" t="s">
        <v>363</v>
      </c>
      <c r="V905" s="18">
        <f t="shared" ref="V905:V968" si="88">M905-L905</f>
        <v>0.24000000000000021</v>
      </c>
      <c r="W905" s="18">
        <v>39.194623157800002</v>
      </c>
      <c r="X905" s="18">
        <v>-84.682101227100006</v>
      </c>
      <c r="Y905" s="18">
        <v>39.197996168899998</v>
      </c>
      <c r="Z905" s="18">
        <v>-84.682479617200002</v>
      </c>
      <c r="AA905" s="71" t="str">
        <f t="shared" ref="AA905:AA968" si="89">MID(U905,2,3)</f>
        <v>HAM</v>
      </c>
    </row>
    <row r="906" spans="1:27" x14ac:dyDescent="0.25">
      <c r="A906" s="22" t="s">
        <v>5466</v>
      </c>
      <c r="B906" s="22">
        <v>0</v>
      </c>
      <c r="C906" s="22" t="s">
        <v>4643</v>
      </c>
      <c r="D906" s="22">
        <v>3</v>
      </c>
      <c r="E906" s="23" t="str">
        <f t="shared" si="84"/>
        <v>Green</v>
      </c>
      <c r="F906" s="72" t="s">
        <v>1670</v>
      </c>
      <c r="G906" s="23"/>
      <c r="H906" s="24" t="str">
        <f t="shared" si="85"/>
        <v>Start Loc</v>
      </c>
      <c r="I906" s="24" t="str">
        <f t="shared" si="86"/>
        <v>End Loc</v>
      </c>
      <c r="J906" s="24" t="str">
        <f t="shared" si="87"/>
        <v>Segment</v>
      </c>
      <c r="K906" s="71" t="s">
        <v>990</v>
      </c>
      <c r="L906" s="22">
        <v>3.5</v>
      </c>
      <c r="M906" s="22">
        <v>3.74</v>
      </c>
      <c r="N906" s="22">
        <v>3</v>
      </c>
      <c r="O906" s="22">
        <v>0</v>
      </c>
      <c r="P906" s="22">
        <v>0</v>
      </c>
      <c r="Q906" s="22">
        <v>0</v>
      </c>
      <c r="R906" s="22"/>
      <c r="S906" s="22"/>
      <c r="T906" s="22"/>
      <c r="U906" t="s">
        <v>362</v>
      </c>
      <c r="V906" s="18">
        <f t="shared" si="88"/>
        <v>0.24000000000000021</v>
      </c>
      <c r="W906" s="18">
        <v>39.195412471700003</v>
      </c>
      <c r="X906" s="18">
        <v>-84.742656752000002</v>
      </c>
      <c r="Y906" s="18">
        <v>39.198157193599997</v>
      </c>
      <c r="Z906" s="18">
        <v>-84.740439378399998</v>
      </c>
      <c r="AA906" s="71" t="str">
        <f t="shared" si="89"/>
        <v>HAM</v>
      </c>
    </row>
    <row r="907" spans="1:27" x14ac:dyDescent="0.25">
      <c r="A907" s="22" t="s">
        <v>3400</v>
      </c>
      <c r="B907" s="22">
        <v>0</v>
      </c>
      <c r="C907" s="22" t="s">
        <v>4612</v>
      </c>
      <c r="D907" s="22">
        <v>3</v>
      </c>
      <c r="E907" s="23" t="str">
        <f t="shared" si="84"/>
        <v>Green</v>
      </c>
      <c r="F907" s="72" t="s">
        <v>1670</v>
      </c>
      <c r="G907" s="23"/>
      <c r="H907" s="24" t="str">
        <f t="shared" si="85"/>
        <v>Start Loc</v>
      </c>
      <c r="I907" s="24" t="str">
        <f t="shared" si="86"/>
        <v>End Loc</v>
      </c>
      <c r="J907" s="24" t="str">
        <f t="shared" si="87"/>
        <v>Segment</v>
      </c>
      <c r="K907" s="71" t="s">
        <v>897</v>
      </c>
      <c r="L907" s="22">
        <v>1</v>
      </c>
      <c r="M907" s="22">
        <v>1.24</v>
      </c>
      <c r="N907" s="22">
        <v>3</v>
      </c>
      <c r="O907" s="22">
        <v>0</v>
      </c>
      <c r="P907" s="22">
        <v>0</v>
      </c>
      <c r="Q907" s="22">
        <v>2</v>
      </c>
      <c r="R907" s="22"/>
      <c r="S907" s="22"/>
      <c r="T907" s="22"/>
      <c r="U907" t="s">
        <v>272</v>
      </c>
      <c r="V907" s="18">
        <f t="shared" si="88"/>
        <v>0.24</v>
      </c>
      <c r="W907" s="18">
        <v>39.200560755300003</v>
      </c>
      <c r="X907" s="18">
        <v>-84.642338445500002</v>
      </c>
      <c r="Y907" s="18">
        <v>39.198680211700001</v>
      </c>
      <c r="Z907" s="18">
        <v>-84.638696723799995</v>
      </c>
      <c r="AA907" s="71" t="str">
        <f t="shared" si="89"/>
        <v>HAM</v>
      </c>
    </row>
    <row r="908" spans="1:27" x14ac:dyDescent="0.25">
      <c r="A908" s="22" t="s">
        <v>4002</v>
      </c>
      <c r="B908" s="22">
        <v>0</v>
      </c>
      <c r="C908" s="22" t="s">
        <v>4626</v>
      </c>
      <c r="D908" s="22">
        <v>2</v>
      </c>
      <c r="E908" s="23" t="str">
        <f t="shared" si="84"/>
        <v>Green</v>
      </c>
      <c r="F908" s="72" t="s">
        <v>1670</v>
      </c>
      <c r="G908" s="23"/>
      <c r="H908" s="24" t="str">
        <f t="shared" si="85"/>
        <v>Start Loc</v>
      </c>
      <c r="I908" s="24" t="str">
        <f t="shared" si="86"/>
        <v>End Loc</v>
      </c>
      <c r="J908" s="24" t="str">
        <f t="shared" si="87"/>
        <v>Segment</v>
      </c>
      <c r="K908" s="71" t="s">
        <v>986</v>
      </c>
      <c r="L908" s="22">
        <v>1.75</v>
      </c>
      <c r="M908" s="22">
        <v>1.99</v>
      </c>
      <c r="N908" s="22">
        <v>2</v>
      </c>
      <c r="O908" s="22">
        <v>0</v>
      </c>
      <c r="P908" s="22">
        <v>0</v>
      </c>
      <c r="Q908" s="22">
        <v>1</v>
      </c>
      <c r="R908" s="22"/>
      <c r="S908" s="22"/>
      <c r="T908" s="22"/>
      <c r="U908" t="s">
        <v>1381</v>
      </c>
      <c r="V908" s="18">
        <f t="shared" si="88"/>
        <v>0.24</v>
      </c>
      <c r="W908" s="18">
        <v>39.199300555699999</v>
      </c>
      <c r="X908" s="18">
        <v>-84.605870365399994</v>
      </c>
      <c r="Y908" s="18">
        <v>39.198756403300003</v>
      </c>
      <c r="Z908" s="18">
        <v>-84.601552120700006</v>
      </c>
      <c r="AA908" s="71" t="str">
        <f t="shared" si="89"/>
        <v>HAM</v>
      </c>
    </row>
    <row r="909" spans="1:27" x14ac:dyDescent="0.25">
      <c r="A909" s="22" t="s">
        <v>4146</v>
      </c>
      <c r="B909" s="22">
        <v>0</v>
      </c>
      <c r="C909" s="22" t="s">
        <v>4620</v>
      </c>
      <c r="D909" s="22">
        <v>4</v>
      </c>
      <c r="E909" s="23" t="str">
        <f t="shared" si="84"/>
        <v>Green</v>
      </c>
      <c r="F909" s="72" t="s">
        <v>1670</v>
      </c>
      <c r="G909" s="23"/>
      <c r="H909" s="24" t="str">
        <f t="shared" si="85"/>
        <v>Start Loc</v>
      </c>
      <c r="I909" s="24" t="str">
        <f t="shared" si="86"/>
        <v>End Loc</v>
      </c>
      <c r="J909" s="24" t="str">
        <f t="shared" si="87"/>
        <v>Segment</v>
      </c>
      <c r="K909" s="71" t="s">
        <v>791</v>
      </c>
      <c r="L909" s="22">
        <v>0</v>
      </c>
      <c r="M909" s="22">
        <v>0.24</v>
      </c>
      <c r="N909" s="22">
        <v>4</v>
      </c>
      <c r="O909" s="22">
        <v>0</v>
      </c>
      <c r="P909" s="22">
        <v>0</v>
      </c>
      <c r="Q909" s="22">
        <v>2</v>
      </c>
      <c r="R909" s="22"/>
      <c r="S909" s="22"/>
      <c r="T909" s="22"/>
      <c r="U909" t="s">
        <v>339</v>
      </c>
      <c r="V909" s="18">
        <f t="shared" si="88"/>
        <v>0.24</v>
      </c>
      <c r="W909" s="18">
        <v>39.197027879700002</v>
      </c>
      <c r="X909" s="18">
        <v>-84.6681895384</v>
      </c>
      <c r="Y909" s="18">
        <v>39.199161339900002</v>
      </c>
      <c r="Z909" s="18">
        <v>-84.664670107999996</v>
      </c>
      <c r="AA909" s="71" t="str">
        <f t="shared" si="89"/>
        <v>HAM</v>
      </c>
    </row>
    <row r="910" spans="1:27" x14ac:dyDescent="0.25">
      <c r="A910" s="22" t="s">
        <v>2618</v>
      </c>
      <c r="B910" s="22">
        <v>0</v>
      </c>
      <c r="C910" s="22" t="s">
        <v>4622</v>
      </c>
      <c r="D910" s="22">
        <v>2</v>
      </c>
      <c r="E910" s="23" t="str">
        <f t="shared" si="84"/>
        <v>Green</v>
      </c>
      <c r="F910" s="72" t="s">
        <v>1670</v>
      </c>
      <c r="G910" s="23"/>
      <c r="H910" s="24" t="str">
        <f t="shared" si="85"/>
        <v>Start Loc</v>
      </c>
      <c r="I910" s="24" t="str">
        <f t="shared" si="86"/>
        <v>End Loc</v>
      </c>
      <c r="J910" s="24" t="str">
        <f t="shared" si="87"/>
        <v>Segment</v>
      </c>
      <c r="K910" s="71" t="s">
        <v>986</v>
      </c>
      <c r="L910" s="22">
        <v>1.5</v>
      </c>
      <c r="M910" s="22">
        <v>1.74</v>
      </c>
      <c r="N910" s="22">
        <v>2</v>
      </c>
      <c r="O910" s="22">
        <v>0</v>
      </c>
      <c r="P910" s="22">
        <v>0</v>
      </c>
      <c r="Q910" s="22">
        <v>0</v>
      </c>
      <c r="R910" s="22"/>
      <c r="S910" s="22"/>
      <c r="T910" s="22"/>
      <c r="U910" t="s">
        <v>1381</v>
      </c>
      <c r="V910" s="18">
        <f t="shared" si="88"/>
        <v>0.24</v>
      </c>
      <c r="W910" s="18">
        <v>39.201474213799997</v>
      </c>
      <c r="X910" s="18">
        <v>-84.609495964100006</v>
      </c>
      <c r="Y910" s="18">
        <v>39.199400836899997</v>
      </c>
      <c r="Z910" s="18">
        <v>-84.606005402899996</v>
      </c>
      <c r="AA910" s="71" t="str">
        <f t="shared" si="89"/>
        <v>HAM</v>
      </c>
    </row>
    <row r="911" spans="1:27" x14ac:dyDescent="0.25">
      <c r="A911" s="22" t="s">
        <v>3636</v>
      </c>
      <c r="B911" s="22">
        <v>0</v>
      </c>
      <c r="C911" s="22" t="s">
        <v>4618</v>
      </c>
      <c r="D911" s="22">
        <v>2</v>
      </c>
      <c r="E911" s="23" t="str">
        <f t="shared" si="84"/>
        <v>Green</v>
      </c>
      <c r="F911" s="72" t="s">
        <v>1726</v>
      </c>
      <c r="G911" s="23"/>
      <c r="H911" s="24" t="str">
        <f t="shared" si="85"/>
        <v>Start Loc</v>
      </c>
      <c r="I911" s="24" t="str">
        <f t="shared" si="86"/>
        <v>End Loc</v>
      </c>
      <c r="J911" s="24" t="str">
        <f t="shared" si="87"/>
        <v>Segment</v>
      </c>
      <c r="K911" s="71" t="s">
        <v>840</v>
      </c>
      <c r="L911" s="22">
        <v>2</v>
      </c>
      <c r="M911" s="22">
        <v>2.2400000000000002</v>
      </c>
      <c r="N911" s="22">
        <v>2</v>
      </c>
      <c r="O911" s="22">
        <v>0</v>
      </c>
      <c r="P911" s="22">
        <v>0</v>
      </c>
      <c r="Q911" s="22">
        <v>2</v>
      </c>
      <c r="R911" s="22"/>
      <c r="S911" s="22"/>
      <c r="T911" s="22"/>
      <c r="U911" t="s">
        <v>491</v>
      </c>
      <c r="V911" s="18">
        <f t="shared" si="88"/>
        <v>0.24000000000000021</v>
      </c>
      <c r="W911" s="18">
        <v>39.196707568000001</v>
      </c>
      <c r="X911" s="18">
        <v>-82.8648190615</v>
      </c>
      <c r="Y911" s="18">
        <v>39.199546163699999</v>
      </c>
      <c r="Z911" s="18">
        <v>-82.862432567400006</v>
      </c>
      <c r="AA911" s="71" t="str">
        <f t="shared" si="89"/>
        <v>ROS</v>
      </c>
    </row>
    <row r="912" spans="1:27" x14ac:dyDescent="0.25">
      <c r="A912" s="22" t="s">
        <v>5267</v>
      </c>
      <c r="B912" s="22">
        <v>0</v>
      </c>
      <c r="C912" s="22" t="s">
        <v>4616</v>
      </c>
      <c r="D912" s="22">
        <v>4</v>
      </c>
      <c r="E912" s="23" t="str">
        <f t="shared" si="84"/>
        <v>Green</v>
      </c>
      <c r="F912" s="72" t="s">
        <v>1726</v>
      </c>
      <c r="G912" s="23"/>
      <c r="H912" s="24" t="str">
        <f t="shared" si="85"/>
        <v>Start Loc</v>
      </c>
      <c r="I912" s="24" t="str">
        <f t="shared" si="86"/>
        <v>End Loc</v>
      </c>
      <c r="J912" s="24" t="str">
        <f t="shared" si="87"/>
        <v>Segment</v>
      </c>
      <c r="K912" s="71" t="s">
        <v>850</v>
      </c>
      <c r="L912" s="22">
        <v>4</v>
      </c>
      <c r="M912" s="22">
        <v>4.24</v>
      </c>
      <c r="N912" s="22">
        <v>4</v>
      </c>
      <c r="O912" s="22">
        <v>0</v>
      </c>
      <c r="P912" s="22">
        <v>0</v>
      </c>
      <c r="Q912" s="22">
        <v>1</v>
      </c>
      <c r="R912" s="22"/>
      <c r="S912" s="22"/>
      <c r="T912" s="22"/>
      <c r="U912" t="s">
        <v>724</v>
      </c>
      <c r="V912" s="18">
        <f t="shared" si="88"/>
        <v>0.24000000000000021</v>
      </c>
      <c r="W912" s="18">
        <v>39.198160314500001</v>
      </c>
      <c r="X912" s="18">
        <v>-83.221623068699998</v>
      </c>
      <c r="Y912" s="18">
        <v>39.199663528800002</v>
      </c>
      <c r="Z912" s="18">
        <v>-83.218369838800001</v>
      </c>
      <c r="AA912" s="71" t="str">
        <f t="shared" si="89"/>
        <v>ROS</v>
      </c>
    </row>
    <row r="913" spans="1:27" x14ac:dyDescent="0.25">
      <c r="A913" s="22" t="s">
        <v>5842</v>
      </c>
      <c r="B913" s="22">
        <v>0</v>
      </c>
      <c r="C913" s="22" t="s">
        <v>4614</v>
      </c>
      <c r="D913" s="22">
        <v>2</v>
      </c>
      <c r="E913" s="23" t="str">
        <f t="shared" si="84"/>
        <v>Green</v>
      </c>
      <c r="F913" s="72" t="s">
        <v>1709</v>
      </c>
      <c r="G913" s="23"/>
      <c r="H913" s="24" t="str">
        <f t="shared" si="85"/>
        <v>Start Loc</v>
      </c>
      <c r="I913" s="24" t="str">
        <f t="shared" si="86"/>
        <v>End Loc</v>
      </c>
      <c r="J913" s="24" t="str">
        <f t="shared" si="87"/>
        <v>Segment</v>
      </c>
      <c r="K913" s="71" t="s">
        <v>937</v>
      </c>
      <c r="L913" s="22">
        <v>3.75</v>
      </c>
      <c r="M913" s="22">
        <v>3.99</v>
      </c>
      <c r="N913" s="22">
        <v>2</v>
      </c>
      <c r="O913" s="22">
        <v>0</v>
      </c>
      <c r="P913" s="22">
        <v>0</v>
      </c>
      <c r="Q913" s="22">
        <v>1</v>
      </c>
      <c r="R913" s="22"/>
      <c r="S913" s="22"/>
      <c r="T913" s="22"/>
      <c r="U913" t="s">
        <v>6653</v>
      </c>
      <c r="V913" s="18">
        <f t="shared" si="88"/>
        <v>0.24000000000000021</v>
      </c>
      <c r="W913" s="18">
        <v>39.198260387099999</v>
      </c>
      <c r="X913" s="18">
        <v>-83.484347415499997</v>
      </c>
      <c r="Y913" s="18">
        <v>39.199677366099998</v>
      </c>
      <c r="Z913" s="18">
        <v>-83.480314333799996</v>
      </c>
      <c r="AA913" s="71" t="str">
        <f t="shared" si="89"/>
        <v>HIG</v>
      </c>
    </row>
    <row r="914" spans="1:27" x14ac:dyDescent="0.25">
      <c r="A914" s="22" t="s">
        <v>2560</v>
      </c>
      <c r="B914" s="22">
        <v>0</v>
      </c>
      <c r="C914" s="22" t="s">
        <v>4606</v>
      </c>
      <c r="D914" s="22">
        <v>4</v>
      </c>
      <c r="E914" s="23" t="str">
        <f t="shared" si="84"/>
        <v>Green</v>
      </c>
      <c r="F914" s="72" t="s">
        <v>1670</v>
      </c>
      <c r="G914" s="23"/>
      <c r="H914" s="24" t="str">
        <f t="shared" si="85"/>
        <v>Start Loc</v>
      </c>
      <c r="I914" s="24" t="str">
        <f t="shared" si="86"/>
        <v>End Loc</v>
      </c>
      <c r="J914" s="24" t="str">
        <f t="shared" si="87"/>
        <v>Segment</v>
      </c>
      <c r="K914" s="71" t="s">
        <v>791</v>
      </c>
      <c r="L914" s="22">
        <v>0.25</v>
      </c>
      <c r="M914" s="22">
        <v>0.49</v>
      </c>
      <c r="N914" s="22">
        <v>4</v>
      </c>
      <c r="O914" s="22">
        <v>0</v>
      </c>
      <c r="P914" s="22">
        <v>1</v>
      </c>
      <c r="Q914" s="22">
        <v>1</v>
      </c>
      <c r="R914" s="22"/>
      <c r="S914" s="22"/>
      <c r="T914" s="22"/>
      <c r="U914" t="s">
        <v>339</v>
      </c>
      <c r="V914" s="18">
        <f t="shared" si="88"/>
        <v>0.24</v>
      </c>
      <c r="W914" s="18">
        <v>39.199217920400002</v>
      </c>
      <c r="X914" s="18">
        <v>-84.664509929399998</v>
      </c>
      <c r="Y914" s="18">
        <v>39.199826294899999</v>
      </c>
      <c r="Z914" s="18">
        <v>-84.6602893325</v>
      </c>
      <c r="AA914" s="71" t="str">
        <f t="shared" si="89"/>
        <v>HAM</v>
      </c>
    </row>
    <row r="915" spans="1:27" x14ac:dyDescent="0.25">
      <c r="A915" s="22" t="s">
        <v>3522</v>
      </c>
      <c r="B915" s="22">
        <v>0</v>
      </c>
      <c r="C915" s="22" t="s">
        <v>4624</v>
      </c>
      <c r="D915" s="22">
        <v>4</v>
      </c>
      <c r="E915" s="23" t="str">
        <f t="shared" si="84"/>
        <v>Green</v>
      </c>
      <c r="F915" s="72" t="s">
        <v>1673</v>
      </c>
      <c r="G915" s="23"/>
      <c r="H915" s="24" t="str">
        <f t="shared" si="85"/>
        <v>Start Loc</v>
      </c>
      <c r="I915" s="24" t="str">
        <f t="shared" si="86"/>
        <v>End Loc</v>
      </c>
      <c r="J915" s="24" t="str">
        <f t="shared" si="87"/>
        <v>Segment</v>
      </c>
      <c r="K915" s="71" t="s">
        <v>929</v>
      </c>
      <c r="L915" s="22">
        <v>2.25</v>
      </c>
      <c r="M915" s="22">
        <v>2.4900000000000002</v>
      </c>
      <c r="N915" s="22">
        <v>4</v>
      </c>
      <c r="O915" s="22">
        <v>0</v>
      </c>
      <c r="P915" s="22">
        <v>0</v>
      </c>
      <c r="Q915" s="22">
        <v>1</v>
      </c>
      <c r="R915" s="22"/>
      <c r="S915" s="22"/>
      <c r="T915" s="22"/>
      <c r="U915" t="s">
        <v>636</v>
      </c>
      <c r="V915" s="18">
        <f t="shared" si="88"/>
        <v>0.24000000000000021</v>
      </c>
      <c r="W915" s="18">
        <v>39.198033313400003</v>
      </c>
      <c r="X915" s="18">
        <v>-84.2015096099</v>
      </c>
      <c r="Y915" s="18">
        <v>39.1999628501</v>
      </c>
      <c r="Z915" s="18">
        <v>-84.205150382900001</v>
      </c>
      <c r="AA915" s="71" t="str">
        <f t="shared" si="89"/>
        <v>CLE</v>
      </c>
    </row>
    <row r="916" spans="1:27" x14ac:dyDescent="0.25">
      <c r="A916" s="22" t="s">
        <v>2203</v>
      </c>
      <c r="B916" s="22">
        <v>0</v>
      </c>
      <c r="C916" s="22" t="s">
        <v>4606</v>
      </c>
      <c r="D916" s="22">
        <v>2</v>
      </c>
      <c r="E916" s="23" t="str">
        <f t="shared" si="84"/>
        <v>Green</v>
      </c>
      <c r="F916" s="72" t="s">
        <v>1726</v>
      </c>
      <c r="G916" s="23"/>
      <c r="H916" s="24" t="str">
        <f t="shared" si="85"/>
        <v>Start Loc</v>
      </c>
      <c r="I916" s="24" t="str">
        <f t="shared" si="86"/>
        <v>End Loc</v>
      </c>
      <c r="J916" s="24" t="str">
        <f t="shared" si="87"/>
        <v>Segment</v>
      </c>
      <c r="K916" s="71" t="s">
        <v>923</v>
      </c>
      <c r="L916" s="22">
        <v>0.25</v>
      </c>
      <c r="M916" s="22">
        <v>0.49</v>
      </c>
      <c r="N916" s="22">
        <v>2</v>
      </c>
      <c r="O916" s="22">
        <v>0</v>
      </c>
      <c r="P916" s="22">
        <v>0</v>
      </c>
      <c r="Q916" s="22">
        <v>0</v>
      </c>
      <c r="R916" s="22"/>
      <c r="S916" s="22"/>
      <c r="T916" s="22"/>
      <c r="U916" t="s">
        <v>1174</v>
      </c>
      <c r="V916" s="18">
        <f t="shared" si="88"/>
        <v>0.24</v>
      </c>
      <c r="W916" s="18">
        <v>39.197454380400004</v>
      </c>
      <c r="X916" s="18">
        <v>-83.265848501899995</v>
      </c>
      <c r="Y916" s="18">
        <v>39.200524348599998</v>
      </c>
      <c r="Z916" s="18">
        <v>-83.267883811199994</v>
      </c>
      <c r="AA916" s="71" t="str">
        <f t="shared" si="89"/>
        <v>ROS</v>
      </c>
    </row>
    <row r="917" spans="1:27" x14ac:dyDescent="0.25">
      <c r="A917" s="22" t="s">
        <v>2711</v>
      </c>
      <c r="B917" s="22">
        <v>0</v>
      </c>
      <c r="C917" s="22" t="s">
        <v>4609</v>
      </c>
      <c r="D917" s="22">
        <v>2</v>
      </c>
      <c r="E917" s="23" t="str">
        <f t="shared" si="84"/>
        <v>Green</v>
      </c>
      <c r="F917" s="72" t="s">
        <v>1726</v>
      </c>
      <c r="G917" s="23"/>
      <c r="H917" s="24" t="str">
        <f t="shared" si="85"/>
        <v>Start Loc</v>
      </c>
      <c r="I917" s="24" t="str">
        <f t="shared" si="86"/>
        <v>End Loc</v>
      </c>
      <c r="J917" s="24" t="str">
        <f t="shared" si="87"/>
        <v>Segment</v>
      </c>
      <c r="K917" s="71" t="s">
        <v>850</v>
      </c>
      <c r="L917" s="22">
        <v>4.25</v>
      </c>
      <c r="M917" s="22">
        <v>4.49</v>
      </c>
      <c r="N917" s="22">
        <v>2</v>
      </c>
      <c r="O917" s="22">
        <v>0</v>
      </c>
      <c r="P917" s="22">
        <v>1</v>
      </c>
      <c r="Q917" s="22">
        <v>1</v>
      </c>
      <c r="R917" s="22"/>
      <c r="S917" s="22"/>
      <c r="T917" s="22"/>
      <c r="U917" t="s">
        <v>724</v>
      </c>
      <c r="V917" s="18">
        <f t="shared" si="88"/>
        <v>0.24000000000000021</v>
      </c>
      <c r="W917" s="18">
        <v>39.1997772263</v>
      </c>
      <c r="X917" s="18">
        <v>-83.218275486899998</v>
      </c>
      <c r="Y917" s="18">
        <v>39.200635300599998</v>
      </c>
      <c r="Z917" s="18">
        <v>-83.214099494099997</v>
      </c>
      <c r="AA917" s="71" t="str">
        <f t="shared" si="89"/>
        <v>ROS</v>
      </c>
    </row>
    <row r="918" spans="1:27" x14ac:dyDescent="0.25">
      <c r="A918" s="22" t="s">
        <v>6221</v>
      </c>
      <c r="B918" s="22">
        <v>0</v>
      </c>
      <c r="C918" s="22" t="s">
        <v>4621</v>
      </c>
      <c r="D918" s="22">
        <v>2</v>
      </c>
      <c r="E918" s="23" t="str">
        <f t="shared" si="84"/>
        <v>Green</v>
      </c>
      <c r="F918" s="72" t="s">
        <v>1670</v>
      </c>
      <c r="G918" s="23"/>
      <c r="H918" s="24" t="str">
        <f t="shared" si="85"/>
        <v>Start Loc</v>
      </c>
      <c r="I918" s="24" t="str">
        <f t="shared" si="86"/>
        <v>End Loc</v>
      </c>
      <c r="J918" s="24" t="str">
        <f t="shared" si="87"/>
        <v>Segment</v>
      </c>
      <c r="K918" s="71" t="s">
        <v>897</v>
      </c>
      <c r="L918" s="22">
        <v>0.75</v>
      </c>
      <c r="M918" s="22">
        <v>0.99</v>
      </c>
      <c r="N918" s="22">
        <v>2</v>
      </c>
      <c r="O918" s="22">
        <v>0</v>
      </c>
      <c r="P918" s="22">
        <v>0</v>
      </c>
      <c r="Q918" s="22">
        <v>1</v>
      </c>
      <c r="R918" s="22"/>
      <c r="S918" s="22"/>
      <c r="T918" s="22"/>
      <c r="U918" t="s">
        <v>272</v>
      </c>
      <c r="V918" s="18">
        <f t="shared" si="88"/>
        <v>0.24</v>
      </c>
      <c r="W918" s="18">
        <v>39.2005906391</v>
      </c>
      <c r="X918" s="18">
        <v>-84.646929540800002</v>
      </c>
      <c r="Y918" s="18">
        <v>39.2006450883</v>
      </c>
      <c r="Z918" s="18">
        <v>-84.642499786499997</v>
      </c>
      <c r="AA918" s="71" t="str">
        <f t="shared" si="89"/>
        <v>HAM</v>
      </c>
    </row>
    <row r="919" spans="1:27" x14ac:dyDescent="0.25">
      <c r="A919" s="22" t="s">
        <v>5577</v>
      </c>
      <c r="B919" s="22">
        <v>0</v>
      </c>
      <c r="C919" s="22" t="s">
        <v>4608</v>
      </c>
      <c r="D919" s="22">
        <v>2</v>
      </c>
      <c r="E919" s="23" t="str">
        <f t="shared" si="84"/>
        <v>Green</v>
      </c>
      <c r="F919" s="72" t="s">
        <v>1673</v>
      </c>
      <c r="G919" s="23"/>
      <c r="H919" s="24" t="str">
        <f t="shared" si="85"/>
        <v>Start Loc</v>
      </c>
      <c r="I919" s="24" t="str">
        <f t="shared" si="86"/>
        <v>End Loc</v>
      </c>
      <c r="J919" s="24" t="str">
        <f t="shared" si="87"/>
        <v>Segment</v>
      </c>
      <c r="K919" s="71" t="s">
        <v>1010</v>
      </c>
      <c r="L919" s="22">
        <v>1.25</v>
      </c>
      <c r="M919" s="22">
        <v>1.49</v>
      </c>
      <c r="N919" s="22">
        <v>2</v>
      </c>
      <c r="O919" s="22">
        <v>1</v>
      </c>
      <c r="P919" s="22">
        <v>1</v>
      </c>
      <c r="Q919" s="22">
        <v>1</v>
      </c>
      <c r="R919" s="22"/>
      <c r="S919" s="22"/>
      <c r="T919" s="22"/>
      <c r="U919" t="s">
        <v>1170</v>
      </c>
      <c r="V919" s="18">
        <f t="shared" si="88"/>
        <v>0.24</v>
      </c>
      <c r="W919" s="18">
        <v>39.197277497999998</v>
      </c>
      <c r="X919" s="18">
        <v>-84.0807180117</v>
      </c>
      <c r="Y919" s="18">
        <v>39.2007437651</v>
      </c>
      <c r="Z919" s="18">
        <v>-84.080820330799995</v>
      </c>
      <c r="AA919" s="71" t="str">
        <f t="shared" si="89"/>
        <v>CLE</v>
      </c>
    </row>
    <row r="920" spans="1:27" x14ac:dyDescent="0.25">
      <c r="A920" s="22" t="s">
        <v>2311</v>
      </c>
      <c r="B920" s="22">
        <v>0</v>
      </c>
      <c r="C920" s="22" t="s">
        <v>4606</v>
      </c>
      <c r="D920" s="22">
        <v>2</v>
      </c>
      <c r="E920" s="23" t="str">
        <f t="shared" si="84"/>
        <v>Green</v>
      </c>
      <c r="F920" s="72" t="s">
        <v>1670</v>
      </c>
      <c r="G920" s="23"/>
      <c r="H920" s="24" t="str">
        <f t="shared" si="85"/>
        <v>Start Loc</v>
      </c>
      <c r="I920" s="24" t="str">
        <f t="shared" si="86"/>
        <v>End Loc</v>
      </c>
      <c r="J920" s="24" t="str">
        <f t="shared" si="87"/>
        <v>Segment</v>
      </c>
      <c r="K920" s="71" t="s">
        <v>897</v>
      </c>
      <c r="L920" s="22">
        <v>0.25</v>
      </c>
      <c r="M920" s="22">
        <v>0.49</v>
      </c>
      <c r="N920" s="22">
        <v>2</v>
      </c>
      <c r="O920" s="22">
        <v>0</v>
      </c>
      <c r="P920" s="22">
        <v>0</v>
      </c>
      <c r="Q920" s="22">
        <v>0</v>
      </c>
      <c r="R920" s="22"/>
      <c r="S920" s="22"/>
      <c r="T920" s="22"/>
      <c r="U920" t="s">
        <v>272</v>
      </c>
      <c r="V920" s="18">
        <f t="shared" si="88"/>
        <v>0.24</v>
      </c>
      <c r="W920" s="18">
        <v>39.201388571599999</v>
      </c>
      <c r="X920" s="18">
        <v>-84.656110986000002</v>
      </c>
      <c r="Y920" s="18">
        <v>39.200887082800001</v>
      </c>
      <c r="Z920" s="18">
        <v>-84.651702134499999</v>
      </c>
      <c r="AA920" s="71" t="str">
        <f t="shared" si="89"/>
        <v>HAM</v>
      </c>
    </row>
    <row r="921" spans="1:27" x14ac:dyDescent="0.25">
      <c r="A921" s="22" t="s">
        <v>6380</v>
      </c>
      <c r="B921" s="22">
        <v>0</v>
      </c>
      <c r="C921" s="22" t="s">
        <v>4626</v>
      </c>
      <c r="D921" s="22">
        <v>3</v>
      </c>
      <c r="E921" s="23" t="str">
        <f t="shared" si="84"/>
        <v>Green</v>
      </c>
      <c r="F921" s="72" t="s">
        <v>1709</v>
      </c>
      <c r="G921" s="23"/>
      <c r="H921" s="24" t="str">
        <f t="shared" si="85"/>
        <v>Start Loc</v>
      </c>
      <c r="I921" s="24" t="str">
        <f t="shared" si="86"/>
        <v>End Loc</v>
      </c>
      <c r="J921" s="24" t="str">
        <f t="shared" si="87"/>
        <v>Segment</v>
      </c>
      <c r="K921" s="71" t="s">
        <v>864</v>
      </c>
      <c r="L921" s="22">
        <v>1.75</v>
      </c>
      <c r="M921" s="22">
        <v>1.99</v>
      </c>
      <c r="N921" s="22">
        <v>3</v>
      </c>
      <c r="O921" s="22">
        <v>0</v>
      </c>
      <c r="P921" s="22">
        <v>0</v>
      </c>
      <c r="Q921" s="22">
        <v>3</v>
      </c>
      <c r="R921" s="22"/>
      <c r="S921" s="22"/>
      <c r="T921" s="22"/>
      <c r="U921" t="s">
        <v>1530</v>
      </c>
      <c r="V921" s="18">
        <f t="shared" si="88"/>
        <v>0.24</v>
      </c>
      <c r="W921" s="18">
        <v>39.202233535600001</v>
      </c>
      <c r="X921" s="18">
        <v>-83.398882548299994</v>
      </c>
      <c r="Y921" s="18">
        <v>39.200965904199997</v>
      </c>
      <c r="Z921" s="18">
        <v>-83.395311764799999</v>
      </c>
      <c r="AA921" s="71" t="str">
        <f t="shared" si="89"/>
        <v>HIG</v>
      </c>
    </row>
    <row r="922" spans="1:27" x14ac:dyDescent="0.25">
      <c r="A922" s="22" t="s">
        <v>4022</v>
      </c>
      <c r="B922" s="22">
        <v>0</v>
      </c>
      <c r="C922" s="22" t="s">
        <v>4654</v>
      </c>
      <c r="D922" s="22">
        <v>4</v>
      </c>
      <c r="E922" s="23" t="str">
        <f t="shared" si="84"/>
        <v>Green</v>
      </c>
      <c r="F922" s="72" t="s">
        <v>1670</v>
      </c>
      <c r="G922" s="23"/>
      <c r="H922" s="24" t="str">
        <f t="shared" si="85"/>
        <v>Start Loc</v>
      </c>
      <c r="I922" s="24" t="str">
        <f t="shared" si="86"/>
        <v>End Loc</v>
      </c>
      <c r="J922" s="24" t="str">
        <f t="shared" si="87"/>
        <v>Segment</v>
      </c>
      <c r="K922" s="71" t="s">
        <v>802</v>
      </c>
      <c r="L922" s="22">
        <v>6.75</v>
      </c>
      <c r="M922" s="22">
        <v>6.99</v>
      </c>
      <c r="N922" s="22">
        <v>4</v>
      </c>
      <c r="O922" s="22">
        <v>0</v>
      </c>
      <c r="P922" s="22">
        <v>1</v>
      </c>
      <c r="Q922" s="22">
        <v>3</v>
      </c>
      <c r="R922" s="22"/>
      <c r="S922" s="22"/>
      <c r="T922" s="22"/>
      <c r="U922" t="s">
        <v>1210</v>
      </c>
      <c r="V922" s="18">
        <f t="shared" si="88"/>
        <v>0.24000000000000021</v>
      </c>
      <c r="W922" s="18">
        <v>39.197739089499997</v>
      </c>
      <c r="X922" s="18">
        <v>-84.795429680200002</v>
      </c>
      <c r="Y922" s="18">
        <v>39.201074763599998</v>
      </c>
      <c r="Z922" s="18">
        <v>-84.794375293399995</v>
      </c>
      <c r="AA922" s="71" t="str">
        <f t="shared" si="89"/>
        <v>HAM</v>
      </c>
    </row>
    <row r="923" spans="1:27" x14ac:dyDescent="0.25">
      <c r="A923" s="22" t="s">
        <v>6419</v>
      </c>
      <c r="B923" s="22">
        <v>0</v>
      </c>
      <c r="C923" s="22" t="s">
        <v>4619</v>
      </c>
      <c r="D923" s="22">
        <v>3</v>
      </c>
      <c r="E923" s="23" t="str">
        <f t="shared" si="84"/>
        <v>Green</v>
      </c>
      <c r="F923" s="72" t="s">
        <v>1670</v>
      </c>
      <c r="G923" s="23"/>
      <c r="H923" s="24" t="str">
        <f t="shared" si="85"/>
        <v>Start Loc</v>
      </c>
      <c r="I923" s="24" t="str">
        <f t="shared" si="86"/>
        <v>End Loc</v>
      </c>
      <c r="J923" s="24" t="str">
        <f t="shared" si="87"/>
        <v>Segment</v>
      </c>
      <c r="K923" s="71" t="s">
        <v>855</v>
      </c>
      <c r="L923" s="22">
        <v>0.5</v>
      </c>
      <c r="M923" s="22">
        <v>0.74</v>
      </c>
      <c r="N923" s="22">
        <v>3</v>
      </c>
      <c r="O923" s="22">
        <v>0</v>
      </c>
      <c r="P923" s="22">
        <v>0</v>
      </c>
      <c r="Q923" s="22">
        <v>0</v>
      </c>
      <c r="R923" s="22"/>
      <c r="S923" s="22"/>
      <c r="T923" s="22"/>
      <c r="U923" t="s">
        <v>242</v>
      </c>
      <c r="V923" s="18">
        <f t="shared" si="88"/>
        <v>0.24</v>
      </c>
      <c r="W923" s="18">
        <v>39.197637023699997</v>
      </c>
      <c r="X923" s="18">
        <v>-84.601150907100006</v>
      </c>
      <c r="Y923" s="18">
        <v>39.201079748600002</v>
      </c>
      <c r="Z923" s="18">
        <v>-84.600628203499994</v>
      </c>
      <c r="AA923" s="71" t="str">
        <f t="shared" si="89"/>
        <v>HAM</v>
      </c>
    </row>
    <row r="924" spans="1:27" x14ac:dyDescent="0.25">
      <c r="A924" s="22" t="s">
        <v>4187</v>
      </c>
      <c r="B924" s="22">
        <v>0</v>
      </c>
      <c r="C924" s="22" t="s">
        <v>4619</v>
      </c>
      <c r="D924" s="22">
        <v>4</v>
      </c>
      <c r="E924" s="23" t="str">
        <f t="shared" si="84"/>
        <v>Green</v>
      </c>
      <c r="F924" s="72" t="s">
        <v>1670</v>
      </c>
      <c r="G924" s="23"/>
      <c r="H924" s="24" t="str">
        <f t="shared" si="85"/>
        <v>Start Loc</v>
      </c>
      <c r="I924" s="24" t="str">
        <f t="shared" si="86"/>
        <v>End Loc</v>
      </c>
      <c r="J924" s="24" t="str">
        <f t="shared" si="87"/>
        <v>Segment</v>
      </c>
      <c r="K924" s="71" t="s">
        <v>1069</v>
      </c>
      <c r="L924" s="22">
        <v>0.5</v>
      </c>
      <c r="M924" s="22">
        <v>0.74</v>
      </c>
      <c r="N924" s="22">
        <v>4</v>
      </c>
      <c r="O924" s="22">
        <v>0</v>
      </c>
      <c r="P924" s="22">
        <v>0</v>
      </c>
      <c r="Q924" s="22">
        <v>4</v>
      </c>
      <c r="R924" s="22"/>
      <c r="S924" s="22"/>
      <c r="T924" s="22"/>
      <c r="U924" t="s">
        <v>1332</v>
      </c>
      <c r="V924" s="18">
        <f t="shared" si="88"/>
        <v>0.24</v>
      </c>
      <c r="W924" s="18">
        <v>39.198929540800002</v>
      </c>
      <c r="X924" s="18">
        <v>-84.469706121499996</v>
      </c>
      <c r="Y924" s="18">
        <v>39.201265988499998</v>
      </c>
      <c r="Z924" s="18">
        <v>-84.466620280900003</v>
      </c>
      <c r="AA924" s="71" t="str">
        <f t="shared" si="89"/>
        <v>HAM</v>
      </c>
    </row>
    <row r="925" spans="1:27" x14ac:dyDescent="0.25">
      <c r="A925" s="22" t="s">
        <v>4203</v>
      </c>
      <c r="B925" s="22">
        <v>0</v>
      </c>
      <c r="C925" s="22" t="s">
        <v>4620</v>
      </c>
      <c r="D925" s="22">
        <v>3</v>
      </c>
      <c r="E925" s="23" t="str">
        <f t="shared" si="84"/>
        <v>Green</v>
      </c>
      <c r="F925" s="72" t="s">
        <v>1670</v>
      </c>
      <c r="G925" s="23"/>
      <c r="H925" s="24" t="str">
        <f t="shared" si="85"/>
        <v>Start Loc</v>
      </c>
      <c r="I925" s="24" t="str">
        <f t="shared" si="86"/>
        <v>End Loc</v>
      </c>
      <c r="J925" s="24" t="str">
        <f t="shared" si="87"/>
        <v>Segment</v>
      </c>
      <c r="K925" s="71" t="s">
        <v>897</v>
      </c>
      <c r="L925" s="22">
        <v>0</v>
      </c>
      <c r="M925" s="22">
        <v>0.24</v>
      </c>
      <c r="N925" s="22">
        <v>3</v>
      </c>
      <c r="O925" s="22">
        <v>0</v>
      </c>
      <c r="P925" s="22">
        <v>0</v>
      </c>
      <c r="Q925" s="22">
        <v>2</v>
      </c>
      <c r="R925" s="22"/>
      <c r="S925" s="22"/>
      <c r="T925" s="22"/>
      <c r="U925" t="s">
        <v>272</v>
      </c>
      <c r="V925" s="18">
        <f t="shared" si="88"/>
        <v>0.24</v>
      </c>
      <c r="W925" s="18">
        <v>39.200257938999997</v>
      </c>
      <c r="X925" s="18">
        <v>-84.659853511199998</v>
      </c>
      <c r="Y925" s="18">
        <v>39.201395556599998</v>
      </c>
      <c r="Z925" s="18">
        <v>-84.656295610399994</v>
      </c>
      <c r="AA925" s="71" t="str">
        <f t="shared" si="89"/>
        <v>HAM</v>
      </c>
    </row>
    <row r="926" spans="1:27" x14ac:dyDescent="0.25">
      <c r="A926" s="22" t="s">
        <v>5618</v>
      </c>
      <c r="B926" s="22">
        <v>0</v>
      </c>
      <c r="C926" s="22" t="s">
        <v>4607</v>
      </c>
      <c r="D926" s="22">
        <v>2</v>
      </c>
      <c r="E926" s="23" t="str">
        <f t="shared" si="84"/>
        <v>Green</v>
      </c>
      <c r="F926" s="72" t="s">
        <v>1709</v>
      </c>
      <c r="G926" s="23"/>
      <c r="H926" s="24" t="str">
        <f t="shared" si="85"/>
        <v>Start Loc</v>
      </c>
      <c r="I926" s="24" t="str">
        <f t="shared" si="86"/>
        <v>End Loc</v>
      </c>
      <c r="J926" s="24" t="str">
        <f t="shared" si="87"/>
        <v>Segment</v>
      </c>
      <c r="K926" s="71" t="s">
        <v>937</v>
      </c>
      <c r="L926" s="22">
        <v>5</v>
      </c>
      <c r="M926" s="22">
        <v>5.24</v>
      </c>
      <c r="N926" s="22">
        <v>2</v>
      </c>
      <c r="O926" s="22">
        <v>0</v>
      </c>
      <c r="P926" s="22">
        <v>0</v>
      </c>
      <c r="Q926" s="22">
        <v>0</v>
      </c>
      <c r="R926" s="22"/>
      <c r="S926" s="22"/>
      <c r="T926" s="22"/>
      <c r="U926" t="s">
        <v>6653</v>
      </c>
      <c r="V926" s="18">
        <f t="shared" si="88"/>
        <v>0.24000000000000021</v>
      </c>
      <c r="W926" s="18">
        <v>39.200469501800001</v>
      </c>
      <c r="X926" s="18">
        <v>-83.462149690900006</v>
      </c>
      <c r="Y926" s="18">
        <v>39.201428798899997</v>
      </c>
      <c r="Z926" s="18">
        <v>-83.458142863299997</v>
      </c>
      <c r="AA926" s="71" t="str">
        <f t="shared" si="89"/>
        <v>HIG</v>
      </c>
    </row>
    <row r="927" spans="1:27" x14ac:dyDescent="0.25">
      <c r="A927" s="22" t="s">
        <v>3807</v>
      </c>
      <c r="B927" s="22">
        <v>0</v>
      </c>
      <c r="C927" s="22" t="s">
        <v>4606</v>
      </c>
      <c r="D927" s="22">
        <v>4</v>
      </c>
      <c r="E927" s="23" t="str">
        <f t="shared" si="84"/>
        <v>Green</v>
      </c>
      <c r="F927" s="72" t="s">
        <v>1673</v>
      </c>
      <c r="G927" s="23"/>
      <c r="H927" s="24" t="str">
        <f t="shared" si="85"/>
        <v>Start Loc</v>
      </c>
      <c r="I927" s="24" t="str">
        <f t="shared" si="86"/>
        <v>End Loc</v>
      </c>
      <c r="J927" s="24" t="str">
        <f t="shared" si="87"/>
        <v>Segment</v>
      </c>
      <c r="K927" s="71" t="s">
        <v>905</v>
      </c>
      <c r="L927" s="22">
        <v>0.25</v>
      </c>
      <c r="M927" s="22">
        <v>0.49</v>
      </c>
      <c r="N927" s="22">
        <v>4</v>
      </c>
      <c r="O927" s="22">
        <v>0</v>
      </c>
      <c r="P927" s="22">
        <v>0</v>
      </c>
      <c r="Q927" s="22">
        <v>1</v>
      </c>
      <c r="R927" s="22"/>
      <c r="S927" s="22"/>
      <c r="T927" s="22"/>
      <c r="U927" t="s">
        <v>1354</v>
      </c>
      <c r="V927" s="18">
        <f t="shared" si="88"/>
        <v>0.24</v>
      </c>
      <c r="W927" s="18">
        <v>39.201844208600001</v>
      </c>
      <c r="X927" s="18">
        <v>-84.217427030899998</v>
      </c>
      <c r="Y927" s="18">
        <v>39.2016510041</v>
      </c>
      <c r="Z927" s="18">
        <v>-84.212948970499994</v>
      </c>
      <c r="AA927" s="71" t="str">
        <f t="shared" si="89"/>
        <v>CLE</v>
      </c>
    </row>
    <row r="928" spans="1:27" x14ac:dyDescent="0.25">
      <c r="A928" s="22" t="s">
        <v>2729</v>
      </c>
      <c r="B928" s="22">
        <v>0</v>
      </c>
      <c r="C928" s="22" t="s">
        <v>4620</v>
      </c>
      <c r="D928" s="22">
        <v>4</v>
      </c>
      <c r="E928" s="23" t="str">
        <f t="shared" si="84"/>
        <v>Green</v>
      </c>
      <c r="F928" s="72" t="s">
        <v>1673</v>
      </c>
      <c r="G928" s="23"/>
      <c r="H928" s="24" t="str">
        <f t="shared" si="85"/>
        <v>Start Loc</v>
      </c>
      <c r="I928" s="24" t="str">
        <f t="shared" si="86"/>
        <v>End Loc</v>
      </c>
      <c r="J928" s="24" t="str">
        <f t="shared" si="87"/>
        <v>Segment</v>
      </c>
      <c r="K928" s="71" t="s">
        <v>905</v>
      </c>
      <c r="L928" s="22">
        <v>0</v>
      </c>
      <c r="M928" s="22">
        <v>0.24</v>
      </c>
      <c r="N928" s="22">
        <v>4</v>
      </c>
      <c r="O928" s="22">
        <v>0</v>
      </c>
      <c r="P928" s="22">
        <v>0</v>
      </c>
      <c r="Q928" s="22">
        <v>1</v>
      </c>
      <c r="R928" s="22"/>
      <c r="S928" s="22"/>
      <c r="T928" s="22"/>
      <c r="U928" t="s">
        <v>1354</v>
      </c>
      <c r="V928" s="18">
        <f t="shared" si="88"/>
        <v>0.24</v>
      </c>
      <c r="W928" s="18">
        <v>39.202298576399997</v>
      </c>
      <c r="X928" s="18">
        <v>-84.2219496405</v>
      </c>
      <c r="Y928" s="18">
        <v>39.201853215100002</v>
      </c>
      <c r="Z928" s="18">
        <v>-84.217613157299994</v>
      </c>
      <c r="AA928" s="71" t="str">
        <f t="shared" si="89"/>
        <v>CLE</v>
      </c>
    </row>
    <row r="929" spans="1:27" x14ac:dyDescent="0.25">
      <c r="A929" s="22" t="s">
        <v>6136</v>
      </c>
      <c r="B929" s="22">
        <v>0</v>
      </c>
      <c r="C929" s="22" t="s">
        <v>4618</v>
      </c>
      <c r="D929" s="22">
        <v>2</v>
      </c>
      <c r="E929" s="23" t="str">
        <f t="shared" si="84"/>
        <v>Green</v>
      </c>
      <c r="F929" s="72" t="s">
        <v>1670</v>
      </c>
      <c r="G929" s="23"/>
      <c r="H929" s="24" t="str">
        <f t="shared" si="85"/>
        <v>Start Loc</v>
      </c>
      <c r="I929" s="24" t="str">
        <f t="shared" si="86"/>
        <v>End Loc</v>
      </c>
      <c r="J929" s="24" t="str">
        <f t="shared" si="87"/>
        <v>Segment</v>
      </c>
      <c r="K929" s="71" t="s">
        <v>979</v>
      </c>
      <c r="L929" s="22">
        <v>2</v>
      </c>
      <c r="M929" s="22">
        <v>2.2400000000000002</v>
      </c>
      <c r="N929" s="22">
        <v>2</v>
      </c>
      <c r="O929" s="22">
        <v>0</v>
      </c>
      <c r="P929" s="22">
        <v>0</v>
      </c>
      <c r="Q929" s="22">
        <v>0</v>
      </c>
      <c r="R929" s="22"/>
      <c r="S929" s="22"/>
      <c r="T929" s="22"/>
      <c r="U929" t="s">
        <v>1333</v>
      </c>
      <c r="V929" s="18">
        <f t="shared" si="88"/>
        <v>0.24000000000000021</v>
      </c>
      <c r="W929" s="18">
        <v>39.204474367099998</v>
      </c>
      <c r="X929" s="18">
        <v>-84.566344944799994</v>
      </c>
      <c r="Y929" s="18">
        <v>39.202180426300004</v>
      </c>
      <c r="Z929" s="18">
        <v>-84.563360361400001</v>
      </c>
      <c r="AA929" s="71" t="str">
        <f t="shared" si="89"/>
        <v>HAM</v>
      </c>
    </row>
    <row r="930" spans="1:27" x14ac:dyDescent="0.25">
      <c r="A930" s="22" t="s">
        <v>4221</v>
      </c>
      <c r="B930" s="22">
        <v>0</v>
      </c>
      <c r="C930" s="22" t="s">
        <v>4638</v>
      </c>
      <c r="D930" s="22">
        <v>3</v>
      </c>
      <c r="E930" s="23" t="str">
        <f t="shared" si="84"/>
        <v>Green</v>
      </c>
      <c r="F930" s="72" t="s">
        <v>1670</v>
      </c>
      <c r="G930" s="23"/>
      <c r="H930" s="24" t="str">
        <f t="shared" si="85"/>
        <v>Start Loc</v>
      </c>
      <c r="I930" s="24" t="str">
        <f t="shared" si="86"/>
        <v>End Loc</v>
      </c>
      <c r="J930" s="24" t="str">
        <f t="shared" si="87"/>
        <v>Segment</v>
      </c>
      <c r="K930" s="71" t="s">
        <v>790</v>
      </c>
      <c r="L930" s="22">
        <v>7.5</v>
      </c>
      <c r="M930" s="22">
        <v>7.74</v>
      </c>
      <c r="N930" s="22">
        <v>3</v>
      </c>
      <c r="O930" s="22">
        <v>0</v>
      </c>
      <c r="P930" s="22">
        <v>0</v>
      </c>
      <c r="Q930" s="22">
        <v>3</v>
      </c>
      <c r="R930" s="22"/>
      <c r="S930" s="22"/>
      <c r="T930" s="22"/>
      <c r="U930" t="s">
        <v>204</v>
      </c>
      <c r="V930" s="18">
        <f t="shared" si="88"/>
        <v>0.24000000000000021</v>
      </c>
      <c r="W930" s="18">
        <v>39.201259856199997</v>
      </c>
      <c r="X930" s="18">
        <v>-84.519500215600004</v>
      </c>
      <c r="Y930" s="18">
        <v>39.2023791684</v>
      </c>
      <c r="Z930" s="18">
        <v>-84.515613491899998</v>
      </c>
      <c r="AA930" s="71" t="str">
        <f t="shared" si="89"/>
        <v>HAM</v>
      </c>
    </row>
    <row r="931" spans="1:27" x14ac:dyDescent="0.25">
      <c r="A931" s="22" t="s">
        <v>5306</v>
      </c>
      <c r="B931" s="22">
        <v>0</v>
      </c>
      <c r="C931" s="22" t="s">
        <v>4620</v>
      </c>
      <c r="D931" s="22">
        <v>3</v>
      </c>
      <c r="E931" s="23" t="str">
        <f t="shared" si="84"/>
        <v>Green</v>
      </c>
      <c r="F931" s="72" t="s">
        <v>1670</v>
      </c>
      <c r="G931" s="23"/>
      <c r="H931" s="24" t="str">
        <f t="shared" si="85"/>
        <v>Start Loc</v>
      </c>
      <c r="I931" s="24" t="str">
        <f t="shared" si="86"/>
        <v>End Loc</v>
      </c>
      <c r="J931" s="24" t="str">
        <f t="shared" si="87"/>
        <v>Segment</v>
      </c>
      <c r="K931" s="71" t="s">
        <v>961</v>
      </c>
      <c r="L931" s="22">
        <v>0</v>
      </c>
      <c r="M931" s="22">
        <v>0.24</v>
      </c>
      <c r="N931" s="22">
        <v>3</v>
      </c>
      <c r="O931" s="22">
        <v>0</v>
      </c>
      <c r="P931" s="22">
        <v>0</v>
      </c>
      <c r="Q931" s="22">
        <v>1</v>
      </c>
      <c r="R931" s="22"/>
      <c r="S931" s="22"/>
      <c r="T931" s="22"/>
      <c r="U931" t="s">
        <v>327</v>
      </c>
      <c r="V931" s="18">
        <f t="shared" si="88"/>
        <v>0.24</v>
      </c>
      <c r="W931" s="18">
        <v>39.199550538300002</v>
      </c>
      <c r="X931" s="18">
        <v>-84.640930268899993</v>
      </c>
      <c r="Y931" s="18">
        <v>39.202404188400003</v>
      </c>
      <c r="Z931" s="18">
        <v>-84.6386569581</v>
      </c>
      <c r="AA931" s="71" t="str">
        <f t="shared" si="89"/>
        <v>HAM</v>
      </c>
    </row>
    <row r="932" spans="1:27" x14ac:dyDescent="0.25">
      <c r="A932" s="22" t="s">
        <v>6254</v>
      </c>
      <c r="B932" s="22">
        <v>0</v>
      </c>
      <c r="C932" s="22" t="s">
        <v>4638</v>
      </c>
      <c r="D932" s="22">
        <v>2</v>
      </c>
      <c r="E932" s="23" t="str">
        <f t="shared" si="84"/>
        <v>Green</v>
      </c>
      <c r="F932" s="72" t="s">
        <v>1670</v>
      </c>
      <c r="G932" s="23"/>
      <c r="H932" s="24" t="str">
        <f t="shared" si="85"/>
        <v>Start Loc</v>
      </c>
      <c r="I932" s="24" t="str">
        <f t="shared" si="86"/>
        <v>End Loc</v>
      </c>
      <c r="J932" s="24" t="str">
        <f t="shared" si="87"/>
        <v>Segment</v>
      </c>
      <c r="K932" s="71" t="s">
        <v>810</v>
      </c>
      <c r="L932" s="22">
        <v>7.5</v>
      </c>
      <c r="M932" s="22">
        <v>7.74</v>
      </c>
      <c r="N932" s="22">
        <v>2</v>
      </c>
      <c r="O932" s="22">
        <v>0</v>
      </c>
      <c r="P932" s="22">
        <v>0</v>
      </c>
      <c r="Q932" s="22">
        <v>1</v>
      </c>
      <c r="R932" s="22"/>
      <c r="S932" s="22"/>
      <c r="T932" s="22"/>
      <c r="U932" t="s">
        <v>226</v>
      </c>
      <c r="V932" s="18">
        <f t="shared" si="88"/>
        <v>0.24000000000000021</v>
      </c>
      <c r="W932" s="18">
        <v>39.2047709267</v>
      </c>
      <c r="X932" s="18">
        <v>-84.591499366299999</v>
      </c>
      <c r="Y932" s="18">
        <v>39.202469561000001</v>
      </c>
      <c r="Z932" s="18">
        <v>-84.588179604499999</v>
      </c>
      <c r="AA932" s="71" t="str">
        <f t="shared" si="89"/>
        <v>HAM</v>
      </c>
    </row>
    <row r="933" spans="1:27" x14ac:dyDescent="0.25">
      <c r="A933" s="22" t="s">
        <v>6323</v>
      </c>
      <c r="B933" s="22">
        <v>0</v>
      </c>
      <c r="C933" s="22" t="s">
        <v>4630</v>
      </c>
      <c r="D933" s="22">
        <v>2</v>
      </c>
      <c r="E933" s="23" t="str">
        <f t="shared" si="84"/>
        <v>Green</v>
      </c>
      <c r="F933" s="72" t="s">
        <v>1670</v>
      </c>
      <c r="G933" s="23"/>
      <c r="H933" s="24" t="str">
        <f t="shared" si="85"/>
        <v>Start Loc</v>
      </c>
      <c r="I933" s="24" t="str">
        <f t="shared" si="86"/>
        <v>End Loc</v>
      </c>
      <c r="J933" s="24" t="str">
        <f t="shared" si="87"/>
        <v>Segment</v>
      </c>
      <c r="K933" s="71" t="s">
        <v>990</v>
      </c>
      <c r="L933" s="22">
        <v>5.75</v>
      </c>
      <c r="M933" s="22">
        <v>5.99</v>
      </c>
      <c r="N933" s="22">
        <v>2</v>
      </c>
      <c r="O933" s="22">
        <v>0</v>
      </c>
      <c r="P933" s="22">
        <v>0</v>
      </c>
      <c r="Q933" s="22">
        <v>3</v>
      </c>
      <c r="R933" s="22"/>
      <c r="S933" s="22"/>
      <c r="T933" s="22"/>
      <c r="U933" t="s">
        <v>362</v>
      </c>
      <c r="V933" s="18">
        <f t="shared" si="88"/>
        <v>0.24000000000000021</v>
      </c>
      <c r="W933" s="18">
        <v>39.201109827800003</v>
      </c>
      <c r="X933" s="18">
        <v>-84.704375739699998</v>
      </c>
      <c r="Y933" s="18">
        <v>39.202670073199997</v>
      </c>
      <c r="Z933" s="18">
        <v>-84.700468290000003</v>
      </c>
      <c r="AA933" s="71" t="str">
        <f t="shared" si="89"/>
        <v>HAM</v>
      </c>
    </row>
    <row r="934" spans="1:27" x14ac:dyDescent="0.25">
      <c r="A934" s="22" t="s">
        <v>3774</v>
      </c>
      <c r="B934" s="22">
        <v>0</v>
      </c>
      <c r="C934" s="22" t="s">
        <v>4619</v>
      </c>
      <c r="D934" s="22">
        <v>4</v>
      </c>
      <c r="E934" s="23" t="str">
        <f t="shared" si="84"/>
        <v>Green</v>
      </c>
      <c r="F934" s="72" t="s">
        <v>1673</v>
      </c>
      <c r="G934" s="23"/>
      <c r="H934" s="24" t="str">
        <f t="shared" si="85"/>
        <v>Start Loc</v>
      </c>
      <c r="I934" s="24" t="str">
        <f t="shared" si="86"/>
        <v>End Loc</v>
      </c>
      <c r="J934" s="24" t="str">
        <f t="shared" si="87"/>
        <v>Segment</v>
      </c>
      <c r="K934" s="71" t="s">
        <v>861</v>
      </c>
      <c r="L934" s="22">
        <v>0.5</v>
      </c>
      <c r="M934" s="22">
        <v>0.74</v>
      </c>
      <c r="N934" s="22">
        <v>4</v>
      </c>
      <c r="O934" s="22">
        <v>0</v>
      </c>
      <c r="P934" s="22">
        <v>0</v>
      </c>
      <c r="Q934" s="22">
        <v>0</v>
      </c>
      <c r="R934" s="22"/>
      <c r="S934" s="22"/>
      <c r="T934" s="22"/>
      <c r="U934" t="s">
        <v>1227</v>
      </c>
      <c r="V934" s="18">
        <f t="shared" si="88"/>
        <v>0.24</v>
      </c>
      <c r="W934" s="18">
        <v>39.199444112400002</v>
      </c>
      <c r="X934" s="18">
        <v>-84.248248133100006</v>
      </c>
      <c r="Y934" s="18">
        <v>39.2027176717</v>
      </c>
      <c r="Z934" s="18">
        <v>-84.249388716799999</v>
      </c>
      <c r="AA934" s="71" t="str">
        <f t="shared" si="89"/>
        <v>CLE</v>
      </c>
    </row>
    <row r="935" spans="1:27" x14ac:dyDescent="0.25">
      <c r="A935" s="22" t="s">
        <v>3930</v>
      </c>
      <c r="B935" s="22">
        <v>0</v>
      </c>
      <c r="C935" s="22" t="s">
        <v>4612</v>
      </c>
      <c r="D935" s="22">
        <v>2</v>
      </c>
      <c r="E935" s="23" t="str">
        <f t="shared" si="84"/>
        <v>Green</v>
      </c>
      <c r="F935" s="72" t="s">
        <v>1670</v>
      </c>
      <c r="G935" s="23"/>
      <c r="H935" s="24" t="str">
        <f t="shared" si="85"/>
        <v>Start Loc</v>
      </c>
      <c r="I935" s="24" t="str">
        <f t="shared" si="86"/>
        <v>End Loc</v>
      </c>
      <c r="J935" s="24" t="str">
        <f t="shared" si="87"/>
        <v>Segment</v>
      </c>
      <c r="K935" s="71" t="s">
        <v>986</v>
      </c>
      <c r="L935" s="22">
        <v>1</v>
      </c>
      <c r="M935" s="22">
        <v>1.24</v>
      </c>
      <c r="N935" s="22">
        <v>2</v>
      </c>
      <c r="O935" s="22">
        <v>0</v>
      </c>
      <c r="P935" s="22">
        <v>2</v>
      </c>
      <c r="Q935" s="22">
        <v>2</v>
      </c>
      <c r="R935" s="22"/>
      <c r="S935" s="22"/>
      <c r="T935" s="22"/>
      <c r="U935" t="s">
        <v>1381</v>
      </c>
      <c r="V935" s="18">
        <f t="shared" si="88"/>
        <v>0.24</v>
      </c>
      <c r="W935" s="18">
        <v>39.204169558799997</v>
      </c>
      <c r="X935" s="18">
        <v>-84.617920885900006</v>
      </c>
      <c r="Y935" s="18">
        <v>39.203182598700003</v>
      </c>
      <c r="Z935" s="18">
        <v>-84.613703155500005</v>
      </c>
      <c r="AA935" s="71" t="str">
        <f t="shared" si="89"/>
        <v>HAM</v>
      </c>
    </row>
    <row r="936" spans="1:27" x14ac:dyDescent="0.25">
      <c r="A936" s="22" t="s">
        <v>6029</v>
      </c>
      <c r="B936" s="22">
        <v>0</v>
      </c>
      <c r="C936" s="22" t="s">
        <v>4619</v>
      </c>
      <c r="D936" s="22">
        <v>2</v>
      </c>
      <c r="E936" s="23" t="str">
        <f t="shared" si="84"/>
        <v>Green</v>
      </c>
      <c r="F936" s="72" t="s">
        <v>1670</v>
      </c>
      <c r="G936" s="23"/>
      <c r="H936" s="24" t="str">
        <f t="shared" si="85"/>
        <v>Start Loc</v>
      </c>
      <c r="I936" s="24" t="str">
        <f t="shared" si="86"/>
        <v>End Loc</v>
      </c>
      <c r="J936" s="24" t="str">
        <f t="shared" si="87"/>
        <v>Segment</v>
      </c>
      <c r="K936" s="71" t="s">
        <v>791</v>
      </c>
      <c r="L936" s="22">
        <v>0.5</v>
      </c>
      <c r="M936" s="22">
        <v>0.74</v>
      </c>
      <c r="N936" s="22">
        <v>2</v>
      </c>
      <c r="O936" s="22">
        <v>0</v>
      </c>
      <c r="P936" s="22">
        <v>0</v>
      </c>
      <c r="Q936" s="22">
        <v>0</v>
      </c>
      <c r="R936" s="22"/>
      <c r="S936" s="22"/>
      <c r="T936" s="22"/>
      <c r="U936" t="s">
        <v>339</v>
      </c>
      <c r="V936" s="18">
        <f t="shared" si="88"/>
        <v>0.24</v>
      </c>
      <c r="W936" s="18">
        <v>39.199936567899996</v>
      </c>
      <c r="X936" s="18">
        <v>-84.660167960199999</v>
      </c>
      <c r="Y936" s="18">
        <v>39.203185741699997</v>
      </c>
      <c r="Z936" s="18">
        <v>-84.659579537599996</v>
      </c>
      <c r="AA936" s="71" t="str">
        <f t="shared" si="89"/>
        <v>HAM</v>
      </c>
    </row>
    <row r="937" spans="1:27" x14ac:dyDescent="0.25">
      <c r="A937" s="22" t="s">
        <v>5017</v>
      </c>
      <c r="B937" s="22">
        <v>0</v>
      </c>
      <c r="C937" s="22" t="s">
        <v>4615</v>
      </c>
      <c r="D937" s="22">
        <v>2</v>
      </c>
      <c r="E937" s="23" t="str">
        <f t="shared" si="84"/>
        <v>Green</v>
      </c>
      <c r="F937" s="72" t="s">
        <v>1670</v>
      </c>
      <c r="G937" s="23"/>
      <c r="H937" s="24" t="str">
        <f t="shared" si="85"/>
        <v>Start Loc</v>
      </c>
      <c r="I937" s="24" t="str">
        <f t="shared" si="86"/>
        <v>End Loc</v>
      </c>
      <c r="J937" s="24" t="str">
        <f t="shared" si="87"/>
        <v>Segment</v>
      </c>
      <c r="K937" s="71" t="s">
        <v>870</v>
      </c>
      <c r="L937" s="22">
        <v>2.5</v>
      </c>
      <c r="M937" s="22">
        <v>2.74</v>
      </c>
      <c r="N937" s="22">
        <v>2</v>
      </c>
      <c r="O937" s="22">
        <v>0</v>
      </c>
      <c r="P937" s="22">
        <v>0</v>
      </c>
      <c r="Q937" s="22">
        <v>0</v>
      </c>
      <c r="R937" s="22"/>
      <c r="S937" s="22"/>
      <c r="T937" s="22"/>
      <c r="U937" t="s">
        <v>1226</v>
      </c>
      <c r="V937" s="18">
        <f t="shared" si="88"/>
        <v>0.24000000000000021</v>
      </c>
      <c r="W937" s="18">
        <v>39.199980768899998</v>
      </c>
      <c r="X937" s="18">
        <v>-84.521098719099996</v>
      </c>
      <c r="Y937" s="18">
        <v>39.203395173899999</v>
      </c>
      <c r="Z937" s="18">
        <v>-84.521400287199995</v>
      </c>
      <c r="AA937" s="71" t="str">
        <f t="shared" si="89"/>
        <v>HAM</v>
      </c>
    </row>
    <row r="938" spans="1:27" x14ac:dyDescent="0.25">
      <c r="A938" s="22" t="s">
        <v>3944</v>
      </c>
      <c r="B938" s="22">
        <v>0</v>
      </c>
      <c r="C938" s="22" t="s">
        <v>4626</v>
      </c>
      <c r="D938" s="22">
        <v>4</v>
      </c>
      <c r="E938" s="23" t="str">
        <f t="shared" si="84"/>
        <v>Green</v>
      </c>
      <c r="F938" s="72" t="s">
        <v>1726</v>
      </c>
      <c r="G938" s="23"/>
      <c r="H938" s="24" t="str">
        <f t="shared" si="85"/>
        <v>Start Loc</v>
      </c>
      <c r="I938" s="24" t="str">
        <f t="shared" si="86"/>
        <v>End Loc</v>
      </c>
      <c r="J938" s="24" t="str">
        <f t="shared" si="87"/>
        <v>Segment</v>
      </c>
      <c r="K938" s="71" t="s">
        <v>859</v>
      </c>
      <c r="L938" s="22">
        <v>1.75</v>
      </c>
      <c r="M938" s="22">
        <v>1.99</v>
      </c>
      <c r="N938" s="22">
        <v>4</v>
      </c>
      <c r="O938" s="22">
        <v>0</v>
      </c>
      <c r="P938" s="22">
        <v>0</v>
      </c>
      <c r="Q938" s="22">
        <v>3</v>
      </c>
      <c r="R938" s="22"/>
      <c r="S938" s="22"/>
      <c r="T938" s="22"/>
      <c r="U938" t="s">
        <v>661</v>
      </c>
      <c r="V938" s="18">
        <f t="shared" si="88"/>
        <v>0.24</v>
      </c>
      <c r="W938" s="18">
        <v>39.200885359200001</v>
      </c>
      <c r="X938" s="18">
        <v>-83.061234066099999</v>
      </c>
      <c r="Y938" s="18">
        <v>39.203557238000002</v>
      </c>
      <c r="Z938" s="18">
        <v>-83.063403220799998</v>
      </c>
      <c r="AA938" s="71" t="str">
        <f t="shared" si="89"/>
        <v>ROS</v>
      </c>
    </row>
    <row r="939" spans="1:27" x14ac:dyDescent="0.25">
      <c r="A939" s="22" t="s">
        <v>3622</v>
      </c>
      <c r="B939" s="22">
        <v>0</v>
      </c>
      <c r="C939" s="22" t="s">
        <v>4621</v>
      </c>
      <c r="D939" s="22">
        <v>2</v>
      </c>
      <c r="E939" s="23" t="str">
        <f t="shared" si="84"/>
        <v>Green</v>
      </c>
      <c r="F939" s="72" t="s">
        <v>1670</v>
      </c>
      <c r="G939" s="23"/>
      <c r="H939" s="24" t="str">
        <f t="shared" si="85"/>
        <v>Start Loc</v>
      </c>
      <c r="I939" s="24" t="str">
        <f t="shared" si="86"/>
        <v>End Loc</v>
      </c>
      <c r="J939" s="24" t="str">
        <f t="shared" si="87"/>
        <v>Segment</v>
      </c>
      <c r="K939" s="71" t="s">
        <v>791</v>
      </c>
      <c r="L939" s="22">
        <v>0.75</v>
      </c>
      <c r="M939" s="22">
        <v>0.99</v>
      </c>
      <c r="N939" s="22">
        <v>2</v>
      </c>
      <c r="O939" s="22">
        <v>0</v>
      </c>
      <c r="P939" s="22">
        <v>1</v>
      </c>
      <c r="Q939" s="22">
        <v>1</v>
      </c>
      <c r="R939" s="22"/>
      <c r="S939" s="22"/>
      <c r="T939" s="22"/>
      <c r="U939" t="s">
        <v>339</v>
      </c>
      <c r="V939" s="18">
        <f t="shared" si="88"/>
        <v>0.24</v>
      </c>
      <c r="W939" s="18">
        <v>39.203301111099996</v>
      </c>
      <c r="X939" s="18">
        <v>-84.659466041800002</v>
      </c>
      <c r="Y939" s="18">
        <v>39.204231907999997</v>
      </c>
      <c r="Z939" s="18">
        <v>-84.655426738299994</v>
      </c>
      <c r="AA939" s="71" t="str">
        <f t="shared" si="89"/>
        <v>HAM</v>
      </c>
    </row>
    <row r="940" spans="1:27" x14ac:dyDescent="0.25">
      <c r="A940" s="22" t="s">
        <v>4395</v>
      </c>
      <c r="B940" s="22">
        <v>0</v>
      </c>
      <c r="C940" s="22" t="s">
        <v>4611</v>
      </c>
      <c r="D940" s="22">
        <v>4</v>
      </c>
      <c r="E940" s="23" t="str">
        <f t="shared" si="84"/>
        <v>Green</v>
      </c>
      <c r="F940" s="72" t="s">
        <v>1670</v>
      </c>
      <c r="G940" s="23"/>
      <c r="H940" s="24" t="str">
        <f t="shared" si="85"/>
        <v>Start Loc</v>
      </c>
      <c r="I940" s="24" t="str">
        <f t="shared" si="86"/>
        <v>End Loc</v>
      </c>
      <c r="J940" s="24" t="str">
        <f t="shared" si="87"/>
        <v>Segment</v>
      </c>
      <c r="K940" s="71" t="s">
        <v>790</v>
      </c>
      <c r="L940" s="22">
        <v>8.75</v>
      </c>
      <c r="M940" s="22">
        <v>8.99</v>
      </c>
      <c r="N940" s="22">
        <v>4</v>
      </c>
      <c r="O940" s="22">
        <v>0</v>
      </c>
      <c r="P940" s="22">
        <v>0</v>
      </c>
      <c r="Q940" s="22">
        <v>2</v>
      </c>
      <c r="R940" s="22"/>
      <c r="S940" s="22"/>
      <c r="T940" s="22"/>
      <c r="U940" t="s">
        <v>204</v>
      </c>
      <c r="V940" s="18">
        <f t="shared" si="88"/>
        <v>0.24000000000000021</v>
      </c>
      <c r="W940" s="18">
        <v>39.205630685000003</v>
      </c>
      <c r="X940" s="18">
        <v>-84.500819857899998</v>
      </c>
      <c r="Y940" s="18">
        <v>39.204387915600002</v>
      </c>
      <c r="Z940" s="18">
        <v>-84.496719078300004</v>
      </c>
      <c r="AA940" s="71" t="str">
        <f t="shared" si="89"/>
        <v>HAM</v>
      </c>
    </row>
    <row r="941" spans="1:27" x14ac:dyDescent="0.25">
      <c r="A941" s="22" t="s">
        <v>4430</v>
      </c>
      <c r="B941" s="22">
        <v>0</v>
      </c>
      <c r="C941" s="22" t="s">
        <v>4624</v>
      </c>
      <c r="D941" s="22">
        <v>4</v>
      </c>
      <c r="E941" s="23" t="str">
        <f t="shared" si="84"/>
        <v>Green</v>
      </c>
      <c r="F941" s="72" t="s">
        <v>1670</v>
      </c>
      <c r="G941" s="23"/>
      <c r="H941" s="24" t="str">
        <f t="shared" si="85"/>
        <v>Start Loc</v>
      </c>
      <c r="I941" s="24" t="str">
        <f t="shared" si="86"/>
        <v>End Loc</v>
      </c>
      <c r="J941" s="24" t="str">
        <f t="shared" si="87"/>
        <v>Segment</v>
      </c>
      <c r="K941" s="71" t="s">
        <v>845</v>
      </c>
      <c r="L941" s="22">
        <v>2.25</v>
      </c>
      <c r="M941" s="22">
        <v>2.4900000000000002</v>
      </c>
      <c r="N941" s="22">
        <v>4</v>
      </c>
      <c r="O941" s="22">
        <v>0</v>
      </c>
      <c r="P941" s="22">
        <v>0</v>
      </c>
      <c r="Q941" s="22">
        <v>3</v>
      </c>
      <c r="R941" s="22"/>
      <c r="S941" s="22"/>
      <c r="T941" s="22"/>
      <c r="U941" t="s">
        <v>233</v>
      </c>
      <c r="V941" s="18">
        <f t="shared" si="88"/>
        <v>0.24000000000000021</v>
      </c>
      <c r="W941" s="18">
        <v>39.2013713849</v>
      </c>
      <c r="X941" s="18">
        <v>-84.781860109500002</v>
      </c>
      <c r="Y941" s="18">
        <v>39.204543335300002</v>
      </c>
      <c r="Z941" s="18">
        <v>-84.783298477599999</v>
      </c>
      <c r="AA941" s="71" t="str">
        <f t="shared" si="89"/>
        <v>HAM</v>
      </c>
    </row>
    <row r="942" spans="1:27" x14ac:dyDescent="0.25">
      <c r="A942" s="22" t="s">
        <v>4263</v>
      </c>
      <c r="B942" s="22">
        <v>0</v>
      </c>
      <c r="C942" s="22" t="s">
        <v>4641</v>
      </c>
      <c r="D942" s="22">
        <v>5</v>
      </c>
      <c r="E942" s="23" t="str">
        <f t="shared" si="84"/>
        <v>Green</v>
      </c>
      <c r="F942" s="72" t="s">
        <v>1670</v>
      </c>
      <c r="G942" s="23"/>
      <c r="H942" s="24" t="str">
        <f t="shared" si="85"/>
        <v>Start Loc</v>
      </c>
      <c r="I942" s="24" t="str">
        <f t="shared" si="86"/>
        <v>End Loc</v>
      </c>
      <c r="J942" s="24" t="str">
        <f t="shared" si="87"/>
        <v>Segment</v>
      </c>
      <c r="K942" s="71" t="s">
        <v>790</v>
      </c>
      <c r="L942" s="22">
        <v>8.5</v>
      </c>
      <c r="M942" s="22">
        <v>8.74</v>
      </c>
      <c r="N942" s="22">
        <v>5</v>
      </c>
      <c r="O942" s="22">
        <v>0</v>
      </c>
      <c r="P942" s="22">
        <v>0</v>
      </c>
      <c r="Q942" s="22">
        <v>1</v>
      </c>
      <c r="R942" s="22"/>
      <c r="S942" s="22"/>
      <c r="T942" s="22"/>
      <c r="U942" t="s">
        <v>204</v>
      </c>
      <c r="V942" s="18">
        <f t="shared" si="88"/>
        <v>0.24000000000000021</v>
      </c>
      <c r="W942" s="18">
        <v>39.2074621338</v>
      </c>
      <c r="X942" s="18">
        <v>-84.504134281999995</v>
      </c>
      <c r="Y942" s="18">
        <v>39.205723624599997</v>
      </c>
      <c r="Z942" s="18">
        <v>-84.500962459199997</v>
      </c>
      <c r="AA942" s="71" t="str">
        <f t="shared" si="89"/>
        <v>HAM</v>
      </c>
    </row>
    <row r="943" spans="1:27" x14ac:dyDescent="0.25">
      <c r="A943" s="22" t="s">
        <v>6224</v>
      </c>
      <c r="B943" s="22">
        <v>0</v>
      </c>
      <c r="C943" s="22" t="s">
        <v>4620</v>
      </c>
      <c r="D943" s="22">
        <v>2</v>
      </c>
      <c r="E943" s="23" t="str">
        <f t="shared" si="84"/>
        <v>Green</v>
      </c>
      <c r="F943" s="72" t="s">
        <v>1670</v>
      </c>
      <c r="G943" s="23"/>
      <c r="H943" s="24" t="str">
        <f t="shared" si="85"/>
        <v>Start Loc</v>
      </c>
      <c r="I943" s="24" t="str">
        <f t="shared" si="86"/>
        <v>End Loc</v>
      </c>
      <c r="J943" s="24" t="str">
        <f t="shared" si="87"/>
        <v>Segment</v>
      </c>
      <c r="K943" s="71" t="s">
        <v>982</v>
      </c>
      <c r="L943" s="22">
        <v>0</v>
      </c>
      <c r="M943" s="22">
        <v>0.24</v>
      </c>
      <c r="N943" s="22">
        <v>2</v>
      </c>
      <c r="O943" s="22">
        <v>0</v>
      </c>
      <c r="P943" s="22">
        <v>0</v>
      </c>
      <c r="Q943" s="22">
        <v>0</v>
      </c>
      <c r="R943" s="22"/>
      <c r="S943" s="22"/>
      <c r="T943" s="22"/>
      <c r="U943" t="s">
        <v>1271</v>
      </c>
      <c r="V943" s="18">
        <f t="shared" si="88"/>
        <v>0.24</v>
      </c>
      <c r="W943" s="18">
        <v>39.204406023899999</v>
      </c>
      <c r="X943" s="18">
        <v>-84.496881491899998</v>
      </c>
      <c r="Y943" s="18">
        <v>39.205980976200003</v>
      </c>
      <c r="Z943" s="18">
        <v>-84.4931619842</v>
      </c>
      <c r="AA943" s="71" t="str">
        <f t="shared" si="89"/>
        <v>HAM</v>
      </c>
    </row>
    <row r="944" spans="1:27" x14ac:dyDescent="0.25">
      <c r="A944" s="22" t="s">
        <v>3020</v>
      </c>
      <c r="B944" s="22">
        <v>0</v>
      </c>
      <c r="C944" s="22" t="s">
        <v>4606</v>
      </c>
      <c r="D944" s="22">
        <v>2</v>
      </c>
      <c r="E944" s="23" t="str">
        <f t="shared" si="84"/>
        <v>Green</v>
      </c>
      <c r="F944" s="72" t="s">
        <v>1670</v>
      </c>
      <c r="G944" s="23"/>
      <c r="H944" s="24" t="str">
        <f t="shared" si="85"/>
        <v>Start Loc</v>
      </c>
      <c r="I944" s="24" t="str">
        <f t="shared" si="86"/>
        <v>End Loc</v>
      </c>
      <c r="J944" s="24" t="str">
        <f t="shared" si="87"/>
        <v>Segment</v>
      </c>
      <c r="K944" s="71" t="s">
        <v>982</v>
      </c>
      <c r="L944" s="22">
        <v>0.25</v>
      </c>
      <c r="M944" s="22">
        <v>0.49</v>
      </c>
      <c r="N944" s="22">
        <v>2</v>
      </c>
      <c r="O944" s="22">
        <v>0</v>
      </c>
      <c r="P944" s="22">
        <v>0</v>
      </c>
      <c r="Q944" s="22">
        <v>1</v>
      </c>
      <c r="R944" s="22"/>
      <c r="S944" s="22"/>
      <c r="T944" s="22"/>
      <c r="U944" t="s">
        <v>1271</v>
      </c>
      <c r="V944" s="18">
        <f t="shared" si="88"/>
        <v>0.24</v>
      </c>
      <c r="W944" s="18">
        <v>39.206054292700003</v>
      </c>
      <c r="X944" s="18">
        <v>-84.4929851383</v>
      </c>
      <c r="Y944" s="18">
        <v>39.206020994100001</v>
      </c>
      <c r="Z944" s="18">
        <v>-84.488560688500002</v>
      </c>
      <c r="AA944" s="71" t="str">
        <f t="shared" si="89"/>
        <v>HAM</v>
      </c>
    </row>
    <row r="945" spans="1:27" x14ac:dyDescent="0.25">
      <c r="A945" s="22" t="s">
        <v>3275</v>
      </c>
      <c r="B945" s="22">
        <v>0</v>
      </c>
      <c r="C945" s="22" t="s">
        <v>4606</v>
      </c>
      <c r="D945" s="22">
        <v>4</v>
      </c>
      <c r="E945" s="23" t="str">
        <f t="shared" si="84"/>
        <v>Green</v>
      </c>
      <c r="F945" s="72" t="s">
        <v>1729</v>
      </c>
      <c r="G945" s="23"/>
      <c r="H945" s="24" t="str">
        <f t="shared" si="85"/>
        <v>Start Loc</v>
      </c>
      <c r="I945" s="24" t="str">
        <f t="shared" si="86"/>
        <v>End Loc</v>
      </c>
      <c r="J945" s="24" t="str">
        <f t="shared" si="87"/>
        <v>Segment</v>
      </c>
      <c r="K945" s="71" t="s">
        <v>845</v>
      </c>
      <c r="L945" s="22">
        <v>0.25</v>
      </c>
      <c r="M945" s="22">
        <v>0.49</v>
      </c>
      <c r="N945" s="22">
        <v>4</v>
      </c>
      <c r="O945" s="22">
        <v>0</v>
      </c>
      <c r="P945" s="22">
        <v>0</v>
      </c>
      <c r="Q945" s="22">
        <v>2</v>
      </c>
      <c r="R945" s="22"/>
      <c r="S945" s="22"/>
      <c r="T945" s="22"/>
      <c r="U945" t="s">
        <v>1533</v>
      </c>
      <c r="V945" s="18">
        <f t="shared" si="88"/>
        <v>0.24</v>
      </c>
      <c r="W945" s="18">
        <v>39.203307518800003</v>
      </c>
      <c r="X945" s="18">
        <v>-82.200949678200004</v>
      </c>
      <c r="Y945" s="18">
        <v>39.206306906899997</v>
      </c>
      <c r="Z945" s="18">
        <v>-82.202234715499998</v>
      </c>
      <c r="AA945" s="71" t="str">
        <f t="shared" si="89"/>
        <v>ATH</v>
      </c>
    </row>
    <row r="946" spans="1:27" x14ac:dyDescent="0.25">
      <c r="A946" s="22" t="s">
        <v>3091</v>
      </c>
      <c r="B946" s="22">
        <v>0</v>
      </c>
      <c r="C946" s="22" t="s">
        <v>4610</v>
      </c>
      <c r="D946" s="22">
        <v>3</v>
      </c>
      <c r="E946" s="23" t="str">
        <f t="shared" si="84"/>
        <v>Green</v>
      </c>
      <c r="F946" s="72" t="s">
        <v>1670</v>
      </c>
      <c r="G946" s="23"/>
      <c r="H946" s="24" t="str">
        <f t="shared" si="85"/>
        <v>Start Loc</v>
      </c>
      <c r="I946" s="24" t="str">
        <f t="shared" si="86"/>
        <v>End Loc</v>
      </c>
      <c r="J946" s="24" t="str">
        <f t="shared" si="87"/>
        <v>Segment</v>
      </c>
      <c r="K946" s="71" t="s">
        <v>790</v>
      </c>
      <c r="L946" s="22">
        <v>8</v>
      </c>
      <c r="M946" s="22">
        <v>8.24</v>
      </c>
      <c r="N946" s="22">
        <v>3</v>
      </c>
      <c r="O946" s="22">
        <v>0</v>
      </c>
      <c r="P946" s="22">
        <v>0</v>
      </c>
      <c r="Q946" s="22">
        <v>3</v>
      </c>
      <c r="R946" s="22"/>
      <c r="S946" s="22"/>
      <c r="T946" s="22"/>
      <c r="U946" t="s">
        <v>204</v>
      </c>
      <c r="V946" s="18">
        <f t="shared" si="88"/>
        <v>0.24000000000000021</v>
      </c>
      <c r="W946" s="18">
        <v>39.204559890600002</v>
      </c>
      <c r="X946" s="18">
        <v>-84.511718866699994</v>
      </c>
      <c r="Y946" s="18">
        <v>39.207098647599999</v>
      </c>
      <c r="Z946" s="18">
        <v>-84.508704838300005</v>
      </c>
      <c r="AA946" s="71" t="str">
        <f t="shared" si="89"/>
        <v>HAM</v>
      </c>
    </row>
    <row r="947" spans="1:27" x14ac:dyDescent="0.25">
      <c r="A947" s="22" t="s">
        <v>2550</v>
      </c>
      <c r="B947" s="22">
        <v>0</v>
      </c>
      <c r="C947" s="22" t="s">
        <v>4619</v>
      </c>
      <c r="D947" s="22">
        <v>3</v>
      </c>
      <c r="E947" s="23" t="str">
        <f t="shared" si="84"/>
        <v>Green</v>
      </c>
      <c r="F947" s="72" t="s">
        <v>1670</v>
      </c>
      <c r="G947" s="23"/>
      <c r="H947" s="24" t="str">
        <f t="shared" si="85"/>
        <v>Start Loc</v>
      </c>
      <c r="I947" s="24" t="str">
        <f t="shared" si="86"/>
        <v>End Loc</v>
      </c>
      <c r="J947" s="24" t="str">
        <f t="shared" si="87"/>
        <v>Segment</v>
      </c>
      <c r="K947" s="71" t="s">
        <v>982</v>
      </c>
      <c r="L947" s="22">
        <v>0.5</v>
      </c>
      <c r="M947" s="22">
        <v>0.74</v>
      </c>
      <c r="N947" s="22">
        <v>3</v>
      </c>
      <c r="O947" s="22">
        <v>0</v>
      </c>
      <c r="P947" s="22">
        <v>0</v>
      </c>
      <c r="Q947" s="22">
        <v>0</v>
      </c>
      <c r="R947" s="22"/>
      <c r="S947" s="22"/>
      <c r="T947" s="22"/>
      <c r="U947" t="s">
        <v>1271</v>
      </c>
      <c r="V947" s="18">
        <f t="shared" si="88"/>
        <v>0.24</v>
      </c>
      <c r="W947" s="18">
        <v>39.206005914099997</v>
      </c>
      <c r="X947" s="18">
        <v>-84.488375480100004</v>
      </c>
      <c r="Y947" s="18">
        <v>39.207294675</v>
      </c>
      <c r="Z947" s="18">
        <v>-84.484969466500004</v>
      </c>
      <c r="AA947" s="71" t="str">
        <f t="shared" si="89"/>
        <v>HAM</v>
      </c>
    </row>
    <row r="948" spans="1:27" x14ac:dyDescent="0.25">
      <c r="A948" s="22" t="s">
        <v>6286</v>
      </c>
      <c r="B948" s="22">
        <v>0</v>
      </c>
      <c r="C948" s="22" t="s">
        <v>4637</v>
      </c>
      <c r="D948" s="22">
        <v>2</v>
      </c>
      <c r="E948" s="23" t="str">
        <f t="shared" si="84"/>
        <v>Green</v>
      </c>
      <c r="F948" s="72" t="s">
        <v>1670</v>
      </c>
      <c r="G948" s="23"/>
      <c r="H948" s="24" t="str">
        <f t="shared" si="85"/>
        <v>Start Loc</v>
      </c>
      <c r="I948" s="24" t="str">
        <f t="shared" si="86"/>
        <v>End Loc</v>
      </c>
      <c r="J948" s="24" t="str">
        <f t="shared" si="87"/>
        <v>Segment</v>
      </c>
      <c r="K948" s="71" t="s">
        <v>790</v>
      </c>
      <c r="L948" s="22">
        <v>8.25</v>
      </c>
      <c r="M948" s="22">
        <v>8.49</v>
      </c>
      <c r="N948" s="22">
        <v>2</v>
      </c>
      <c r="O948" s="22">
        <v>0</v>
      </c>
      <c r="P948" s="22">
        <v>0</v>
      </c>
      <c r="Q948" s="22">
        <v>1</v>
      </c>
      <c r="R948" s="22"/>
      <c r="S948" s="22"/>
      <c r="T948" s="22"/>
      <c r="U948" t="s">
        <v>204</v>
      </c>
      <c r="V948" s="18">
        <f t="shared" si="88"/>
        <v>0.24000000000000021</v>
      </c>
      <c r="W948" s="18">
        <v>39.207212996499997</v>
      </c>
      <c r="X948" s="18">
        <v>-84.508577417699996</v>
      </c>
      <c r="Y948" s="18">
        <v>39.207476341300001</v>
      </c>
      <c r="Z948" s="18">
        <v>-84.504319738299998</v>
      </c>
      <c r="AA948" s="71" t="str">
        <f t="shared" si="89"/>
        <v>HAM</v>
      </c>
    </row>
    <row r="949" spans="1:27" x14ac:dyDescent="0.25">
      <c r="A949" s="22" t="s">
        <v>5131</v>
      </c>
      <c r="B949" s="22">
        <v>0</v>
      </c>
      <c r="C949" s="22" t="s">
        <v>4606</v>
      </c>
      <c r="D949" s="22">
        <v>2</v>
      </c>
      <c r="E949" s="23" t="str">
        <f t="shared" si="84"/>
        <v>Green</v>
      </c>
      <c r="F949" s="72" t="s">
        <v>1670</v>
      </c>
      <c r="G949" s="23"/>
      <c r="H949" s="24" t="str">
        <f t="shared" si="85"/>
        <v>Start Loc</v>
      </c>
      <c r="I949" s="24" t="str">
        <f t="shared" si="86"/>
        <v>End Loc</v>
      </c>
      <c r="J949" s="24" t="str">
        <f t="shared" si="87"/>
        <v>Segment</v>
      </c>
      <c r="K949" s="71" t="s">
        <v>842</v>
      </c>
      <c r="L949" s="22">
        <v>0.25</v>
      </c>
      <c r="M949" s="22">
        <v>0.49</v>
      </c>
      <c r="N949" s="22">
        <v>2</v>
      </c>
      <c r="O949" s="22">
        <v>0</v>
      </c>
      <c r="P949" s="22">
        <v>0</v>
      </c>
      <c r="Q949" s="22">
        <v>2</v>
      </c>
      <c r="R949" s="22"/>
      <c r="S949" s="22"/>
      <c r="T949" s="22"/>
      <c r="U949" t="s">
        <v>4795</v>
      </c>
      <c r="V949" s="18">
        <f t="shared" si="88"/>
        <v>0.24</v>
      </c>
      <c r="W949" s="18">
        <v>39.2043439638</v>
      </c>
      <c r="X949" s="18">
        <v>-84.756091500799997</v>
      </c>
      <c r="Y949" s="18">
        <v>39.207747531199999</v>
      </c>
      <c r="Z949" s="18">
        <v>-84.755618076100006</v>
      </c>
      <c r="AA949" s="71" t="str">
        <f t="shared" si="89"/>
        <v>HAM</v>
      </c>
    </row>
    <row r="950" spans="1:27" x14ac:dyDescent="0.25">
      <c r="A950" s="22" t="s">
        <v>4394</v>
      </c>
      <c r="B950" s="22">
        <v>0</v>
      </c>
      <c r="C950" s="22" t="s">
        <v>4612</v>
      </c>
      <c r="D950" s="22">
        <v>5</v>
      </c>
      <c r="E950" s="23" t="str">
        <f t="shared" si="84"/>
        <v>Green</v>
      </c>
      <c r="F950" s="72" t="s">
        <v>1673</v>
      </c>
      <c r="G950" s="23"/>
      <c r="H950" s="24" t="str">
        <f t="shared" si="85"/>
        <v>Start Loc</v>
      </c>
      <c r="I950" s="24" t="str">
        <f t="shared" si="86"/>
        <v>End Loc</v>
      </c>
      <c r="J950" s="24" t="str">
        <f t="shared" si="87"/>
        <v>Segment</v>
      </c>
      <c r="K950" s="71" t="s">
        <v>861</v>
      </c>
      <c r="L950" s="22">
        <v>1</v>
      </c>
      <c r="M950" s="22">
        <v>1.24</v>
      </c>
      <c r="N950" s="22">
        <v>5</v>
      </c>
      <c r="O950" s="22">
        <v>0</v>
      </c>
      <c r="P950" s="22">
        <v>0</v>
      </c>
      <c r="Q950" s="22">
        <v>0</v>
      </c>
      <c r="R950" s="22"/>
      <c r="S950" s="22"/>
      <c r="T950" s="22"/>
      <c r="U950" t="s">
        <v>1227</v>
      </c>
      <c r="V950" s="18">
        <f t="shared" si="88"/>
        <v>0.24</v>
      </c>
      <c r="W950" s="18">
        <v>39.205726365099999</v>
      </c>
      <c r="X950" s="18">
        <v>-84.247571409700001</v>
      </c>
      <c r="Y950" s="18">
        <v>39.207978380299998</v>
      </c>
      <c r="Z950" s="18">
        <v>-84.244879044699999</v>
      </c>
      <c r="AA950" s="71" t="str">
        <f t="shared" si="89"/>
        <v>CLE</v>
      </c>
    </row>
    <row r="951" spans="1:27" x14ac:dyDescent="0.25">
      <c r="A951" s="22" t="s">
        <v>2590</v>
      </c>
      <c r="B951" s="22">
        <v>0</v>
      </c>
      <c r="C951" s="22" t="s">
        <v>4615</v>
      </c>
      <c r="D951" s="22">
        <v>2</v>
      </c>
      <c r="E951" s="23" t="str">
        <f t="shared" si="84"/>
        <v>Green</v>
      </c>
      <c r="F951" s="72" t="s">
        <v>1726</v>
      </c>
      <c r="G951" s="23"/>
      <c r="H951" s="24" t="str">
        <f t="shared" si="85"/>
        <v>Start Loc</v>
      </c>
      <c r="I951" s="24" t="str">
        <f t="shared" si="86"/>
        <v>End Loc</v>
      </c>
      <c r="J951" s="24" t="str">
        <f t="shared" si="87"/>
        <v>Segment</v>
      </c>
      <c r="K951" s="71" t="s">
        <v>943</v>
      </c>
      <c r="L951" s="22">
        <v>2.5</v>
      </c>
      <c r="M951" s="22">
        <v>2.74</v>
      </c>
      <c r="N951" s="22">
        <v>2</v>
      </c>
      <c r="O951" s="22">
        <v>0</v>
      </c>
      <c r="P951" s="22">
        <v>0</v>
      </c>
      <c r="Q951" s="22">
        <v>0</v>
      </c>
      <c r="R951" s="22"/>
      <c r="S951" s="22"/>
      <c r="T951" s="22"/>
      <c r="U951" t="s">
        <v>304</v>
      </c>
      <c r="V951" s="18">
        <f t="shared" si="88"/>
        <v>0.24000000000000021</v>
      </c>
      <c r="W951" s="18">
        <v>39.2054890482</v>
      </c>
      <c r="X951" s="18">
        <v>-83.015412439000002</v>
      </c>
      <c r="Y951" s="18">
        <v>39.208164448700003</v>
      </c>
      <c r="Z951" s="18">
        <v>-83.018241967700007</v>
      </c>
      <c r="AA951" s="71" t="str">
        <f t="shared" si="89"/>
        <v>ROS</v>
      </c>
    </row>
    <row r="952" spans="1:27" x14ac:dyDescent="0.25">
      <c r="A952" s="22" t="s">
        <v>6500</v>
      </c>
      <c r="B952" s="22">
        <v>0</v>
      </c>
      <c r="C952" s="22" t="s">
        <v>4608</v>
      </c>
      <c r="D952" s="22">
        <v>3</v>
      </c>
      <c r="E952" s="23" t="str">
        <f t="shared" si="84"/>
        <v>Green</v>
      </c>
      <c r="F952" s="72" t="s">
        <v>1670</v>
      </c>
      <c r="G952" s="23"/>
      <c r="H952" s="24" t="str">
        <f t="shared" si="85"/>
        <v>Start Loc</v>
      </c>
      <c r="I952" s="24" t="str">
        <f t="shared" si="86"/>
        <v>End Loc</v>
      </c>
      <c r="J952" s="24" t="str">
        <f t="shared" si="87"/>
        <v>Segment</v>
      </c>
      <c r="K952" s="71" t="s">
        <v>791</v>
      </c>
      <c r="L952" s="22">
        <v>1.25</v>
      </c>
      <c r="M952" s="22">
        <v>1.49</v>
      </c>
      <c r="N952" s="22">
        <v>3</v>
      </c>
      <c r="O952" s="22">
        <v>0</v>
      </c>
      <c r="P952" s="22">
        <v>0</v>
      </c>
      <c r="Q952" s="22">
        <v>1</v>
      </c>
      <c r="R952" s="22"/>
      <c r="S952" s="22"/>
      <c r="T952" s="22"/>
      <c r="U952" t="s">
        <v>339</v>
      </c>
      <c r="V952" s="18">
        <f t="shared" si="88"/>
        <v>0.24</v>
      </c>
      <c r="W952" s="18">
        <v>39.207726802300002</v>
      </c>
      <c r="X952" s="18">
        <v>-84.654387987600003</v>
      </c>
      <c r="Y952" s="18">
        <v>39.208417696399998</v>
      </c>
      <c r="Z952" s="18">
        <v>-84.651812527600001</v>
      </c>
      <c r="AA952" s="71" t="str">
        <f t="shared" si="89"/>
        <v>HAM</v>
      </c>
    </row>
    <row r="953" spans="1:27" x14ac:dyDescent="0.25">
      <c r="A953" s="22" t="s">
        <v>2613</v>
      </c>
      <c r="B953" s="22">
        <v>0</v>
      </c>
      <c r="C953" s="22" t="s">
        <v>4624</v>
      </c>
      <c r="D953" s="22">
        <v>2</v>
      </c>
      <c r="E953" s="23" t="str">
        <f t="shared" si="84"/>
        <v>Green</v>
      </c>
      <c r="F953" s="72" t="s">
        <v>1673</v>
      </c>
      <c r="G953" s="23"/>
      <c r="H953" s="24" t="str">
        <f t="shared" si="85"/>
        <v>Start Loc</v>
      </c>
      <c r="I953" s="24" t="str">
        <f t="shared" si="86"/>
        <v>End Loc</v>
      </c>
      <c r="J953" s="24" t="str">
        <f t="shared" si="87"/>
        <v>Segment</v>
      </c>
      <c r="K953" s="71" t="s">
        <v>967</v>
      </c>
      <c r="L953" s="22">
        <v>2.25</v>
      </c>
      <c r="M953" s="22">
        <v>2.4900000000000002</v>
      </c>
      <c r="N953" s="22">
        <v>2</v>
      </c>
      <c r="O953" s="22">
        <v>0</v>
      </c>
      <c r="P953" s="22">
        <v>0</v>
      </c>
      <c r="Q953" s="22">
        <v>0</v>
      </c>
      <c r="R953" s="22"/>
      <c r="S953" s="22"/>
      <c r="T953" s="22"/>
      <c r="U953" t="s">
        <v>331</v>
      </c>
      <c r="V953" s="18">
        <f t="shared" si="88"/>
        <v>0.24000000000000021</v>
      </c>
      <c r="W953" s="18">
        <v>39.206358898600001</v>
      </c>
      <c r="X953" s="18">
        <v>-84.139332942099998</v>
      </c>
      <c r="Y953" s="18">
        <v>39.209157695899997</v>
      </c>
      <c r="Z953" s="18">
        <v>-84.141662381399996</v>
      </c>
      <c r="AA953" s="71" t="str">
        <f t="shared" si="89"/>
        <v>CLE</v>
      </c>
    </row>
    <row r="954" spans="1:27" x14ac:dyDescent="0.25">
      <c r="A954" s="22" t="s">
        <v>5690</v>
      </c>
      <c r="B954" s="22">
        <v>0</v>
      </c>
      <c r="C954" s="22" t="s">
        <v>4612</v>
      </c>
      <c r="D954" s="22">
        <v>2</v>
      </c>
      <c r="E954" s="23" t="str">
        <f t="shared" si="84"/>
        <v>Green</v>
      </c>
      <c r="F954" s="72" t="s">
        <v>1709</v>
      </c>
      <c r="G954" s="23"/>
      <c r="H954" s="24" t="str">
        <f t="shared" si="85"/>
        <v>Start Loc</v>
      </c>
      <c r="I954" s="24" t="str">
        <f t="shared" si="86"/>
        <v>End Loc</v>
      </c>
      <c r="J954" s="24" t="str">
        <f t="shared" si="87"/>
        <v>Segment</v>
      </c>
      <c r="K954" s="71" t="s">
        <v>858</v>
      </c>
      <c r="L954" s="22">
        <v>1</v>
      </c>
      <c r="M954" s="22">
        <v>1.24</v>
      </c>
      <c r="N954" s="22">
        <v>2</v>
      </c>
      <c r="O954" s="22">
        <v>0</v>
      </c>
      <c r="P954" s="22">
        <v>0</v>
      </c>
      <c r="Q954" s="22">
        <v>0</v>
      </c>
      <c r="R954" s="22"/>
      <c r="S954" s="22"/>
      <c r="T954" s="22"/>
      <c r="U954" t="s">
        <v>6666</v>
      </c>
      <c r="V954" s="18">
        <f t="shared" si="88"/>
        <v>0.24</v>
      </c>
      <c r="W954" s="18">
        <v>39.206015343300002</v>
      </c>
      <c r="X954" s="18">
        <v>-83.507559479099996</v>
      </c>
      <c r="Y954" s="18">
        <v>39.209373055299999</v>
      </c>
      <c r="Z954" s="18">
        <v>-83.508685850600003</v>
      </c>
      <c r="AA954" s="71" t="str">
        <f t="shared" si="89"/>
        <v>HIG</v>
      </c>
    </row>
    <row r="955" spans="1:27" x14ac:dyDescent="0.25">
      <c r="A955" s="22" t="s">
        <v>5647</v>
      </c>
      <c r="B955" s="22">
        <v>0</v>
      </c>
      <c r="C955" s="22" t="s">
        <v>4621</v>
      </c>
      <c r="D955" s="22">
        <v>2</v>
      </c>
      <c r="E955" s="23" t="str">
        <f t="shared" si="84"/>
        <v>Green</v>
      </c>
      <c r="F955" s="72" t="s">
        <v>1670</v>
      </c>
      <c r="G955" s="23"/>
      <c r="H955" s="24" t="str">
        <f t="shared" si="85"/>
        <v>Start Loc</v>
      </c>
      <c r="I955" s="24" t="str">
        <f t="shared" si="86"/>
        <v>End Loc</v>
      </c>
      <c r="J955" s="24" t="str">
        <f t="shared" si="87"/>
        <v>Segment</v>
      </c>
      <c r="K955" s="71" t="s">
        <v>6604</v>
      </c>
      <c r="L955" s="22">
        <v>0.75</v>
      </c>
      <c r="M955" s="22">
        <v>0.99</v>
      </c>
      <c r="N955" s="22">
        <v>2</v>
      </c>
      <c r="O955" s="22">
        <v>0</v>
      </c>
      <c r="P955" s="22">
        <v>0</v>
      </c>
      <c r="Q955" s="22">
        <v>2</v>
      </c>
      <c r="R955" s="22"/>
      <c r="S955" s="22"/>
      <c r="T955" s="22"/>
      <c r="U955" t="s">
        <v>6659</v>
      </c>
      <c r="V955" s="18">
        <f t="shared" si="88"/>
        <v>0.24</v>
      </c>
      <c r="W955" s="18">
        <v>39.210585191500002</v>
      </c>
      <c r="X955" s="18">
        <v>-84.3751607393</v>
      </c>
      <c r="Y955" s="18">
        <v>39.2094849462</v>
      </c>
      <c r="Z955" s="18">
        <v>-84.371041573900001</v>
      </c>
      <c r="AA955" s="71" t="str">
        <f t="shared" si="89"/>
        <v>HAM</v>
      </c>
    </row>
    <row r="956" spans="1:27" x14ac:dyDescent="0.25">
      <c r="A956" s="22" t="s">
        <v>3902</v>
      </c>
      <c r="B956" s="22">
        <v>0</v>
      </c>
      <c r="C956" s="22" t="s">
        <v>4612</v>
      </c>
      <c r="D956" s="22">
        <v>2</v>
      </c>
      <c r="E956" s="23" t="str">
        <f t="shared" si="84"/>
        <v>Green</v>
      </c>
      <c r="F956" s="72" t="s">
        <v>1726</v>
      </c>
      <c r="G956" s="23"/>
      <c r="H956" s="24" t="str">
        <f t="shared" si="85"/>
        <v>Start Loc</v>
      </c>
      <c r="I956" s="24" t="str">
        <f t="shared" si="86"/>
        <v>End Loc</v>
      </c>
      <c r="J956" s="24" t="str">
        <f t="shared" si="87"/>
        <v>Segment</v>
      </c>
      <c r="K956" s="71" t="s">
        <v>923</v>
      </c>
      <c r="L956" s="22">
        <v>1</v>
      </c>
      <c r="M956" s="22">
        <v>1.24</v>
      </c>
      <c r="N956" s="22">
        <v>2</v>
      </c>
      <c r="O956" s="22">
        <v>0</v>
      </c>
      <c r="P956" s="22">
        <v>0</v>
      </c>
      <c r="Q956" s="22">
        <v>1</v>
      </c>
      <c r="R956" s="22"/>
      <c r="S956" s="22"/>
      <c r="T956" s="22"/>
      <c r="U956" t="s">
        <v>1174</v>
      </c>
      <c r="V956" s="18">
        <f t="shared" si="88"/>
        <v>0.24</v>
      </c>
      <c r="W956" s="18">
        <v>39.206787290900003</v>
      </c>
      <c r="X956" s="18">
        <v>-83.269567664600004</v>
      </c>
      <c r="Y956" s="18">
        <v>39.2101354845</v>
      </c>
      <c r="Z956" s="18">
        <v>-83.268475131800002</v>
      </c>
      <c r="AA956" s="71" t="str">
        <f t="shared" si="89"/>
        <v>ROS</v>
      </c>
    </row>
    <row r="957" spans="1:27" x14ac:dyDescent="0.25">
      <c r="A957" s="22" t="s">
        <v>2571</v>
      </c>
      <c r="B957" s="22">
        <v>0</v>
      </c>
      <c r="C957" s="22" t="s">
        <v>4614</v>
      </c>
      <c r="D957" s="22">
        <v>3</v>
      </c>
      <c r="E957" s="23" t="str">
        <f t="shared" si="84"/>
        <v>Green</v>
      </c>
      <c r="F957" s="72" t="s">
        <v>1673</v>
      </c>
      <c r="G957" s="23"/>
      <c r="H957" s="24" t="str">
        <f t="shared" si="85"/>
        <v>Start Loc</v>
      </c>
      <c r="I957" s="24" t="str">
        <f t="shared" si="86"/>
        <v>End Loc</v>
      </c>
      <c r="J957" s="24" t="str">
        <f t="shared" si="87"/>
        <v>Segment</v>
      </c>
      <c r="K957" s="71" t="s">
        <v>817</v>
      </c>
      <c r="L957" s="22">
        <v>3.75</v>
      </c>
      <c r="M957" s="22">
        <v>3.99</v>
      </c>
      <c r="N957" s="22">
        <v>3</v>
      </c>
      <c r="O957" s="22">
        <v>0</v>
      </c>
      <c r="P957" s="22">
        <v>0</v>
      </c>
      <c r="Q957" s="22">
        <v>1</v>
      </c>
      <c r="R957" s="22"/>
      <c r="S957" s="22"/>
      <c r="T957" s="22"/>
      <c r="U957" t="s">
        <v>1212</v>
      </c>
      <c r="V957" s="18">
        <f t="shared" si="88"/>
        <v>0.24000000000000021</v>
      </c>
      <c r="W957" s="18">
        <v>39.212403719599997</v>
      </c>
      <c r="X957" s="18">
        <v>-84.2378298398</v>
      </c>
      <c r="Y957" s="18">
        <v>39.210252623000002</v>
      </c>
      <c r="Z957" s="18">
        <v>-84.234328206800001</v>
      </c>
      <c r="AA957" s="71" t="str">
        <f t="shared" si="89"/>
        <v>CLE</v>
      </c>
    </row>
    <row r="958" spans="1:27" x14ac:dyDescent="0.25">
      <c r="A958" s="22" t="s">
        <v>6567</v>
      </c>
      <c r="B958" s="22">
        <v>0</v>
      </c>
      <c r="C958" s="22" t="s">
        <v>4624</v>
      </c>
      <c r="D958" s="22">
        <v>5</v>
      </c>
      <c r="E958" s="23" t="str">
        <f t="shared" si="84"/>
        <v>Green</v>
      </c>
      <c r="F958" s="72" t="s">
        <v>1673</v>
      </c>
      <c r="G958" s="23"/>
      <c r="H958" s="24" t="str">
        <f t="shared" si="85"/>
        <v>Start Loc</v>
      </c>
      <c r="I958" s="24" t="str">
        <f t="shared" si="86"/>
        <v>End Loc</v>
      </c>
      <c r="J958" s="24" t="str">
        <f t="shared" si="87"/>
        <v>Segment</v>
      </c>
      <c r="K958" s="71" t="s">
        <v>857</v>
      </c>
      <c r="L958" s="22">
        <v>2.25</v>
      </c>
      <c r="M958" s="22">
        <v>2.4900000000000002</v>
      </c>
      <c r="N958" s="22">
        <v>5</v>
      </c>
      <c r="O958" s="22">
        <v>0</v>
      </c>
      <c r="P958" s="22">
        <v>1</v>
      </c>
      <c r="Q958" s="22">
        <v>3</v>
      </c>
      <c r="R958" s="22"/>
      <c r="S958" s="22"/>
      <c r="T958" s="22"/>
      <c r="U958" t="s">
        <v>333</v>
      </c>
      <c r="V958" s="18">
        <f t="shared" si="88"/>
        <v>0.24000000000000021</v>
      </c>
      <c r="W958" s="18">
        <v>39.208003345999998</v>
      </c>
      <c r="X958" s="18">
        <v>-84.267778784800001</v>
      </c>
      <c r="Y958" s="18">
        <v>39.210533018500001</v>
      </c>
      <c r="Z958" s="18">
        <v>-84.269674125799995</v>
      </c>
      <c r="AA958" s="71" t="str">
        <f t="shared" si="89"/>
        <v>CLE</v>
      </c>
    </row>
    <row r="959" spans="1:27" x14ac:dyDescent="0.25">
      <c r="A959" s="22" t="s">
        <v>4553</v>
      </c>
      <c r="B959" s="22">
        <v>0</v>
      </c>
      <c r="C959" s="22" t="s">
        <v>4618</v>
      </c>
      <c r="D959" s="22">
        <v>5</v>
      </c>
      <c r="E959" s="23" t="str">
        <f t="shared" si="84"/>
        <v>Green</v>
      </c>
      <c r="F959" s="72" t="s">
        <v>1670</v>
      </c>
      <c r="G959" s="23"/>
      <c r="H959" s="24" t="str">
        <f t="shared" si="85"/>
        <v>Start Loc</v>
      </c>
      <c r="I959" s="24" t="str">
        <f t="shared" si="86"/>
        <v>End Loc</v>
      </c>
      <c r="J959" s="24" t="str">
        <f t="shared" si="87"/>
        <v>Segment</v>
      </c>
      <c r="K959" s="71" t="s">
        <v>970</v>
      </c>
      <c r="L959" s="22">
        <v>2</v>
      </c>
      <c r="M959" s="22">
        <v>2.2400000000000002</v>
      </c>
      <c r="N959" s="22">
        <v>5</v>
      </c>
      <c r="O959" s="22">
        <v>0</v>
      </c>
      <c r="P959" s="22">
        <v>0</v>
      </c>
      <c r="Q959" s="22">
        <v>1</v>
      </c>
      <c r="R959" s="22"/>
      <c r="S959" s="22"/>
      <c r="T959" s="22"/>
      <c r="U959" t="s">
        <v>1231</v>
      </c>
      <c r="V959" s="18">
        <f t="shared" si="88"/>
        <v>0.24000000000000021</v>
      </c>
      <c r="W959" s="18">
        <v>39.207806819399998</v>
      </c>
      <c r="X959" s="18">
        <v>-84.399129630800005</v>
      </c>
      <c r="Y959" s="18">
        <v>39.211022516699998</v>
      </c>
      <c r="Z959" s="18">
        <v>-84.398130228100001</v>
      </c>
      <c r="AA959" s="71" t="str">
        <f t="shared" si="89"/>
        <v>HAM</v>
      </c>
    </row>
    <row r="960" spans="1:27" x14ac:dyDescent="0.25">
      <c r="A960" s="22" t="s">
        <v>3898</v>
      </c>
      <c r="B960" s="22">
        <v>0</v>
      </c>
      <c r="C960" s="22" t="s">
        <v>4618</v>
      </c>
      <c r="D960" s="22">
        <v>3</v>
      </c>
      <c r="E960" s="23" t="str">
        <f t="shared" si="84"/>
        <v>Green</v>
      </c>
      <c r="F960" s="72" t="s">
        <v>1670</v>
      </c>
      <c r="G960" s="23"/>
      <c r="H960" s="24" t="str">
        <f t="shared" si="85"/>
        <v>Start Loc</v>
      </c>
      <c r="I960" s="24" t="str">
        <f t="shared" si="86"/>
        <v>End Loc</v>
      </c>
      <c r="J960" s="24" t="str">
        <f t="shared" si="87"/>
        <v>Segment</v>
      </c>
      <c r="K960" s="71" t="s">
        <v>791</v>
      </c>
      <c r="L960" s="22">
        <v>2</v>
      </c>
      <c r="M960" s="22">
        <v>2.2400000000000002</v>
      </c>
      <c r="N960" s="22">
        <v>3</v>
      </c>
      <c r="O960" s="22">
        <v>0</v>
      </c>
      <c r="P960" s="22">
        <v>0</v>
      </c>
      <c r="Q960" s="22">
        <v>0</v>
      </c>
      <c r="R960" s="22"/>
      <c r="S960" s="22"/>
      <c r="T960" s="22"/>
      <c r="U960" t="s">
        <v>339</v>
      </c>
      <c r="V960" s="18">
        <f t="shared" si="88"/>
        <v>0.24000000000000021</v>
      </c>
      <c r="W960" s="18">
        <v>39.210307993199997</v>
      </c>
      <c r="X960" s="18">
        <v>-84.645174720599996</v>
      </c>
      <c r="Y960" s="18">
        <v>39.211287176600003</v>
      </c>
      <c r="Z960" s="18">
        <v>-84.642565500000003</v>
      </c>
      <c r="AA960" s="71" t="str">
        <f t="shared" si="89"/>
        <v>HAM</v>
      </c>
    </row>
    <row r="961" spans="1:27" x14ac:dyDescent="0.25">
      <c r="A961" s="22" t="s">
        <v>3098</v>
      </c>
      <c r="B961" s="22">
        <v>0</v>
      </c>
      <c r="C961" s="22" t="s">
        <v>4619</v>
      </c>
      <c r="D961" s="22">
        <v>3</v>
      </c>
      <c r="E961" s="23" t="str">
        <f t="shared" si="84"/>
        <v>Green</v>
      </c>
      <c r="F961" s="72" t="s">
        <v>1670</v>
      </c>
      <c r="G961" s="23"/>
      <c r="H961" s="24" t="str">
        <f t="shared" si="85"/>
        <v>Start Loc</v>
      </c>
      <c r="I961" s="24" t="str">
        <f t="shared" si="86"/>
        <v>End Loc</v>
      </c>
      <c r="J961" s="24" t="str">
        <f t="shared" si="87"/>
        <v>Segment</v>
      </c>
      <c r="K961" s="71" t="s">
        <v>979</v>
      </c>
      <c r="L961" s="22">
        <v>0.5</v>
      </c>
      <c r="M961" s="22">
        <v>0.74</v>
      </c>
      <c r="N961" s="22">
        <v>3</v>
      </c>
      <c r="O961" s="22">
        <v>0</v>
      </c>
      <c r="P961" s="22">
        <v>0</v>
      </c>
      <c r="Q961" s="22">
        <v>2</v>
      </c>
      <c r="R961" s="22"/>
      <c r="S961" s="22"/>
      <c r="T961" s="22"/>
      <c r="U961" t="s">
        <v>1333</v>
      </c>
      <c r="V961" s="18">
        <f t="shared" si="88"/>
        <v>0.24</v>
      </c>
      <c r="W961" s="18">
        <v>39.212068765399998</v>
      </c>
      <c r="X961" s="18">
        <v>-84.590452619700002</v>
      </c>
      <c r="Y961" s="18">
        <v>39.211397547799997</v>
      </c>
      <c r="Z961" s="18">
        <v>-84.586147092499999</v>
      </c>
      <c r="AA961" s="71" t="str">
        <f t="shared" si="89"/>
        <v>HAM</v>
      </c>
    </row>
    <row r="962" spans="1:27" x14ac:dyDescent="0.25">
      <c r="A962" s="22" t="s">
        <v>5738</v>
      </c>
      <c r="B962" s="22">
        <v>0</v>
      </c>
      <c r="C962" s="22" t="s">
        <v>4668</v>
      </c>
      <c r="D962" s="22">
        <v>2</v>
      </c>
      <c r="E962" s="23" t="str">
        <f t="shared" si="84"/>
        <v>Green</v>
      </c>
      <c r="F962" s="72" t="s">
        <v>1670</v>
      </c>
      <c r="G962" s="23"/>
      <c r="H962" s="24" t="str">
        <f t="shared" si="85"/>
        <v>Start Loc</v>
      </c>
      <c r="I962" s="24" t="str">
        <f t="shared" si="86"/>
        <v>End Loc</v>
      </c>
      <c r="J962" s="24" t="str">
        <f t="shared" si="87"/>
        <v>Segment</v>
      </c>
      <c r="K962" s="71" t="s">
        <v>831</v>
      </c>
      <c r="L962" s="22">
        <v>9.5</v>
      </c>
      <c r="M962" s="22">
        <v>9.74</v>
      </c>
      <c r="N962" s="22">
        <v>2</v>
      </c>
      <c r="O962" s="22">
        <v>0</v>
      </c>
      <c r="P962" s="22">
        <v>0</v>
      </c>
      <c r="Q962" s="22">
        <v>1</v>
      </c>
      <c r="R962" s="22"/>
      <c r="S962" s="22"/>
      <c r="T962" s="22"/>
      <c r="U962" t="s">
        <v>222</v>
      </c>
      <c r="V962" s="18">
        <f t="shared" si="88"/>
        <v>0.24000000000000021</v>
      </c>
      <c r="W962" s="18">
        <v>39.214971978199998</v>
      </c>
      <c r="X962" s="18">
        <v>-84.676527938899994</v>
      </c>
      <c r="Y962" s="18">
        <v>39.211661407999998</v>
      </c>
      <c r="Z962" s="18">
        <v>-84.675128543300005</v>
      </c>
      <c r="AA962" s="71" t="str">
        <f t="shared" si="89"/>
        <v>HAM</v>
      </c>
    </row>
    <row r="963" spans="1:27" x14ac:dyDescent="0.25">
      <c r="A963" s="22" t="s">
        <v>2931</v>
      </c>
      <c r="B963" s="22">
        <v>0</v>
      </c>
      <c r="C963" s="22" t="s">
        <v>4608</v>
      </c>
      <c r="D963" s="22">
        <v>4</v>
      </c>
      <c r="E963" s="23" t="str">
        <f t="shared" si="84"/>
        <v>Green</v>
      </c>
      <c r="F963" s="72" t="s">
        <v>1670</v>
      </c>
      <c r="G963" s="23"/>
      <c r="H963" s="24" t="str">
        <f t="shared" si="85"/>
        <v>Start Loc</v>
      </c>
      <c r="I963" s="24" t="str">
        <f t="shared" si="86"/>
        <v>End Loc</v>
      </c>
      <c r="J963" s="24" t="str">
        <f t="shared" si="87"/>
        <v>Segment</v>
      </c>
      <c r="K963" s="71" t="s">
        <v>855</v>
      </c>
      <c r="L963" s="22">
        <v>1.25</v>
      </c>
      <c r="M963" s="22">
        <v>1.49</v>
      </c>
      <c r="N963" s="22">
        <v>4</v>
      </c>
      <c r="O963" s="22">
        <v>0</v>
      </c>
      <c r="P963" s="22">
        <v>0</v>
      </c>
      <c r="Q963" s="22">
        <v>1</v>
      </c>
      <c r="R963" s="22"/>
      <c r="S963" s="22"/>
      <c r="T963" s="22"/>
      <c r="U963" t="s">
        <v>242</v>
      </c>
      <c r="V963" s="18">
        <f t="shared" si="88"/>
        <v>0.24</v>
      </c>
      <c r="W963" s="18">
        <v>39.208364426099998</v>
      </c>
      <c r="X963" s="18">
        <v>-84.599715426200007</v>
      </c>
      <c r="Y963" s="18">
        <v>39.211816331999998</v>
      </c>
      <c r="Z963" s="18">
        <v>-84.599447130000001</v>
      </c>
      <c r="AA963" s="71" t="str">
        <f t="shared" si="89"/>
        <v>HAM</v>
      </c>
    </row>
    <row r="964" spans="1:27" x14ac:dyDescent="0.25">
      <c r="A964" s="22" t="s">
        <v>5450</v>
      </c>
      <c r="B964" s="22">
        <v>0</v>
      </c>
      <c r="C964" s="22" t="s">
        <v>4621</v>
      </c>
      <c r="D964" s="22">
        <v>4</v>
      </c>
      <c r="E964" s="23" t="str">
        <f t="shared" si="84"/>
        <v>Green</v>
      </c>
      <c r="F964" s="72" t="s">
        <v>1670</v>
      </c>
      <c r="G964" s="23"/>
      <c r="H964" s="24" t="str">
        <f t="shared" si="85"/>
        <v>Start Loc</v>
      </c>
      <c r="I964" s="24" t="str">
        <f t="shared" si="86"/>
        <v>End Loc</v>
      </c>
      <c r="J964" s="24" t="str">
        <f t="shared" si="87"/>
        <v>Segment</v>
      </c>
      <c r="K964" s="71" t="s">
        <v>961</v>
      </c>
      <c r="L964" s="22">
        <v>0.75</v>
      </c>
      <c r="M964" s="22">
        <v>0.99</v>
      </c>
      <c r="N964" s="22">
        <v>4</v>
      </c>
      <c r="O964" s="22">
        <v>0</v>
      </c>
      <c r="P964" s="22">
        <v>0</v>
      </c>
      <c r="Q964" s="22">
        <v>0</v>
      </c>
      <c r="R964" s="22"/>
      <c r="S964" s="22"/>
      <c r="T964" s="22"/>
      <c r="U964" t="s">
        <v>327</v>
      </c>
      <c r="V964" s="18">
        <f t="shared" si="88"/>
        <v>0.24</v>
      </c>
      <c r="W964" s="18">
        <v>39.208798102499998</v>
      </c>
      <c r="X964" s="18">
        <v>-84.635913607399999</v>
      </c>
      <c r="Y964" s="18">
        <v>39.212201150600002</v>
      </c>
      <c r="Z964" s="18">
        <v>-84.636385881400003</v>
      </c>
      <c r="AA964" s="71" t="str">
        <f t="shared" si="89"/>
        <v>HAM</v>
      </c>
    </row>
    <row r="965" spans="1:27" x14ac:dyDescent="0.25">
      <c r="A965" s="22" t="s">
        <v>6180</v>
      </c>
      <c r="B965" s="22">
        <v>0</v>
      </c>
      <c r="C965" s="22" t="s">
        <v>4656</v>
      </c>
      <c r="D965" s="22">
        <v>2</v>
      </c>
      <c r="E965" s="23" t="str">
        <f t="shared" si="84"/>
        <v>Green</v>
      </c>
      <c r="F965" s="72" t="s">
        <v>1670</v>
      </c>
      <c r="G965" s="23"/>
      <c r="H965" s="24" t="str">
        <f t="shared" si="85"/>
        <v>Start Loc</v>
      </c>
      <c r="I965" s="24" t="str">
        <f t="shared" si="86"/>
        <v>End Loc</v>
      </c>
      <c r="J965" s="24" t="str">
        <f t="shared" si="87"/>
        <v>Segment</v>
      </c>
      <c r="K965" s="71" t="s">
        <v>811</v>
      </c>
      <c r="L965" s="22">
        <v>7.25</v>
      </c>
      <c r="M965" s="22">
        <v>7.49</v>
      </c>
      <c r="N965" s="22">
        <v>2</v>
      </c>
      <c r="O965" s="22">
        <v>0</v>
      </c>
      <c r="P965" s="22">
        <v>0</v>
      </c>
      <c r="Q965" s="22">
        <v>2</v>
      </c>
      <c r="R965" s="22"/>
      <c r="S965" s="22"/>
      <c r="T965" s="22"/>
      <c r="U965" t="s">
        <v>1222</v>
      </c>
      <c r="V965" s="18">
        <f t="shared" si="88"/>
        <v>0.24000000000000021</v>
      </c>
      <c r="W965" s="18">
        <v>39.213362774399997</v>
      </c>
      <c r="X965" s="18">
        <v>-84.477886456199997</v>
      </c>
      <c r="Y965" s="18">
        <v>39.212374005100003</v>
      </c>
      <c r="Z965" s="18">
        <v>-84.473671095599997</v>
      </c>
      <c r="AA965" s="71" t="str">
        <f t="shared" si="89"/>
        <v>HAM</v>
      </c>
    </row>
    <row r="966" spans="1:27" x14ac:dyDescent="0.25">
      <c r="A966" s="22" t="s">
        <v>4358</v>
      </c>
      <c r="B966" s="22">
        <v>0</v>
      </c>
      <c r="C966" s="22" t="s">
        <v>4622</v>
      </c>
      <c r="D966" s="22">
        <v>4</v>
      </c>
      <c r="E966" s="23" t="str">
        <f t="shared" si="84"/>
        <v>Green</v>
      </c>
      <c r="F966" s="72" t="s">
        <v>1673</v>
      </c>
      <c r="G966" s="23"/>
      <c r="H966" s="24" t="str">
        <f t="shared" si="85"/>
        <v>Start Loc</v>
      </c>
      <c r="I966" s="24" t="str">
        <f t="shared" si="86"/>
        <v>End Loc</v>
      </c>
      <c r="J966" s="24" t="str">
        <f t="shared" si="87"/>
        <v>Segment</v>
      </c>
      <c r="K966" s="71" t="s">
        <v>861</v>
      </c>
      <c r="L966" s="22">
        <v>1.5</v>
      </c>
      <c r="M966" s="22">
        <v>1.74</v>
      </c>
      <c r="N966" s="22">
        <v>4</v>
      </c>
      <c r="O966" s="22">
        <v>0</v>
      </c>
      <c r="P966" s="22">
        <v>0</v>
      </c>
      <c r="Q966" s="22">
        <v>0</v>
      </c>
      <c r="R966" s="22"/>
      <c r="S966" s="22"/>
      <c r="T966" s="22"/>
      <c r="U966" t="s">
        <v>1227</v>
      </c>
      <c r="V966" s="18">
        <f t="shared" si="88"/>
        <v>0.24</v>
      </c>
      <c r="W966" s="18">
        <v>39.211722712099998</v>
      </c>
      <c r="X966" s="18">
        <v>-84.244418981500004</v>
      </c>
      <c r="Y966" s="18">
        <v>39.213455806799999</v>
      </c>
      <c r="Z966" s="18">
        <v>-84.242502798700002</v>
      </c>
      <c r="AA966" s="71" t="str">
        <f t="shared" si="89"/>
        <v>CLE</v>
      </c>
    </row>
    <row r="967" spans="1:27" x14ac:dyDescent="0.25">
      <c r="A967" s="22" t="s">
        <v>3263</v>
      </c>
      <c r="B967" s="22">
        <v>0</v>
      </c>
      <c r="C967" s="22" t="s">
        <v>4607</v>
      </c>
      <c r="D967" s="22">
        <v>2</v>
      </c>
      <c r="E967" s="23" t="str">
        <f t="shared" si="84"/>
        <v>Green</v>
      </c>
      <c r="F967" s="72" t="s">
        <v>1673</v>
      </c>
      <c r="G967" s="23"/>
      <c r="H967" s="24" t="str">
        <f t="shared" si="85"/>
        <v>Start Loc</v>
      </c>
      <c r="I967" s="24" t="str">
        <f t="shared" si="86"/>
        <v>End Loc</v>
      </c>
      <c r="J967" s="24" t="str">
        <f t="shared" si="87"/>
        <v>Segment</v>
      </c>
      <c r="K967" s="71" t="s">
        <v>1006</v>
      </c>
      <c r="L967" s="22">
        <v>5</v>
      </c>
      <c r="M967" s="22">
        <v>5.24</v>
      </c>
      <c r="N967" s="22">
        <v>2</v>
      </c>
      <c r="O967" s="22">
        <v>0</v>
      </c>
      <c r="P967" s="22">
        <v>0</v>
      </c>
      <c r="Q967" s="22">
        <v>0</v>
      </c>
      <c r="R967" s="22"/>
      <c r="S967" s="22"/>
      <c r="T967" s="22"/>
      <c r="U967" t="s">
        <v>1861</v>
      </c>
      <c r="V967" s="18">
        <f t="shared" si="88"/>
        <v>0.24000000000000021</v>
      </c>
      <c r="W967" s="18">
        <v>39.210202409799997</v>
      </c>
      <c r="X967" s="18">
        <v>-84.032668298600001</v>
      </c>
      <c r="Y967" s="18">
        <v>39.213457923999997</v>
      </c>
      <c r="Z967" s="18">
        <v>-84.034093306900004</v>
      </c>
      <c r="AA967" s="71" t="str">
        <f t="shared" si="89"/>
        <v>CLE</v>
      </c>
    </row>
    <row r="968" spans="1:27" x14ac:dyDescent="0.25">
      <c r="A968" s="22" t="s">
        <v>5274</v>
      </c>
      <c r="B968" s="22">
        <v>0</v>
      </c>
      <c r="C968" s="22" t="s">
        <v>4624</v>
      </c>
      <c r="D968" s="22">
        <v>2</v>
      </c>
      <c r="E968" s="23" t="str">
        <f t="shared" si="84"/>
        <v>Green</v>
      </c>
      <c r="F968" s="72" t="s">
        <v>1670</v>
      </c>
      <c r="G968" s="23"/>
      <c r="H968" s="24" t="str">
        <f t="shared" si="85"/>
        <v>Start Loc</v>
      </c>
      <c r="I968" s="24" t="str">
        <f t="shared" si="86"/>
        <v>End Loc</v>
      </c>
      <c r="J968" s="24" t="str">
        <f t="shared" si="87"/>
        <v>Segment</v>
      </c>
      <c r="K968" s="71" t="s">
        <v>970</v>
      </c>
      <c r="L968" s="22">
        <v>2.25</v>
      </c>
      <c r="M968" s="22">
        <v>2.4900000000000002</v>
      </c>
      <c r="N968" s="22">
        <v>2</v>
      </c>
      <c r="O968" s="22">
        <v>0</v>
      </c>
      <c r="P968" s="22">
        <v>0</v>
      </c>
      <c r="Q968" s="22">
        <v>1</v>
      </c>
      <c r="R968" s="22"/>
      <c r="S968" s="22"/>
      <c r="T968" s="22"/>
      <c r="U968" t="s">
        <v>1231</v>
      </c>
      <c r="V968" s="18">
        <f t="shared" si="88"/>
        <v>0.24000000000000021</v>
      </c>
      <c r="W968" s="18">
        <v>39.211124601999998</v>
      </c>
      <c r="X968" s="18">
        <v>-84.3979978407</v>
      </c>
      <c r="Y968" s="18">
        <v>39.213678351799999</v>
      </c>
      <c r="Z968" s="18">
        <v>-84.395032637599996</v>
      </c>
      <c r="AA968" s="71" t="str">
        <f t="shared" si="89"/>
        <v>HAM</v>
      </c>
    </row>
    <row r="969" spans="1:27" x14ac:dyDescent="0.25">
      <c r="A969" s="22" t="s">
        <v>6316</v>
      </c>
      <c r="B969" s="22">
        <v>0</v>
      </c>
      <c r="C969" s="22" t="s">
        <v>4617</v>
      </c>
      <c r="D969" s="22">
        <v>2</v>
      </c>
      <c r="E969" s="23" t="str">
        <f t="shared" ref="E969:E1032" si="90">IF(D969&gt;15,"Red",IF(D969&gt;10,"Yellow",IF(D969&gt;5,"Purple",IF(D969&gt;1,"Green",""))))</f>
        <v>Green</v>
      </c>
      <c r="F969" s="72" t="s">
        <v>1670</v>
      </c>
      <c r="G969" s="23"/>
      <c r="H969" s="24" t="str">
        <f t="shared" ref="H969:H1032" si="91">IF(W969=0,"Unavailable",HYPERLINK(CONCATENATE("http://maps.google.com/maps?q=",+W969,",+",+X969,"+(Begin)&amp;iwloc=A&amp;hl=en"),"Start Loc"))</f>
        <v>Start Loc</v>
      </c>
      <c r="I969" s="24" t="str">
        <f t="shared" ref="I969:I1032" si="92">IF(Y969=0,"Unavailable",HYPERLINK(CONCATENATE("http://maps.google.com/maps?q=",+Y969,",+",+Z969,"+(End)&amp;iwloc=A&amp;hl=en"),"End Loc"))</f>
        <v>End Loc</v>
      </c>
      <c r="J969" s="24" t="str">
        <f t="shared" ref="J969:J1032" si="93">HYPERLINK(CONCATENATE("https://www.google.us/maps/dir/",W969,",",X969,"/",Y969,",",Z969,"/@",AVERAGE(W969,Y969),",",AVERAGE(X969,Z969),",15z"),"Segment")</f>
        <v>Segment</v>
      </c>
      <c r="K969" s="71" t="s">
        <v>791</v>
      </c>
      <c r="L969" s="22">
        <v>2.75</v>
      </c>
      <c r="M969" s="22">
        <v>2.99</v>
      </c>
      <c r="N969" s="22">
        <v>2</v>
      </c>
      <c r="O969" s="22">
        <v>0</v>
      </c>
      <c r="P969" s="22">
        <v>0</v>
      </c>
      <c r="Q969" s="22">
        <v>0</v>
      </c>
      <c r="R969" s="22"/>
      <c r="S969" s="22"/>
      <c r="T969" s="22"/>
      <c r="U969" t="s">
        <v>339</v>
      </c>
      <c r="V969" s="18">
        <f t="shared" ref="V969:V1032" si="94">M969-L969</f>
        <v>0.24000000000000021</v>
      </c>
      <c r="W969" s="18">
        <v>39.2123478882</v>
      </c>
      <c r="X969" s="18">
        <v>-84.637587634100001</v>
      </c>
      <c r="Y969" s="18">
        <v>39.213765194200001</v>
      </c>
      <c r="Z969" s="18">
        <v>-84.6336057627</v>
      </c>
      <c r="AA969" s="71" t="str">
        <f t="shared" ref="AA969:AA1032" si="95">MID(U969,2,3)</f>
        <v>HAM</v>
      </c>
    </row>
    <row r="970" spans="1:27" x14ac:dyDescent="0.25">
      <c r="A970" s="22" t="s">
        <v>3784</v>
      </c>
      <c r="B970" s="22">
        <v>0</v>
      </c>
      <c r="C970" s="22" t="s">
        <v>4612</v>
      </c>
      <c r="D970" s="22">
        <v>2</v>
      </c>
      <c r="E970" s="23" t="str">
        <f t="shared" si="90"/>
        <v>Green</v>
      </c>
      <c r="F970" s="72" t="s">
        <v>1670</v>
      </c>
      <c r="G970" s="23"/>
      <c r="H970" s="24" t="str">
        <f t="shared" si="91"/>
        <v>Start Loc</v>
      </c>
      <c r="I970" s="24" t="str">
        <f t="shared" si="92"/>
        <v>End Loc</v>
      </c>
      <c r="J970" s="24" t="str">
        <f t="shared" si="93"/>
        <v>Segment</v>
      </c>
      <c r="K970" s="71" t="s">
        <v>961</v>
      </c>
      <c r="L970" s="22">
        <v>1</v>
      </c>
      <c r="M970" s="22">
        <v>1.24</v>
      </c>
      <c r="N970" s="22">
        <v>2</v>
      </c>
      <c r="O970" s="22">
        <v>0</v>
      </c>
      <c r="P970" s="22">
        <v>0</v>
      </c>
      <c r="Q970" s="22">
        <v>0</v>
      </c>
      <c r="R970" s="22"/>
      <c r="S970" s="22"/>
      <c r="T970" s="22"/>
      <c r="U970" t="s">
        <v>327</v>
      </c>
      <c r="V970" s="18">
        <f t="shared" si="94"/>
        <v>0.24</v>
      </c>
      <c r="W970" s="18">
        <v>39.212294776100002</v>
      </c>
      <c r="X970" s="18">
        <v>-84.636528957899998</v>
      </c>
      <c r="Y970" s="18">
        <v>39.213947433199998</v>
      </c>
      <c r="Z970" s="18">
        <v>-84.635760789599999</v>
      </c>
      <c r="AA970" s="71" t="str">
        <f t="shared" si="95"/>
        <v>HAM</v>
      </c>
    </row>
    <row r="971" spans="1:27" x14ac:dyDescent="0.25">
      <c r="A971" s="22" t="s">
        <v>3726</v>
      </c>
      <c r="B971" s="22">
        <v>0</v>
      </c>
      <c r="C971" s="22" t="s">
        <v>4620</v>
      </c>
      <c r="D971" s="22">
        <v>3</v>
      </c>
      <c r="E971" s="23" t="str">
        <f t="shared" si="90"/>
        <v>Green</v>
      </c>
      <c r="F971" s="72" t="s">
        <v>1670</v>
      </c>
      <c r="G971" s="23"/>
      <c r="H971" s="24" t="str">
        <f t="shared" si="91"/>
        <v>Start Loc</v>
      </c>
      <c r="I971" s="24" t="str">
        <f t="shared" si="92"/>
        <v>End Loc</v>
      </c>
      <c r="J971" s="24" t="str">
        <f t="shared" si="93"/>
        <v>Segment</v>
      </c>
      <c r="K971" s="71" t="s">
        <v>805</v>
      </c>
      <c r="L971" s="22">
        <v>0</v>
      </c>
      <c r="M971" s="22">
        <v>0.24</v>
      </c>
      <c r="N971" s="22">
        <v>3</v>
      </c>
      <c r="O971" s="22">
        <v>0</v>
      </c>
      <c r="P971" s="22">
        <v>0</v>
      </c>
      <c r="Q971" s="22">
        <v>2</v>
      </c>
      <c r="R971" s="22"/>
      <c r="S971" s="22"/>
      <c r="T971" s="22"/>
      <c r="U971" t="s">
        <v>211</v>
      </c>
      <c r="V971" s="18">
        <f t="shared" si="94"/>
        <v>0.24</v>
      </c>
      <c r="W971" s="18">
        <v>39.2106116876</v>
      </c>
      <c r="X971" s="18">
        <v>-84.573693116200005</v>
      </c>
      <c r="Y971" s="18">
        <v>39.214056602399999</v>
      </c>
      <c r="Z971" s="18">
        <v>-84.573829929599995</v>
      </c>
      <c r="AA971" s="71" t="str">
        <f t="shared" si="95"/>
        <v>HAM</v>
      </c>
    </row>
    <row r="972" spans="1:27" x14ac:dyDescent="0.25">
      <c r="A972" s="22" t="s">
        <v>3125</v>
      </c>
      <c r="B972" s="22">
        <v>0</v>
      </c>
      <c r="C972" s="22" t="s">
        <v>4643</v>
      </c>
      <c r="D972" s="22">
        <v>2</v>
      </c>
      <c r="E972" s="23" t="str">
        <f t="shared" si="90"/>
        <v>Green</v>
      </c>
      <c r="F972" s="72" t="s">
        <v>1726</v>
      </c>
      <c r="G972" s="23"/>
      <c r="H972" s="24" t="str">
        <f t="shared" si="91"/>
        <v>Start Loc</v>
      </c>
      <c r="I972" s="24" t="str">
        <f t="shared" si="92"/>
        <v>End Loc</v>
      </c>
      <c r="J972" s="24" t="str">
        <f t="shared" si="93"/>
        <v>Segment</v>
      </c>
      <c r="K972" s="71" t="s">
        <v>943</v>
      </c>
      <c r="L972" s="22">
        <v>3.5</v>
      </c>
      <c r="M972" s="22">
        <v>3.74</v>
      </c>
      <c r="N972" s="22">
        <v>2</v>
      </c>
      <c r="O972" s="22">
        <v>0</v>
      </c>
      <c r="P972" s="22">
        <v>0</v>
      </c>
      <c r="Q972" s="22">
        <v>3</v>
      </c>
      <c r="R972" s="22"/>
      <c r="S972" s="22"/>
      <c r="T972" s="22"/>
      <c r="U972" t="s">
        <v>304</v>
      </c>
      <c r="V972" s="18">
        <f t="shared" si="94"/>
        <v>0.24000000000000021</v>
      </c>
      <c r="W972" s="18">
        <v>39.213827694999999</v>
      </c>
      <c r="X972" s="18">
        <v>-83.030293701800005</v>
      </c>
      <c r="Y972" s="18">
        <v>39.214530099400001</v>
      </c>
      <c r="Z972" s="18">
        <v>-83.034659073900002</v>
      </c>
      <c r="AA972" s="71" t="str">
        <f t="shared" si="95"/>
        <v>ROS</v>
      </c>
    </row>
    <row r="973" spans="1:27" x14ac:dyDescent="0.25">
      <c r="A973" s="22" t="s">
        <v>5576</v>
      </c>
      <c r="B973" s="22">
        <v>0</v>
      </c>
      <c r="C973" s="22" t="s">
        <v>4620</v>
      </c>
      <c r="D973" s="22">
        <v>2</v>
      </c>
      <c r="E973" s="23" t="str">
        <f t="shared" si="90"/>
        <v>Green</v>
      </c>
      <c r="F973" s="72" t="s">
        <v>1670</v>
      </c>
      <c r="G973" s="23"/>
      <c r="H973" s="24" t="str">
        <f t="shared" si="91"/>
        <v>Start Loc</v>
      </c>
      <c r="I973" s="24" t="str">
        <f t="shared" si="92"/>
        <v>End Loc</v>
      </c>
      <c r="J973" s="24" t="str">
        <f t="shared" si="93"/>
        <v>Segment</v>
      </c>
      <c r="K973" s="71" t="s">
        <v>6601</v>
      </c>
      <c r="L973" s="22">
        <v>0</v>
      </c>
      <c r="M973" s="22">
        <v>0.24</v>
      </c>
      <c r="N973" s="22">
        <v>2</v>
      </c>
      <c r="O973" s="22">
        <v>0</v>
      </c>
      <c r="P973" s="22">
        <v>0</v>
      </c>
      <c r="Q973" s="22">
        <v>0</v>
      </c>
      <c r="R973" s="22"/>
      <c r="S973" s="22"/>
      <c r="T973" s="22"/>
      <c r="U973" t="s">
        <v>6644</v>
      </c>
      <c r="V973" s="18">
        <f t="shared" si="94"/>
        <v>0.24</v>
      </c>
      <c r="W973" s="18">
        <v>39.215416682799997</v>
      </c>
      <c r="X973" s="18">
        <v>-84.392014591099993</v>
      </c>
      <c r="Y973" s="18">
        <v>39.214920331800002</v>
      </c>
      <c r="Z973" s="18">
        <v>-84.387865542300005</v>
      </c>
      <c r="AA973" s="71" t="str">
        <f t="shared" si="95"/>
        <v>HAM</v>
      </c>
    </row>
    <row r="974" spans="1:27" x14ac:dyDescent="0.25">
      <c r="A974" s="22" t="s">
        <v>2301</v>
      </c>
      <c r="B974" s="22">
        <v>0</v>
      </c>
      <c r="C974" s="22" t="s">
        <v>4635</v>
      </c>
      <c r="D974" s="22">
        <v>2</v>
      </c>
      <c r="E974" s="23" t="str">
        <f t="shared" si="90"/>
        <v>Green</v>
      </c>
      <c r="F974" s="72" t="s">
        <v>1673</v>
      </c>
      <c r="G974" s="23"/>
      <c r="H974" s="24" t="str">
        <f t="shared" si="91"/>
        <v>Start Loc</v>
      </c>
      <c r="I974" s="24" t="str">
        <f t="shared" si="92"/>
        <v>End Loc</v>
      </c>
      <c r="J974" s="24" t="str">
        <f t="shared" si="93"/>
        <v>Segment</v>
      </c>
      <c r="K974" s="71" t="s">
        <v>905</v>
      </c>
      <c r="L974" s="22">
        <v>4.5</v>
      </c>
      <c r="M974" s="22">
        <v>4.74</v>
      </c>
      <c r="N974" s="22">
        <v>2</v>
      </c>
      <c r="O974" s="22">
        <v>0</v>
      </c>
      <c r="P974" s="22">
        <v>0</v>
      </c>
      <c r="Q974" s="22">
        <v>0</v>
      </c>
      <c r="R974" s="22"/>
      <c r="S974" s="22"/>
      <c r="T974" s="22"/>
      <c r="U974" t="s">
        <v>1354</v>
      </c>
      <c r="V974" s="18">
        <f t="shared" si="94"/>
        <v>0.24000000000000021</v>
      </c>
      <c r="W974" s="18">
        <v>39.213838828999997</v>
      </c>
      <c r="X974" s="18">
        <v>-84.140092814400006</v>
      </c>
      <c r="Y974" s="18">
        <v>39.215159584399998</v>
      </c>
      <c r="Z974" s="18">
        <v>-84.135984103599995</v>
      </c>
      <c r="AA974" s="71" t="str">
        <f t="shared" si="95"/>
        <v>CLE</v>
      </c>
    </row>
    <row r="975" spans="1:27" x14ac:dyDescent="0.25">
      <c r="A975" s="22" t="s">
        <v>5721</v>
      </c>
      <c r="B975" s="22">
        <v>0</v>
      </c>
      <c r="C975" s="22" t="s">
        <v>4606</v>
      </c>
      <c r="D975" s="22">
        <v>2</v>
      </c>
      <c r="E975" s="23" t="str">
        <f t="shared" si="90"/>
        <v>Green</v>
      </c>
      <c r="F975" s="72" t="s">
        <v>1709</v>
      </c>
      <c r="G975" s="23"/>
      <c r="H975" s="24" t="str">
        <f t="shared" si="91"/>
        <v>Start Loc</v>
      </c>
      <c r="I975" s="24" t="str">
        <f t="shared" si="92"/>
        <v>End Loc</v>
      </c>
      <c r="J975" s="24" t="str">
        <f t="shared" si="93"/>
        <v>Segment</v>
      </c>
      <c r="K975" s="71" t="s">
        <v>864</v>
      </c>
      <c r="L975" s="22">
        <v>0.25</v>
      </c>
      <c r="M975" s="22">
        <v>0.49</v>
      </c>
      <c r="N975" s="22">
        <v>2</v>
      </c>
      <c r="O975" s="22">
        <v>0</v>
      </c>
      <c r="P975" s="22">
        <v>0</v>
      </c>
      <c r="Q975" s="22">
        <v>2</v>
      </c>
      <c r="R975" s="22"/>
      <c r="S975" s="22"/>
      <c r="T975" s="22"/>
      <c r="U975" t="s">
        <v>1530</v>
      </c>
      <c r="V975" s="18">
        <f t="shared" si="94"/>
        <v>0.24</v>
      </c>
      <c r="W975" s="18">
        <v>39.217259150499999</v>
      </c>
      <c r="X975" s="18">
        <v>-83.418622164200002</v>
      </c>
      <c r="Y975" s="18">
        <v>39.215195744100001</v>
      </c>
      <c r="Z975" s="18">
        <v>-83.415057447099997</v>
      </c>
      <c r="AA975" s="71" t="str">
        <f t="shared" si="95"/>
        <v>HIG</v>
      </c>
    </row>
    <row r="976" spans="1:27" x14ac:dyDescent="0.25">
      <c r="A976" s="22" t="s">
        <v>6085</v>
      </c>
      <c r="B976" s="22">
        <v>0</v>
      </c>
      <c r="C976" s="22" t="s">
        <v>4608</v>
      </c>
      <c r="D976" s="22">
        <v>2</v>
      </c>
      <c r="E976" s="23" t="str">
        <f t="shared" si="90"/>
        <v>Green</v>
      </c>
      <c r="F976" s="72" t="s">
        <v>1726</v>
      </c>
      <c r="G976" s="23"/>
      <c r="H976" s="24" t="str">
        <f t="shared" si="91"/>
        <v>Start Loc</v>
      </c>
      <c r="I976" s="24" t="str">
        <f t="shared" si="92"/>
        <v>End Loc</v>
      </c>
      <c r="J976" s="24" t="str">
        <f t="shared" si="93"/>
        <v>Segment</v>
      </c>
      <c r="K976" s="71" t="s">
        <v>850</v>
      </c>
      <c r="L976" s="22">
        <v>1.25</v>
      </c>
      <c r="M976" s="22">
        <v>1.49</v>
      </c>
      <c r="N976" s="22">
        <v>2</v>
      </c>
      <c r="O976" s="22">
        <v>0</v>
      </c>
      <c r="P976" s="22">
        <v>0</v>
      </c>
      <c r="Q976" s="22">
        <v>1</v>
      </c>
      <c r="R976" s="22"/>
      <c r="S976" s="22"/>
      <c r="T976" s="22"/>
      <c r="U976" t="s">
        <v>724</v>
      </c>
      <c r="V976" s="18">
        <f t="shared" si="94"/>
        <v>0.24</v>
      </c>
      <c r="W976" s="18">
        <v>39.218711595099997</v>
      </c>
      <c r="X976" s="18">
        <v>-83.246119891199996</v>
      </c>
      <c r="Y976" s="18">
        <v>39.215503759000001</v>
      </c>
      <c r="Z976" s="18">
        <v>-83.246668344100001</v>
      </c>
      <c r="AA976" s="71" t="str">
        <f t="shared" si="95"/>
        <v>ROS</v>
      </c>
    </row>
    <row r="977" spans="1:27" x14ac:dyDescent="0.25">
      <c r="A977" s="22" t="s">
        <v>5802</v>
      </c>
      <c r="B977" s="22">
        <v>0</v>
      </c>
      <c r="C977" s="22" t="s">
        <v>4621</v>
      </c>
      <c r="D977" s="22">
        <v>2</v>
      </c>
      <c r="E977" s="23" t="str">
        <f t="shared" si="90"/>
        <v>Green</v>
      </c>
      <c r="F977" s="72" t="s">
        <v>1726</v>
      </c>
      <c r="G977" s="23"/>
      <c r="H977" s="24" t="str">
        <f t="shared" si="91"/>
        <v>Start Loc</v>
      </c>
      <c r="I977" s="24" t="str">
        <f t="shared" si="92"/>
        <v>End Loc</v>
      </c>
      <c r="J977" s="24" t="str">
        <f t="shared" si="93"/>
        <v>Segment</v>
      </c>
      <c r="K977" s="71" t="s">
        <v>820</v>
      </c>
      <c r="L977" s="22">
        <v>0.75</v>
      </c>
      <c r="M977" s="22">
        <v>0.99</v>
      </c>
      <c r="N977" s="22">
        <v>2</v>
      </c>
      <c r="O977" s="22">
        <v>0</v>
      </c>
      <c r="P977" s="22">
        <v>0</v>
      </c>
      <c r="Q977" s="22">
        <v>0</v>
      </c>
      <c r="R977" s="22"/>
      <c r="S977" s="22"/>
      <c r="T977" s="22"/>
      <c r="U977" t="s">
        <v>6690</v>
      </c>
      <c r="V977" s="18">
        <f t="shared" si="94"/>
        <v>0.24</v>
      </c>
      <c r="W977" s="18">
        <v>39.2156145071</v>
      </c>
      <c r="X977" s="18">
        <v>-82.854701272599996</v>
      </c>
      <c r="Y977" s="18">
        <v>39.215706722199997</v>
      </c>
      <c r="Z977" s="18">
        <v>-82.850303320400002</v>
      </c>
      <c r="AA977" s="71" t="str">
        <f t="shared" si="95"/>
        <v>ROS</v>
      </c>
    </row>
    <row r="978" spans="1:27" x14ac:dyDescent="0.25">
      <c r="A978" s="22" t="s">
        <v>3672</v>
      </c>
      <c r="B978" s="22">
        <v>0</v>
      </c>
      <c r="C978" s="22" t="s">
        <v>4620</v>
      </c>
      <c r="D978" s="22">
        <v>4</v>
      </c>
      <c r="E978" s="23" t="str">
        <f t="shared" si="90"/>
        <v>Green</v>
      </c>
      <c r="F978" s="72" t="s">
        <v>1673</v>
      </c>
      <c r="G978" s="23"/>
      <c r="H978" s="24" t="str">
        <f t="shared" si="91"/>
        <v>Start Loc</v>
      </c>
      <c r="I978" s="24" t="str">
        <f t="shared" si="92"/>
        <v>End Loc</v>
      </c>
      <c r="J978" s="24" t="str">
        <f t="shared" si="93"/>
        <v>Segment</v>
      </c>
      <c r="K978" s="71" t="s">
        <v>879</v>
      </c>
      <c r="L978" s="22">
        <v>0</v>
      </c>
      <c r="M978" s="22">
        <v>0.24</v>
      </c>
      <c r="N978" s="22">
        <v>4</v>
      </c>
      <c r="O978" s="22">
        <v>0</v>
      </c>
      <c r="P978" s="22">
        <v>0</v>
      </c>
      <c r="Q978" s="22">
        <v>3</v>
      </c>
      <c r="R978" s="22"/>
      <c r="S978" s="22"/>
      <c r="T978" s="22"/>
      <c r="U978" t="s">
        <v>258</v>
      </c>
      <c r="V978" s="18">
        <f t="shared" si="94"/>
        <v>0.24</v>
      </c>
      <c r="W978" s="18">
        <v>39.2128083283</v>
      </c>
      <c r="X978" s="18">
        <v>-84.298111271699995</v>
      </c>
      <c r="Y978" s="18">
        <v>39.216225788000003</v>
      </c>
      <c r="Z978" s="18">
        <v>-84.298342850200001</v>
      </c>
      <c r="AA978" s="71" t="str">
        <f t="shared" si="95"/>
        <v>CLE</v>
      </c>
    </row>
    <row r="979" spans="1:27" x14ac:dyDescent="0.25">
      <c r="A979" s="22" t="s">
        <v>3850</v>
      </c>
      <c r="B979" s="22">
        <v>0</v>
      </c>
      <c r="C979" s="22" t="s">
        <v>4619</v>
      </c>
      <c r="D979" s="22">
        <v>2</v>
      </c>
      <c r="E979" s="23" t="str">
        <f t="shared" si="90"/>
        <v>Green</v>
      </c>
      <c r="F979" s="72" t="s">
        <v>1670</v>
      </c>
      <c r="G979" s="23"/>
      <c r="H979" s="24" t="str">
        <f t="shared" si="91"/>
        <v>Start Loc</v>
      </c>
      <c r="I979" s="24" t="str">
        <f t="shared" si="92"/>
        <v>End Loc</v>
      </c>
      <c r="J979" s="24" t="str">
        <f t="shared" si="93"/>
        <v>Segment</v>
      </c>
      <c r="K979" s="71" t="s">
        <v>849</v>
      </c>
      <c r="L979" s="22">
        <v>0.5</v>
      </c>
      <c r="M979" s="22">
        <v>0.74</v>
      </c>
      <c r="N979" s="22">
        <v>2</v>
      </c>
      <c r="O979" s="22">
        <v>0</v>
      </c>
      <c r="P979" s="22">
        <v>0</v>
      </c>
      <c r="Q979" s="22">
        <v>0</v>
      </c>
      <c r="R979" s="22"/>
      <c r="S979" s="22"/>
      <c r="T979" s="22"/>
      <c r="U979" t="s">
        <v>236</v>
      </c>
      <c r="V979" s="18">
        <f t="shared" si="94"/>
        <v>0.24</v>
      </c>
      <c r="W979" s="18">
        <v>39.2166093039</v>
      </c>
      <c r="X979" s="18">
        <v>-84.667781888299999</v>
      </c>
      <c r="Y979" s="18">
        <v>39.216713254699997</v>
      </c>
      <c r="Z979" s="18">
        <v>-84.663361677599994</v>
      </c>
      <c r="AA979" s="71" t="str">
        <f t="shared" si="95"/>
        <v>HAM</v>
      </c>
    </row>
    <row r="980" spans="1:27" x14ac:dyDescent="0.25">
      <c r="A980" s="22" t="s">
        <v>3578</v>
      </c>
      <c r="B980" s="22">
        <v>0</v>
      </c>
      <c r="C980" s="22" t="s">
        <v>4606</v>
      </c>
      <c r="D980" s="22">
        <v>3</v>
      </c>
      <c r="E980" s="23" t="str">
        <f t="shared" si="90"/>
        <v>Green</v>
      </c>
      <c r="F980" s="72" t="s">
        <v>1673</v>
      </c>
      <c r="G980" s="23"/>
      <c r="H980" s="24" t="str">
        <f t="shared" si="91"/>
        <v>Start Loc</v>
      </c>
      <c r="I980" s="24" t="str">
        <f t="shared" si="92"/>
        <v>End Loc</v>
      </c>
      <c r="J980" s="24" t="str">
        <f t="shared" si="93"/>
        <v>Segment</v>
      </c>
      <c r="K980" s="71" t="s">
        <v>789</v>
      </c>
      <c r="L980" s="22">
        <v>0.25</v>
      </c>
      <c r="M980" s="22">
        <v>0.49</v>
      </c>
      <c r="N980" s="22">
        <v>3</v>
      </c>
      <c r="O980" s="22">
        <v>0</v>
      </c>
      <c r="P980" s="22">
        <v>0</v>
      </c>
      <c r="Q980" s="22">
        <v>2</v>
      </c>
      <c r="R980" s="22"/>
      <c r="S980" s="22"/>
      <c r="T980" s="22"/>
      <c r="U980" t="s">
        <v>203</v>
      </c>
      <c r="V980" s="18">
        <f t="shared" si="94"/>
        <v>0.24</v>
      </c>
      <c r="W980" s="18">
        <v>39.2142259743</v>
      </c>
      <c r="X980" s="18">
        <v>-84.290585798899997</v>
      </c>
      <c r="Y980" s="18">
        <v>39.216867743000002</v>
      </c>
      <c r="Z980" s="18">
        <v>-84.287800690899999</v>
      </c>
      <c r="AA980" s="71" t="str">
        <f t="shared" si="95"/>
        <v>CLE</v>
      </c>
    </row>
    <row r="981" spans="1:27" x14ac:dyDescent="0.25">
      <c r="A981" s="22" t="s">
        <v>3665</v>
      </c>
      <c r="B981" s="22">
        <v>0</v>
      </c>
      <c r="C981" s="22" t="s">
        <v>4643</v>
      </c>
      <c r="D981" s="22">
        <v>3</v>
      </c>
      <c r="E981" s="23" t="str">
        <f t="shared" si="90"/>
        <v>Green</v>
      </c>
      <c r="F981" s="72" t="s">
        <v>1726</v>
      </c>
      <c r="G981" s="23"/>
      <c r="H981" s="24" t="str">
        <f t="shared" si="91"/>
        <v>Start Loc</v>
      </c>
      <c r="I981" s="24" t="str">
        <f t="shared" si="92"/>
        <v>End Loc</v>
      </c>
      <c r="J981" s="24" t="str">
        <f t="shared" si="93"/>
        <v>Segment</v>
      </c>
      <c r="K981" s="71" t="s">
        <v>1021</v>
      </c>
      <c r="L981" s="22">
        <v>3.5</v>
      </c>
      <c r="M981" s="22">
        <v>3.74</v>
      </c>
      <c r="N981" s="22">
        <v>3</v>
      </c>
      <c r="O981" s="22">
        <v>0</v>
      </c>
      <c r="P981" s="22">
        <v>0</v>
      </c>
      <c r="Q981" s="22">
        <v>1</v>
      </c>
      <c r="R981" s="22"/>
      <c r="S981" s="22"/>
      <c r="T981" s="22"/>
      <c r="U981" t="s">
        <v>419</v>
      </c>
      <c r="V981" s="18">
        <f t="shared" si="94"/>
        <v>0.24000000000000021</v>
      </c>
      <c r="W981" s="18">
        <v>39.213945784400003</v>
      </c>
      <c r="X981" s="18">
        <v>-82.806611267400001</v>
      </c>
      <c r="Y981" s="18">
        <v>39.216892725800001</v>
      </c>
      <c r="Z981" s="18">
        <v>-82.804246209799999</v>
      </c>
      <c r="AA981" s="71" t="str">
        <f t="shared" si="95"/>
        <v>ROS</v>
      </c>
    </row>
    <row r="982" spans="1:27" x14ac:dyDescent="0.25">
      <c r="A982" s="22" t="s">
        <v>4361</v>
      </c>
      <c r="B982" s="22">
        <v>0</v>
      </c>
      <c r="C982" s="22" t="s">
        <v>4646</v>
      </c>
      <c r="D982" s="22">
        <v>5</v>
      </c>
      <c r="E982" s="23" t="str">
        <f t="shared" si="90"/>
        <v>Green</v>
      </c>
      <c r="F982" s="72" t="s">
        <v>1670</v>
      </c>
      <c r="G982" s="23"/>
      <c r="H982" s="24" t="str">
        <f t="shared" si="91"/>
        <v>Start Loc</v>
      </c>
      <c r="I982" s="24" t="str">
        <f t="shared" si="92"/>
        <v>End Loc</v>
      </c>
      <c r="J982" s="24" t="str">
        <f t="shared" si="93"/>
        <v>Segment</v>
      </c>
      <c r="K982" s="71" t="s">
        <v>811</v>
      </c>
      <c r="L982" s="22">
        <v>5.5</v>
      </c>
      <c r="M982" s="22">
        <v>5.74</v>
      </c>
      <c r="N982" s="22">
        <v>5</v>
      </c>
      <c r="O982" s="22">
        <v>0</v>
      </c>
      <c r="P982" s="22">
        <v>0</v>
      </c>
      <c r="Q982" s="22">
        <v>0</v>
      </c>
      <c r="R982" s="22"/>
      <c r="S982" s="22"/>
      <c r="T982" s="22"/>
      <c r="U982" t="s">
        <v>1222</v>
      </c>
      <c r="V982" s="18">
        <f t="shared" si="94"/>
        <v>0.24000000000000021</v>
      </c>
      <c r="W982" s="18">
        <v>39.216005584000001</v>
      </c>
      <c r="X982" s="18">
        <v>-84.508504716999994</v>
      </c>
      <c r="Y982" s="18">
        <v>39.217490271099997</v>
      </c>
      <c r="Z982" s="18">
        <v>-84.504460278799996</v>
      </c>
      <c r="AA982" s="71" t="str">
        <f t="shared" si="95"/>
        <v>HAM</v>
      </c>
    </row>
    <row r="983" spans="1:27" x14ac:dyDescent="0.25">
      <c r="A983" s="22" t="s">
        <v>3671</v>
      </c>
      <c r="B983" s="22">
        <v>0</v>
      </c>
      <c r="C983" s="22" t="s">
        <v>4606</v>
      </c>
      <c r="D983" s="22">
        <v>2</v>
      </c>
      <c r="E983" s="23" t="str">
        <f t="shared" si="90"/>
        <v>Green</v>
      </c>
      <c r="F983" s="72" t="s">
        <v>1673</v>
      </c>
      <c r="G983" s="23"/>
      <c r="H983" s="24" t="str">
        <f t="shared" si="91"/>
        <v>Start Loc</v>
      </c>
      <c r="I983" s="24" t="str">
        <f t="shared" si="92"/>
        <v>End Loc</v>
      </c>
      <c r="J983" s="24" t="str">
        <f t="shared" si="93"/>
        <v>Segment</v>
      </c>
      <c r="K983" s="71" t="s">
        <v>879</v>
      </c>
      <c r="L983" s="22">
        <v>0.25</v>
      </c>
      <c r="M983" s="22">
        <v>0.49</v>
      </c>
      <c r="N983" s="22">
        <v>2</v>
      </c>
      <c r="O983" s="22">
        <v>0</v>
      </c>
      <c r="P983" s="22">
        <v>0</v>
      </c>
      <c r="Q983" s="22">
        <v>1</v>
      </c>
      <c r="R983" s="22"/>
      <c r="S983" s="22"/>
      <c r="T983" s="22"/>
      <c r="U983" t="s">
        <v>258</v>
      </c>
      <c r="V983" s="18">
        <f t="shared" si="94"/>
        <v>0.24</v>
      </c>
      <c r="W983" s="18">
        <v>39.216355376599999</v>
      </c>
      <c r="X983" s="18">
        <v>-84.298259414699999</v>
      </c>
      <c r="Y983" s="18">
        <v>39.218139101799999</v>
      </c>
      <c r="Z983" s="18">
        <v>-84.294547932499995</v>
      </c>
      <c r="AA983" s="71" t="str">
        <f t="shared" si="95"/>
        <v>CLE</v>
      </c>
    </row>
    <row r="984" spans="1:27" x14ac:dyDescent="0.25">
      <c r="A984" s="22" t="s">
        <v>4390</v>
      </c>
      <c r="B984" s="22">
        <v>0</v>
      </c>
      <c r="C984" s="22" t="s">
        <v>4630</v>
      </c>
      <c r="D984" s="22">
        <v>3</v>
      </c>
      <c r="E984" s="23" t="str">
        <f t="shared" si="90"/>
        <v>Green</v>
      </c>
      <c r="F984" s="72" t="s">
        <v>1670</v>
      </c>
      <c r="G984" s="23"/>
      <c r="H984" s="24" t="str">
        <f t="shared" si="91"/>
        <v>Start Loc</v>
      </c>
      <c r="I984" s="24" t="str">
        <f t="shared" si="92"/>
        <v>End Loc</v>
      </c>
      <c r="J984" s="24" t="str">
        <f t="shared" si="93"/>
        <v>Segment</v>
      </c>
      <c r="K984" s="71" t="s">
        <v>811</v>
      </c>
      <c r="L984" s="22">
        <v>5.75</v>
      </c>
      <c r="M984" s="22">
        <v>5.99</v>
      </c>
      <c r="N984" s="22">
        <v>3</v>
      </c>
      <c r="O984" s="22">
        <v>0</v>
      </c>
      <c r="P984" s="22">
        <v>0</v>
      </c>
      <c r="Q984" s="22">
        <v>3</v>
      </c>
      <c r="R984" s="22"/>
      <c r="S984" s="22"/>
      <c r="T984" s="22"/>
      <c r="U984" t="s">
        <v>1222</v>
      </c>
      <c r="V984" s="18">
        <f t="shared" si="94"/>
        <v>0.24000000000000021</v>
      </c>
      <c r="W984" s="18">
        <v>39.2175532049</v>
      </c>
      <c r="X984" s="18">
        <v>-84.504289482999994</v>
      </c>
      <c r="Y984" s="18">
        <v>39.218222595199997</v>
      </c>
      <c r="Z984" s="18">
        <v>-84.500113923200004</v>
      </c>
      <c r="AA984" s="71" t="str">
        <f t="shared" si="95"/>
        <v>HAM</v>
      </c>
    </row>
    <row r="985" spans="1:27" x14ac:dyDescent="0.25">
      <c r="A985" s="22" t="s">
        <v>3149</v>
      </c>
      <c r="B985" s="22">
        <v>0</v>
      </c>
      <c r="C985" s="22" t="s">
        <v>4631</v>
      </c>
      <c r="D985" s="22">
        <v>3</v>
      </c>
      <c r="E985" s="23" t="str">
        <f t="shared" si="90"/>
        <v>Green</v>
      </c>
      <c r="F985" s="72" t="s">
        <v>1673</v>
      </c>
      <c r="G985" s="23"/>
      <c r="H985" s="24" t="str">
        <f t="shared" si="91"/>
        <v>Start Loc</v>
      </c>
      <c r="I985" s="24" t="str">
        <f t="shared" si="92"/>
        <v>End Loc</v>
      </c>
      <c r="J985" s="24" t="str">
        <f t="shared" si="93"/>
        <v>Segment</v>
      </c>
      <c r="K985" s="71" t="s">
        <v>967</v>
      </c>
      <c r="L985" s="22">
        <v>3</v>
      </c>
      <c r="M985" s="22">
        <v>3.24</v>
      </c>
      <c r="N985" s="22">
        <v>3</v>
      </c>
      <c r="O985" s="22">
        <v>0</v>
      </c>
      <c r="P985" s="22">
        <v>0</v>
      </c>
      <c r="Q985" s="22">
        <v>3</v>
      </c>
      <c r="R985" s="22"/>
      <c r="S985" s="22"/>
      <c r="T985" s="22"/>
      <c r="U985" t="s">
        <v>331</v>
      </c>
      <c r="V985" s="18">
        <f t="shared" si="94"/>
        <v>0.24000000000000021</v>
      </c>
      <c r="W985" s="18">
        <v>39.215487864000004</v>
      </c>
      <c r="X985" s="18">
        <v>-84.145643810899998</v>
      </c>
      <c r="Y985" s="18">
        <v>39.218593392599999</v>
      </c>
      <c r="Z985" s="18">
        <v>-84.1475103394</v>
      </c>
      <c r="AA985" s="71" t="str">
        <f t="shared" si="95"/>
        <v>CLE</v>
      </c>
    </row>
    <row r="986" spans="1:27" x14ac:dyDescent="0.25">
      <c r="A986" s="22" t="s">
        <v>3613</v>
      </c>
      <c r="B986" s="22">
        <v>0</v>
      </c>
      <c r="C986" s="22" t="s">
        <v>4614</v>
      </c>
      <c r="D986" s="22">
        <v>4</v>
      </c>
      <c r="E986" s="23" t="str">
        <f t="shared" si="90"/>
        <v>Green</v>
      </c>
      <c r="F986" s="72" t="s">
        <v>1726</v>
      </c>
      <c r="G986" s="23"/>
      <c r="H986" s="24" t="str">
        <f t="shared" si="91"/>
        <v>Start Loc</v>
      </c>
      <c r="I986" s="24" t="str">
        <f t="shared" si="92"/>
        <v>End Loc</v>
      </c>
      <c r="J986" s="24" t="str">
        <f t="shared" si="93"/>
        <v>Segment</v>
      </c>
      <c r="K986" s="71" t="s">
        <v>868</v>
      </c>
      <c r="L986" s="22">
        <v>3.75</v>
      </c>
      <c r="M986" s="22">
        <v>3.99</v>
      </c>
      <c r="N986" s="22">
        <v>4</v>
      </c>
      <c r="O986" s="22">
        <v>0</v>
      </c>
      <c r="P986" s="22">
        <v>1</v>
      </c>
      <c r="Q986" s="22">
        <v>2</v>
      </c>
      <c r="R986" s="22"/>
      <c r="S986" s="22"/>
      <c r="T986" s="22"/>
      <c r="U986" t="s">
        <v>275</v>
      </c>
      <c r="V986" s="18">
        <f t="shared" si="94"/>
        <v>0.24000000000000021</v>
      </c>
      <c r="W986" s="18">
        <v>39.215875850000003</v>
      </c>
      <c r="X986" s="18">
        <v>-83.028274990599996</v>
      </c>
      <c r="Y986" s="18">
        <v>39.218776001199998</v>
      </c>
      <c r="Z986" s="18">
        <v>-83.027894935899994</v>
      </c>
      <c r="AA986" s="71" t="str">
        <f t="shared" si="95"/>
        <v>ROS</v>
      </c>
    </row>
    <row r="987" spans="1:27" x14ac:dyDescent="0.25">
      <c r="A987" s="22" t="s">
        <v>2633</v>
      </c>
      <c r="B987" s="22">
        <v>0</v>
      </c>
      <c r="C987" s="22" t="s">
        <v>4606</v>
      </c>
      <c r="D987" s="22">
        <v>3</v>
      </c>
      <c r="E987" s="23" t="str">
        <f t="shared" si="90"/>
        <v>Green</v>
      </c>
      <c r="F987" s="72" t="s">
        <v>1673</v>
      </c>
      <c r="G987" s="23"/>
      <c r="H987" s="24" t="str">
        <f t="shared" si="91"/>
        <v>Start Loc</v>
      </c>
      <c r="I987" s="24" t="str">
        <f t="shared" si="92"/>
        <v>End Loc</v>
      </c>
      <c r="J987" s="24" t="str">
        <f t="shared" si="93"/>
        <v>Segment</v>
      </c>
      <c r="K987" s="71" t="s">
        <v>923</v>
      </c>
      <c r="L987" s="22">
        <v>0.25</v>
      </c>
      <c r="M987" s="22">
        <v>0.49</v>
      </c>
      <c r="N987" s="22">
        <v>3</v>
      </c>
      <c r="O987" s="22">
        <v>1</v>
      </c>
      <c r="P987" s="22">
        <v>0</v>
      </c>
      <c r="Q987" s="22">
        <v>0</v>
      </c>
      <c r="R987" s="22"/>
      <c r="S987" s="22"/>
      <c r="T987" s="22"/>
      <c r="U987" t="s">
        <v>1478</v>
      </c>
      <c r="V987" s="18">
        <f t="shared" si="94"/>
        <v>0.24</v>
      </c>
      <c r="W987" s="18">
        <v>39.215844190299997</v>
      </c>
      <c r="X987" s="18">
        <v>-84.300695473199994</v>
      </c>
      <c r="Y987" s="18">
        <v>39.218865264800002</v>
      </c>
      <c r="Z987" s="18">
        <v>-84.301937405800004</v>
      </c>
      <c r="AA987" s="71" t="str">
        <f t="shared" si="95"/>
        <v>CLE</v>
      </c>
    </row>
    <row r="988" spans="1:27" x14ac:dyDescent="0.25">
      <c r="A988" s="22" t="s">
        <v>3653</v>
      </c>
      <c r="B988" s="22">
        <v>0</v>
      </c>
      <c r="C988" s="22" t="s">
        <v>4627</v>
      </c>
      <c r="D988" s="22">
        <v>2</v>
      </c>
      <c r="E988" s="23" t="str">
        <f t="shared" si="90"/>
        <v>Green</v>
      </c>
      <c r="F988" s="72" t="s">
        <v>1670</v>
      </c>
      <c r="G988" s="23"/>
      <c r="H988" s="24" t="str">
        <f t="shared" si="91"/>
        <v>Start Loc</v>
      </c>
      <c r="I988" s="24" t="str">
        <f t="shared" si="92"/>
        <v>End Loc</v>
      </c>
      <c r="J988" s="24" t="str">
        <f t="shared" si="93"/>
        <v>Segment</v>
      </c>
      <c r="K988" s="71" t="s">
        <v>845</v>
      </c>
      <c r="L988" s="22">
        <v>3.25</v>
      </c>
      <c r="M988" s="22">
        <v>3.49</v>
      </c>
      <c r="N988" s="22">
        <v>2</v>
      </c>
      <c r="O988" s="22">
        <v>0</v>
      </c>
      <c r="P988" s="22">
        <v>0</v>
      </c>
      <c r="Q988" s="22">
        <v>1</v>
      </c>
      <c r="R988" s="22"/>
      <c r="S988" s="22"/>
      <c r="T988" s="22"/>
      <c r="U988" t="s">
        <v>233</v>
      </c>
      <c r="V988" s="18">
        <f t="shared" si="94"/>
        <v>0.24000000000000021</v>
      </c>
      <c r="W988" s="18">
        <v>39.215459542700003</v>
      </c>
      <c r="X988" s="18">
        <v>-84.782636116500001</v>
      </c>
      <c r="Y988" s="18">
        <v>39.218873170199998</v>
      </c>
      <c r="Z988" s="18">
        <v>-84.783331349600005</v>
      </c>
      <c r="AA988" s="71" t="str">
        <f t="shared" si="95"/>
        <v>HAM</v>
      </c>
    </row>
    <row r="989" spans="1:27" x14ac:dyDescent="0.25">
      <c r="A989" s="22" t="s">
        <v>3874</v>
      </c>
      <c r="B989" s="22">
        <v>0</v>
      </c>
      <c r="C989" s="22" t="s">
        <v>4656</v>
      </c>
      <c r="D989" s="22">
        <v>3</v>
      </c>
      <c r="E989" s="23" t="str">
        <f t="shared" si="90"/>
        <v>Green</v>
      </c>
      <c r="F989" s="72" t="s">
        <v>1670</v>
      </c>
      <c r="G989" s="23"/>
      <c r="H989" s="24" t="str">
        <f t="shared" si="91"/>
        <v>Start Loc</v>
      </c>
      <c r="I989" s="24" t="str">
        <f t="shared" si="92"/>
        <v>End Loc</v>
      </c>
      <c r="J989" s="24" t="str">
        <f t="shared" si="93"/>
        <v>Segment</v>
      </c>
      <c r="K989" s="71" t="s">
        <v>831</v>
      </c>
      <c r="L989" s="22">
        <v>7.25</v>
      </c>
      <c r="M989" s="22">
        <v>7.49</v>
      </c>
      <c r="N989" s="22">
        <v>3</v>
      </c>
      <c r="O989" s="22">
        <v>0</v>
      </c>
      <c r="P989" s="22">
        <v>0</v>
      </c>
      <c r="Q989" s="22">
        <v>0</v>
      </c>
      <c r="R989" s="22"/>
      <c r="S989" s="22"/>
      <c r="T989" s="22"/>
      <c r="U989" t="s">
        <v>222</v>
      </c>
      <c r="V989" s="18">
        <f t="shared" si="94"/>
        <v>0.24000000000000021</v>
      </c>
      <c r="W989" s="18">
        <v>39.221548670399997</v>
      </c>
      <c r="X989" s="18">
        <v>-84.712979417200003</v>
      </c>
      <c r="Y989" s="18">
        <v>39.218942179199999</v>
      </c>
      <c r="Z989" s="18">
        <v>-84.710380303600004</v>
      </c>
      <c r="AA989" s="71" t="str">
        <f t="shared" si="95"/>
        <v>HAM</v>
      </c>
    </row>
    <row r="990" spans="1:27" x14ac:dyDescent="0.25">
      <c r="A990" s="22" t="s">
        <v>2271</v>
      </c>
      <c r="B990" s="22">
        <v>0</v>
      </c>
      <c r="C990" s="22" t="s">
        <v>4609</v>
      </c>
      <c r="D990" s="22">
        <v>3</v>
      </c>
      <c r="E990" s="23" t="str">
        <f t="shared" si="90"/>
        <v>Green</v>
      </c>
      <c r="F990" s="72" t="s">
        <v>1726</v>
      </c>
      <c r="G990" s="23"/>
      <c r="H990" s="24" t="str">
        <f t="shared" si="91"/>
        <v>Start Loc</v>
      </c>
      <c r="I990" s="24" t="str">
        <f t="shared" si="92"/>
        <v>End Loc</v>
      </c>
      <c r="J990" s="24" t="str">
        <f t="shared" si="93"/>
        <v>Segment</v>
      </c>
      <c r="K990" s="71" t="s">
        <v>943</v>
      </c>
      <c r="L990" s="22">
        <v>4.25</v>
      </c>
      <c r="M990" s="22">
        <v>4.49</v>
      </c>
      <c r="N990" s="22">
        <v>3</v>
      </c>
      <c r="O990" s="22">
        <v>0</v>
      </c>
      <c r="P990" s="22">
        <v>0</v>
      </c>
      <c r="Q990" s="22">
        <v>0</v>
      </c>
      <c r="R990" s="22"/>
      <c r="S990" s="22"/>
      <c r="T990" s="22"/>
      <c r="U990" t="s">
        <v>304</v>
      </c>
      <c r="V990" s="18">
        <f t="shared" si="94"/>
        <v>0.24000000000000021</v>
      </c>
      <c r="W990" s="18">
        <v>39.216807046100001</v>
      </c>
      <c r="X990" s="18">
        <v>-83.0435415022</v>
      </c>
      <c r="Y990" s="18">
        <v>39.219958512200002</v>
      </c>
      <c r="Z990" s="18">
        <v>-83.045363608100004</v>
      </c>
      <c r="AA990" s="71" t="str">
        <f t="shared" si="95"/>
        <v>ROS</v>
      </c>
    </row>
    <row r="991" spans="1:27" x14ac:dyDescent="0.25">
      <c r="A991" s="22" t="s">
        <v>3307</v>
      </c>
      <c r="B991" s="22">
        <v>0</v>
      </c>
      <c r="C991" s="22" t="s">
        <v>4614</v>
      </c>
      <c r="D991" s="22">
        <v>3</v>
      </c>
      <c r="E991" s="23" t="str">
        <f t="shared" si="90"/>
        <v>Green</v>
      </c>
      <c r="F991" s="72" t="s">
        <v>1726</v>
      </c>
      <c r="G991" s="23"/>
      <c r="H991" s="24" t="str">
        <f t="shared" si="91"/>
        <v>Start Loc</v>
      </c>
      <c r="I991" s="24" t="str">
        <f t="shared" si="92"/>
        <v>End Loc</v>
      </c>
      <c r="J991" s="24" t="str">
        <f t="shared" si="93"/>
        <v>Segment</v>
      </c>
      <c r="K991" s="71" t="s">
        <v>1021</v>
      </c>
      <c r="L991" s="22">
        <v>3.75</v>
      </c>
      <c r="M991" s="22">
        <v>3.99</v>
      </c>
      <c r="N991" s="22">
        <v>3</v>
      </c>
      <c r="O991" s="22">
        <v>0</v>
      </c>
      <c r="P991" s="22">
        <v>0</v>
      </c>
      <c r="Q991" s="22">
        <v>0</v>
      </c>
      <c r="R991" s="22"/>
      <c r="S991" s="22"/>
      <c r="T991" s="22"/>
      <c r="U991" t="s">
        <v>419</v>
      </c>
      <c r="V991" s="18">
        <f t="shared" si="94"/>
        <v>0.24000000000000021</v>
      </c>
      <c r="W991" s="18">
        <v>39.217031092200003</v>
      </c>
      <c r="X991" s="18">
        <v>-82.804204433699994</v>
      </c>
      <c r="Y991" s="18">
        <v>39.220175509500002</v>
      </c>
      <c r="Z991" s="18">
        <v>-82.802493461099999</v>
      </c>
      <c r="AA991" s="71" t="str">
        <f t="shared" si="95"/>
        <v>ROS</v>
      </c>
    </row>
    <row r="992" spans="1:27" x14ac:dyDescent="0.25">
      <c r="A992" s="22" t="s">
        <v>3534</v>
      </c>
      <c r="B992" s="22">
        <v>0</v>
      </c>
      <c r="C992" s="22" t="s">
        <v>4619</v>
      </c>
      <c r="D992" s="22">
        <v>2</v>
      </c>
      <c r="E992" s="23" t="str">
        <f t="shared" si="90"/>
        <v>Green</v>
      </c>
      <c r="F992" s="72" t="s">
        <v>1673</v>
      </c>
      <c r="G992" s="23"/>
      <c r="H992" s="24" t="str">
        <f t="shared" si="91"/>
        <v>Start Loc</v>
      </c>
      <c r="I992" s="24" t="str">
        <f t="shared" si="92"/>
        <v>End Loc</v>
      </c>
      <c r="J992" s="24" t="str">
        <f t="shared" si="93"/>
        <v>Segment</v>
      </c>
      <c r="K992" s="71" t="s">
        <v>879</v>
      </c>
      <c r="L992" s="22">
        <v>0.5</v>
      </c>
      <c r="M992" s="22">
        <v>0.74</v>
      </c>
      <c r="N992" s="22">
        <v>2</v>
      </c>
      <c r="O992" s="22">
        <v>0</v>
      </c>
      <c r="P992" s="22">
        <v>0</v>
      </c>
      <c r="Q992" s="22">
        <v>0</v>
      </c>
      <c r="R992" s="22"/>
      <c r="S992" s="22"/>
      <c r="T992" s="22"/>
      <c r="U992" t="s">
        <v>258</v>
      </c>
      <c r="V992" s="18">
        <f t="shared" si="94"/>
        <v>0.24</v>
      </c>
      <c r="W992" s="18">
        <v>39.2181815681</v>
      </c>
      <c r="X992" s="18">
        <v>-84.294368992599999</v>
      </c>
      <c r="Y992" s="18">
        <v>39.220183726499997</v>
      </c>
      <c r="Z992" s="18">
        <v>-84.290748897900002</v>
      </c>
      <c r="AA992" s="71" t="str">
        <f t="shared" si="95"/>
        <v>CLE</v>
      </c>
    </row>
    <row r="993" spans="1:27" x14ac:dyDescent="0.25">
      <c r="A993" s="22" t="s">
        <v>3176</v>
      </c>
      <c r="B993" s="22">
        <v>0</v>
      </c>
      <c r="C993" s="22" t="s">
        <v>4619</v>
      </c>
      <c r="D993" s="22">
        <v>4</v>
      </c>
      <c r="E993" s="23" t="str">
        <f t="shared" si="90"/>
        <v>Green</v>
      </c>
      <c r="F993" s="72" t="s">
        <v>1670</v>
      </c>
      <c r="G993" s="23"/>
      <c r="H993" s="24" t="str">
        <f t="shared" si="91"/>
        <v>Start Loc</v>
      </c>
      <c r="I993" s="24" t="str">
        <f t="shared" si="92"/>
        <v>End Loc</v>
      </c>
      <c r="J993" s="24" t="str">
        <f t="shared" si="93"/>
        <v>Segment</v>
      </c>
      <c r="K993" s="71" t="s">
        <v>805</v>
      </c>
      <c r="L993" s="22">
        <v>0.5</v>
      </c>
      <c r="M993" s="22">
        <v>0.74</v>
      </c>
      <c r="N993" s="22">
        <v>4</v>
      </c>
      <c r="O993" s="22">
        <v>0</v>
      </c>
      <c r="P993" s="22">
        <v>0</v>
      </c>
      <c r="Q993" s="22">
        <v>4</v>
      </c>
      <c r="R993" s="22"/>
      <c r="S993" s="22"/>
      <c r="T993" s="22"/>
      <c r="U993" t="s">
        <v>211</v>
      </c>
      <c r="V993" s="18">
        <f t="shared" si="94"/>
        <v>0.24</v>
      </c>
      <c r="W993" s="18">
        <v>39.217776937499998</v>
      </c>
      <c r="X993" s="18">
        <v>-84.573221168299995</v>
      </c>
      <c r="Y993" s="18">
        <v>39.221068476500001</v>
      </c>
      <c r="Z993" s="18">
        <v>-84.572287091999996</v>
      </c>
      <c r="AA993" s="71" t="str">
        <f t="shared" si="95"/>
        <v>HAM</v>
      </c>
    </row>
    <row r="994" spans="1:27" x14ac:dyDescent="0.25">
      <c r="A994" s="22" t="s">
        <v>6350</v>
      </c>
      <c r="B994" s="22">
        <v>0</v>
      </c>
      <c r="C994" s="22" t="s">
        <v>4654</v>
      </c>
      <c r="D994" s="22">
        <v>3</v>
      </c>
      <c r="E994" s="23" t="str">
        <f t="shared" si="90"/>
        <v>Green</v>
      </c>
      <c r="F994" s="72" t="s">
        <v>1670</v>
      </c>
      <c r="G994" s="23"/>
      <c r="H994" s="24" t="str">
        <f t="shared" si="91"/>
        <v>Start Loc</v>
      </c>
      <c r="I994" s="24" t="str">
        <f t="shared" si="92"/>
        <v>End Loc</v>
      </c>
      <c r="J994" s="24" t="str">
        <f t="shared" si="93"/>
        <v>Segment</v>
      </c>
      <c r="K994" s="71" t="s">
        <v>831</v>
      </c>
      <c r="L994" s="22">
        <v>6.75</v>
      </c>
      <c r="M994" s="22">
        <v>6.99</v>
      </c>
      <c r="N994" s="22">
        <v>3</v>
      </c>
      <c r="O994" s="22">
        <v>0</v>
      </c>
      <c r="P994" s="22">
        <v>3</v>
      </c>
      <c r="Q994" s="22">
        <v>5</v>
      </c>
      <c r="R994" s="22"/>
      <c r="S994" s="22"/>
      <c r="T994" s="22"/>
      <c r="U994" t="s">
        <v>222</v>
      </c>
      <c r="V994" s="18">
        <f t="shared" si="94"/>
        <v>0.24000000000000021</v>
      </c>
      <c r="W994" s="18">
        <v>39.2219550664</v>
      </c>
      <c r="X994" s="18">
        <v>-84.7220106101</v>
      </c>
      <c r="Y994" s="18">
        <v>39.221440418999997</v>
      </c>
      <c r="Z994" s="18">
        <v>-84.717595192900006</v>
      </c>
      <c r="AA994" s="71" t="str">
        <f t="shared" si="95"/>
        <v>HAM</v>
      </c>
    </row>
    <row r="995" spans="1:27" x14ac:dyDescent="0.25">
      <c r="A995" s="22" t="s">
        <v>4340</v>
      </c>
      <c r="B995" s="22">
        <v>0</v>
      </c>
      <c r="C995" s="22" t="s">
        <v>4629</v>
      </c>
      <c r="D995" s="22">
        <v>5</v>
      </c>
      <c r="E995" s="23" t="str">
        <f t="shared" si="90"/>
        <v>Green</v>
      </c>
      <c r="F995" s="72" t="s">
        <v>1670</v>
      </c>
      <c r="G995" s="23"/>
      <c r="H995" s="24" t="str">
        <f t="shared" si="91"/>
        <v>Start Loc</v>
      </c>
      <c r="I995" s="24" t="str">
        <f t="shared" si="92"/>
        <v>End Loc</v>
      </c>
      <c r="J995" s="24" t="str">
        <f t="shared" si="93"/>
        <v>Segment</v>
      </c>
      <c r="K995" s="71" t="s">
        <v>831</v>
      </c>
      <c r="L995" s="22">
        <v>7</v>
      </c>
      <c r="M995" s="22">
        <v>7.24</v>
      </c>
      <c r="N995" s="22">
        <v>5</v>
      </c>
      <c r="O995" s="22">
        <v>0</v>
      </c>
      <c r="P995" s="22">
        <v>2</v>
      </c>
      <c r="Q995" s="22">
        <v>5</v>
      </c>
      <c r="R995" s="22"/>
      <c r="S995" s="22"/>
      <c r="T995" s="22"/>
      <c r="U995" t="s">
        <v>222</v>
      </c>
      <c r="V995" s="18">
        <f t="shared" si="94"/>
        <v>0.24000000000000021</v>
      </c>
      <c r="W995" s="18">
        <v>39.221425793999998</v>
      </c>
      <c r="X995" s="18">
        <v>-84.7174090898</v>
      </c>
      <c r="Y995" s="18">
        <v>39.221552842500003</v>
      </c>
      <c r="Z995" s="18">
        <v>-84.713166253300002</v>
      </c>
      <c r="AA995" s="71" t="str">
        <f t="shared" si="95"/>
        <v>HAM</v>
      </c>
    </row>
    <row r="996" spans="1:27" x14ac:dyDescent="0.25">
      <c r="A996" s="22" t="s">
        <v>3101</v>
      </c>
      <c r="B996" s="22">
        <v>0</v>
      </c>
      <c r="C996" s="22" t="s">
        <v>4613</v>
      </c>
      <c r="D996" s="22">
        <v>2</v>
      </c>
      <c r="E996" s="23" t="str">
        <f t="shared" si="90"/>
        <v>Green</v>
      </c>
      <c r="F996" s="72" t="s">
        <v>1670</v>
      </c>
      <c r="G996" s="23"/>
      <c r="H996" s="24" t="str">
        <f t="shared" si="91"/>
        <v>Start Loc</v>
      </c>
      <c r="I996" s="24" t="str">
        <f t="shared" si="92"/>
        <v>End Loc</v>
      </c>
      <c r="J996" s="24" t="str">
        <f t="shared" si="93"/>
        <v>Segment</v>
      </c>
      <c r="K996" s="71" t="s">
        <v>831</v>
      </c>
      <c r="L996" s="22">
        <v>6.5</v>
      </c>
      <c r="M996" s="22">
        <v>6.74</v>
      </c>
      <c r="N996" s="22">
        <v>2</v>
      </c>
      <c r="O996" s="22">
        <v>0</v>
      </c>
      <c r="P996" s="22">
        <v>0</v>
      </c>
      <c r="Q996" s="22">
        <v>2</v>
      </c>
      <c r="R996" s="22"/>
      <c r="S996" s="22"/>
      <c r="T996" s="22"/>
      <c r="U996" t="s">
        <v>222</v>
      </c>
      <c r="V996" s="18">
        <f t="shared" si="94"/>
        <v>0.24000000000000021</v>
      </c>
      <c r="W996" s="18">
        <v>39.223350997600001</v>
      </c>
      <c r="X996" s="18">
        <v>-84.726070295400007</v>
      </c>
      <c r="Y996" s="18">
        <v>39.221981046099998</v>
      </c>
      <c r="Z996" s="18">
        <v>-84.722193629299994</v>
      </c>
      <c r="AA996" s="71" t="str">
        <f t="shared" si="95"/>
        <v>HAM</v>
      </c>
    </row>
    <row r="997" spans="1:27" x14ac:dyDescent="0.25">
      <c r="A997" s="22" t="s">
        <v>3343</v>
      </c>
      <c r="B997" s="22">
        <v>0</v>
      </c>
      <c r="C997" s="22" t="s">
        <v>4618</v>
      </c>
      <c r="D997" s="22">
        <v>3</v>
      </c>
      <c r="E997" s="23" t="str">
        <f t="shared" si="90"/>
        <v>Green</v>
      </c>
      <c r="F997" s="72" t="s">
        <v>1670</v>
      </c>
      <c r="G997" s="23"/>
      <c r="H997" s="24" t="str">
        <f t="shared" si="91"/>
        <v>Start Loc</v>
      </c>
      <c r="I997" s="24" t="str">
        <f t="shared" si="92"/>
        <v>End Loc</v>
      </c>
      <c r="J997" s="24" t="str">
        <f t="shared" si="93"/>
        <v>Segment</v>
      </c>
      <c r="K997" s="71" t="s">
        <v>855</v>
      </c>
      <c r="L997" s="22">
        <v>2</v>
      </c>
      <c r="M997" s="22">
        <v>2.2400000000000002</v>
      </c>
      <c r="N997" s="22">
        <v>3</v>
      </c>
      <c r="O997" s="22">
        <v>1</v>
      </c>
      <c r="P997" s="22">
        <v>0</v>
      </c>
      <c r="Q997" s="22">
        <v>0</v>
      </c>
      <c r="R997" s="22"/>
      <c r="S997" s="22"/>
      <c r="T997" s="22"/>
      <c r="U997" t="s">
        <v>242</v>
      </c>
      <c r="V997" s="18">
        <f t="shared" si="94"/>
        <v>0.24000000000000021</v>
      </c>
      <c r="W997" s="18">
        <v>39.219121142799999</v>
      </c>
      <c r="X997" s="18">
        <v>-84.600891645199994</v>
      </c>
      <c r="Y997" s="18">
        <v>39.222509438899998</v>
      </c>
      <c r="Z997" s="18">
        <v>-84.601374292000003</v>
      </c>
      <c r="AA997" s="71" t="str">
        <f t="shared" si="95"/>
        <v>HAM</v>
      </c>
    </row>
    <row r="998" spans="1:27" x14ac:dyDescent="0.25">
      <c r="A998" s="22" t="s">
        <v>4347</v>
      </c>
      <c r="B998" s="22">
        <v>0</v>
      </c>
      <c r="C998" s="22" t="s">
        <v>4646</v>
      </c>
      <c r="D998" s="22">
        <v>5</v>
      </c>
      <c r="E998" s="23" t="str">
        <f t="shared" si="90"/>
        <v>Green</v>
      </c>
      <c r="F998" s="72" t="s">
        <v>1670</v>
      </c>
      <c r="G998" s="23"/>
      <c r="H998" s="24" t="str">
        <f t="shared" si="91"/>
        <v>Start Loc</v>
      </c>
      <c r="I998" s="24" t="str">
        <f t="shared" si="92"/>
        <v>End Loc</v>
      </c>
      <c r="J998" s="24" t="str">
        <f t="shared" si="93"/>
        <v>Segment</v>
      </c>
      <c r="K998" s="71" t="s">
        <v>810</v>
      </c>
      <c r="L998" s="22">
        <v>5.5</v>
      </c>
      <c r="M998" s="22">
        <v>5.74</v>
      </c>
      <c r="N998" s="22">
        <v>5</v>
      </c>
      <c r="O998" s="22">
        <v>0</v>
      </c>
      <c r="P998" s="22">
        <v>0</v>
      </c>
      <c r="Q998" s="22">
        <v>2</v>
      </c>
      <c r="R998" s="22"/>
      <c r="S998" s="22"/>
      <c r="T998" s="22"/>
      <c r="U998" t="s">
        <v>226</v>
      </c>
      <c r="V998" s="18">
        <f t="shared" si="94"/>
        <v>0.24000000000000021</v>
      </c>
      <c r="W998" s="18">
        <v>39.224239713300001</v>
      </c>
      <c r="X998" s="18">
        <v>-84.614930810199994</v>
      </c>
      <c r="Y998" s="18">
        <v>39.222658291400002</v>
      </c>
      <c r="Z998" s="18">
        <v>-84.611443204400004</v>
      </c>
      <c r="AA998" s="71" t="str">
        <f t="shared" si="95"/>
        <v>HAM</v>
      </c>
    </row>
    <row r="999" spans="1:27" x14ac:dyDescent="0.25">
      <c r="A999" s="22" t="s">
        <v>5974</v>
      </c>
      <c r="B999" s="22">
        <v>0</v>
      </c>
      <c r="C999" s="22" t="s">
        <v>4616</v>
      </c>
      <c r="D999" s="22">
        <v>2</v>
      </c>
      <c r="E999" s="23" t="str">
        <f t="shared" si="90"/>
        <v>Green</v>
      </c>
      <c r="F999" s="72" t="s">
        <v>1726</v>
      </c>
      <c r="G999" s="23"/>
      <c r="H999" s="24" t="str">
        <f t="shared" si="91"/>
        <v>Start Loc</v>
      </c>
      <c r="I999" s="24" t="str">
        <f t="shared" si="92"/>
        <v>End Loc</v>
      </c>
      <c r="J999" s="24" t="str">
        <f t="shared" si="93"/>
        <v>Segment</v>
      </c>
      <c r="K999" s="71" t="s">
        <v>1021</v>
      </c>
      <c r="L999" s="22">
        <v>4</v>
      </c>
      <c r="M999" s="22">
        <v>4.24</v>
      </c>
      <c r="N999" s="22">
        <v>2</v>
      </c>
      <c r="O999" s="22">
        <v>0</v>
      </c>
      <c r="P999" s="22">
        <v>0</v>
      </c>
      <c r="Q999" s="22">
        <v>1</v>
      </c>
      <c r="R999" s="22"/>
      <c r="S999" s="22"/>
      <c r="T999" s="22"/>
      <c r="U999" t="s">
        <v>419</v>
      </c>
      <c r="V999" s="18">
        <f t="shared" si="94"/>
        <v>0.24000000000000021</v>
      </c>
      <c r="W999" s="18">
        <v>39.220295162399999</v>
      </c>
      <c r="X999" s="18">
        <v>-82.802388755199999</v>
      </c>
      <c r="Y999" s="18">
        <v>39.223205403400002</v>
      </c>
      <c r="Z999" s="18">
        <v>-82.799992797499996</v>
      </c>
      <c r="AA999" s="71" t="str">
        <f t="shared" si="95"/>
        <v>ROS</v>
      </c>
    </row>
    <row r="1000" spans="1:27" x14ac:dyDescent="0.25">
      <c r="A1000" s="22" t="s">
        <v>5807</v>
      </c>
      <c r="B1000" s="22">
        <v>0</v>
      </c>
      <c r="C1000" s="22" t="s">
        <v>4638</v>
      </c>
      <c r="D1000" s="22">
        <v>2</v>
      </c>
      <c r="E1000" s="23" t="str">
        <f t="shared" si="90"/>
        <v>Green</v>
      </c>
      <c r="F1000" s="72" t="s">
        <v>1673</v>
      </c>
      <c r="G1000" s="23"/>
      <c r="H1000" s="24" t="str">
        <f t="shared" si="91"/>
        <v>Start Loc</v>
      </c>
      <c r="I1000" s="24" t="str">
        <f t="shared" si="92"/>
        <v>End Loc</v>
      </c>
      <c r="J1000" s="24" t="str">
        <f t="shared" si="93"/>
        <v>Segment</v>
      </c>
      <c r="K1000" s="71" t="s">
        <v>905</v>
      </c>
      <c r="L1000" s="22">
        <v>7.5</v>
      </c>
      <c r="M1000" s="22">
        <v>7.74</v>
      </c>
      <c r="N1000" s="22">
        <v>2</v>
      </c>
      <c r="O1000" s="22">
        <v>0</v>
      </c>
      <c r="P1000" s="22">
        <v>0</v>
      </c>
      <c r="Q1000" s="22">
        <v>3</v>
      </c>
      <c r="R1000" s="22"/>
      <c r="S1000" s="22"/>
      <c r="T1000" s="22"/>
      <c r="U1000" t="s">
        <v>1354</v>
      </c>
      <c r="V1000" s="18">
        <f t="shared" si="94"/>
        <v>0.24000000000000021</v>
      </c>
      <c r="W1000" s="18">
        <v>39.224085735999999</v>
      </c>
      <c r="X1000" s="18">
        <v>-84.087706955900003</v>
      </c>
      <c r="Y1000" s="18">
        <v>39.223746155400001</v>
      </c>
      <c r="Z1000" s="18">
        <v>-84.083262555399997</v>
      </c>
      <c r="AA1000" s="71" t="str">
        <f t="shared" si="95"/>
        <v>CLE</v>
      </c>
    </row>
    <row r="1001" spans="1:27" x14ac:dyDescent="0.25">
      <c r="A1001" s="22" t="s">
        <v>2452</v>
      </c>
      <c r="B1001" s="22">
        <v>0</v>
      </c>
      <c r="C1001" s="22" t="s">
        <v>4627</v>
      </c>
      <c r="D1001" s="22">
        <v>3</v>
      </c>
      <c r="E1001" s="23" t="str">
        <f t="shared" si="90"/>
        <v>Green</v>
      </c>
      <c r="F1001" s="72" t="s">
        <v>1673</v>
      </c>
      <c r="G1001" s="23"/>
      <c r="H1001" s="24" t="str">
        <f t="shared" si="91"/>
        <v>Start Loc</v>
      </c>
      <c r="I1001" s="24" t="str">
        <f t="shared" si="92"/>
        <v>End Loc</v>
      </c>
      <c r="J1001" s="24" t="str">
        <f t="shared" si="93"/>
        <v>Segment</v>
      </c>
      <c r="K1001" s="71" t="s">
        <v>857</v>
      </c>
      <c r="L1001" s="22">
        <v>3.25</v>
      </c>
      <c r="M1001" s="22">
        <v>3.49</v>
      </c>
      <c r="N1001" s="22">
        <v>3</v>
      </c>
      <c r="O1001" s="22">
        <v>0</v>
      </c>
      <c r="P1001" s="22">
        <v>0</v>
      </c>
      <c r="Q1001" s="22">
        <v>1</v>
      </c>
      <c r="R1001" s="22"/>
      <c r="S1001" s="22"/>
      <c r="T1001" s="22"/>
      <c r="U1001" t="s">
        <v>333</v>
      </c>
      <c r="V1001" s="18">
        <f t="shared" si="94"/>
        <v>0.24000000000000021</v>
      </c>
      <c r="W1001" s="18">
        <v>39.220565004199997</v>
      </c>
      <c r="X1001" s="18">
        <v>-84.268502099200006</v>
      </c>
      <c r="Y1001" s="18">
        <v>39.223880852000001</v>
      </c>
      <c r="Z1001" s="18">
        <v>-84.267454229699993</v>
      </c>
      <c r="AA1001" s="71" t="str">
        <f t="shared" si="95"/>
        <v>CLE</v>
      </c>
    </row>
    <row r="1002" spans="1:27" x14ac:dyDescent="0.25">
      <c r="A1002" s="22" t="s">
        <v>3803</v>
      </c>
      <c r="B1002" s="22">
        <v>0</v>
      </c>
      <c r="C1002" s="22" t="s">
        <v>4616</v>
      </c>
      <c r="D1002" s="22">
        <v>3</v>
      </c>
      <c r="E1002" s="23" t="str">
        <f t="shared" si="90"/>
        <v>Green</v>
      </c>
      <c r="F1002" s="72" t="s">
        <v>1670</v>
      </c>
      <c r="G1002" s="23"/>
      <c r="H1002" s="24" t="str">
        <f t="shared" si="91"/>
        <v>Start Loc</v>
      </c>
      <c r="I1002" s="24" t="str">
        <f t="shared" si="92"/>
        <v>End Loc</v>
      </c>
      <c r="J1002" s="24" t="str">
        <f t="shared" si="93"/>
        <v>Segment</v>
      </c>
      <c r="K1002" s="71" t="s">
        <v>870</v>
      </c>
      <c r="L1002" s="22">
        <v>4</v>
      </c>
      <c r="M1002" s="22">
        <v>4.24</v>
      </c>
      <c r="N1002" s="22">
        <v>3</v>
      </c>
      <c r="O1002" s="22">
        <v>0</v>
      </c>
      <c r="P1002" s="22">
        <v>0</v>
      </c>
      <c r="Q1002" s="22">
        <v>0</v>
      </c>
      <c r="R1002" s="22"/>
      <c r="S1002" s="22"/>
      <c r="T1002" s="22"/>
      <c r="U1002" t="s">
        <v>1226</v>
      </c>
      <c r="V1002" s="18">
        <f t="shared" si="94"/>
        <v>0.24000000000000021</v>
      </c>
      <c r="W1002" s="18">
        <v>39.221148165899997</v>
      </c>
      <c r="X1002" s="18">
        <v>-84.517744111599995</v>
      </c>
      <c r="Y1002" s="18">
        <v>39.224420909199999</v>
      </c>
      <c r="Z1002" s="18">
        <v>-84.516430469200003</v>
      </c>
      <c r="AA1002" s="71" t="str">
        <f t="shared" si="95"/>
        <v>HAM</v>
      </c>
    </row>
    <row r="1003" spans="1:27" x14ac:dyDescent="0.25">
      <c r="A1003" s="22" t="s">
        <v>4239</v>
      </c>
      <c r="B1003" s="22">
        <v>0</v>
      </c>
      <c r="C1003" s="22" t="s">
        <v>4608</v>
      </c>
      <c r="D1003" s="22">
        <v>3</v>
      </c>
      <c r="E1003" s="23" t="str">
        <f t="shared" si="90"/>
        <v>Green</v>
      </c>
      <c r="F1003" s="72" t="s">
        <v>1673</v>
      </c>
      <c r="G1003" s="23"/>
      <c r="H1003" s="24" t="str">
        <f t="shared" si="91"/>
        <v>Start Loc</v>
      </c>
      <c r="I1003" s="24" t="str">
        <f t="shared" si="92"/>
        <v>End Loc</v>
      </c>
      <c r="J1003" s="24" t="str">
        <f t="shared" si="93"/>
        <v>Segment</v>
      </c>
      <c r="K1003" s="71" t="s">
        <v>789</v>
      </c>
      <c r="L1003" s="22">
        <v>1.25</v>
      </c>
      <c r="M1003" s="22">
        <v>1.49</v>
      </c>
      <c r="N1003" s="22">
        <v>3</v>
      </c>
      <c r="O1003" s="22">
        <v>0</v>
      </c>
      <c r="P1003" s="22">
        <v>0</v>
      </c>
      <c r="Q1003" s="22">
        <v>1</v>
      </c>
      <c r="R1003" s="22"/>
      <c r="S1003" s="22"/>
      <c r="T1003" s="22"/>
      <c r="U1003" t="s">
        <v>203</v>
      </c>
      <c r="V1003" s="18">
        <f t="shared" si="94"/>
        <v>0.24</v>
      </c>
      <c r="W1003" s="18">
        <v>39.227382143900002</v>
      </c>
      <c r="X1003" s="18">
        <v>-84.277361122900004</v>
      </c>
      <c r="Y1003" s="18">
        <v>39.224487602300002</v>
      </c>
      <c r="Z1003" s="18">
        <v>-84.274997689499997</v>
      </c>
      <c r="AA1003" s="71" t="str">
        <f t="shared" si="95"/>
        <v>CLE</v>
      </c>
    </row>
    <row r="1004" spans="1:27" x14ac:dyDescent="0.25">
      <c r="A1004" s="22" t="s">
        <v>3239</v>
      </c>
      <c r="B1004" s="22">
        <v>0</v>
      </c>
      <c r="C1004" s="22" t="s">
        <v>4643</v>
      </c>
      <c r="D1004" s="22">
        <v>2</v>
      </c>
      <c r="E1004" s="23" t="str">
        <f t="shared" si="90"/>
        <v>Green</v>
      </c>
      <c r="F1004" s="72" t="s">
        <v>1673</v>
      </c>
      <c r="G1004" s="23"/>
      <c r="H1004" s="24" t="str">
        <f t="shared" si="91"/>
        <v>Start Loc</v>
      </c>
      <c r="I1004" s="24" t="str">
        <f t="shared" si="92"/>
        <v>End Loc</v>
      </c>
      <c r="J1004" s="24" t="str">
        <f t="shared" si="93"/>
        <v>Segment</v>
      </c>
      <c r="K1004" s="71" t="s">
        <v>967</v>
      </c>
      <c r="L1004" s="22">
        <v>3.5</v>
      </c>
      <c r="M1004" s="22">
        <v>3.74</v>
      </c>
      <c r="N1004" s="22">
        <v>2</v>
      </c>
      <c r="O1004" s="22">
        <v>0</v>
      </c>
      <c r="P1004" s="22">
        <v>0</v>
      </c>
      <c r="Q1004" s="22">
        <v>0</v>
      </c>
      <c r="R1004" s="22"/>
      <c r="S1004" s="22"/>
      <c r="T1004" s="22"/>
      <c r="U1004" t="s">
        <v>331</v>
      </c>
      <c r="V1004" s="18">
        <f t="shared" si="94"/>
        <v>0.24000000000000021</v>
      </c>
      <c r="W1004" s="18">
        <v>39.2215022671</v>
      </c>
      <c r="X1004" s="18">
        <v>-84.150520362999998</v>
      </c>
      <c r="Y1004" s="18">
        <v>39.224495164700002</v>
      </c>
      <c r="Z1004" s="18">
        <v>-84.151818310899998</v>
      </c>
      <c r="AA1004" s="71" t="str">
        <f t="shared" si="95"/>
        <v>CLE</v>
      </c>
    </row>
    <row r="1005" spans="1:27" x14ac:dyDescent="0.25">
      <c r="A1005" s="22" t="s">
        <v>3638</v>
      </c>
      <c r="B1005" s="22">
        <v>0</v>
      </c>
      <c r="C1005" s="22" t="s">
        <v>4621</v>
      </c>
      <c r="D1005" s="22">
        <v>5</v>
      </c>
      <c r="E1005" s="23" t="str">
        <f t="shared" si="90"/>
        <v>Green</v>
      </c>
      <c r="F1005" s="72" t="s">
        <v>1670</v>
      </c>
      <c r="G1005" s="23"/>
      <c r="H1005" s="24" t="str">
        <f t="shared" si="91"/>
        <v>Start Loc</v>
      </c>
      <c r="I1005" s="24" t="str">
        <f t="shared" si="92"/>
        <v>End Loc</v>
      </c>
      <c r="J1005" s="24" t="str">
        <f t="shared" si="93"/>
        <v>Segment</v>
      </c>
      <c r="K1005" s="71" t="s">
        <v>805</v>
      </c>
      <c r="L1005" s="22">
        <v>0.75</v>
      </c>
      <c r="M1005" s="22">
        <v>0.99</v>
      </c>
      <c r="N1005" s="22">
        <v>5</v>
      </c>
      <c r="O1005" s="22">
        <v>0</v>
      </c>
      <c r="P1005" s="22">
        <v>1</v>
      </c>
      <c r="Q1005" s="22">
        <v>4</v>
      </c>
      <c r="R1005" s="22"/>
      <c r="S1005" s="22"/>
      <c r="T1005" s="22"/>
      <c r="U1005" t="s">
        <v>211</v>
      </c>
      <c r="V1005" s="18">
        <f t="shared" si="94"/>
        <v>0.24</v>
      </c>
      <c r="W1005" s="18">
        <v>39.221206726699997</v>
      </c>
      <c r="X1005" s="18">
        <v>-84.572231585099999</v>
      </c>
      <c r="Y1005" s="18">
        <v>39.224580033999999</v>
      </c>
      <c r="Z1005" s="18">
        <v>-84.572723894199996</v>
      </c>
      <c r="AA1005" s="71" t="str">
        <f t="shared" si="95"/>
        <v>HAM</v>
      </c>
    </row>
    <row r="1006" spans="1:27" x14ac:dyDescent="0.25">
      <c r="A1006" s="22" t="s">
        <v>4367</v>
      </c>
      <c r="B1006" s="22">
        <v>0</v>
      </c>
      <c r="C1006" s="22" t="s">
        <v>4626</v>
      </c>
      <c r="D1006" s="22">
        <v>5</v>
      </c>
      <c r="E1006" s="23" t="str">
        <f t="shared" si="90"/>
        <v>Green</v>
      </c>
      <c r="F1006" s="72" t="s">
        <v>1670</v>
      </c>
      <c r="G1006" s="23"/>
      <c r="H1006" s="24" t="str">
        <f t="shared" si="91"/>
        <v>Start Loc</v>
      </c>
      <c r="I1006" s="24" t="str">
        <f t="shared" si="92"/>
        <v>End Loc</v>
      </c>
      <c r="J1006" s="24" t="str">
        <f t="shared" si="93"/>
        <v>Segment</v>
      </c>
      <c r="K1006" s="71" t="s">
        <v>849</v>
      </c>
      <c r="L1006" s="22">
        <v>1.75</v>
      </c>
      <c r="M1006" s="22">
        <v>1.99</v>
      </c>
      <c r="N1006" s="22">
        <v>5</v>
      </c>
      <c r="O1006" s="22">
        <v>0</v>
      </c>
      <c r="P1006" s="22">
        <v>0</v>
      </c>
      <c r="Q1006" s="22">
        <v>1</v>
      </c>
      <c r="R1006" s="22"/>
      <c r="S1006" s="22"/>
      <c r="T1006" s="22"/>
      <c r="U1006" t="s">
        <v>236</v>
      </c>
      <c r="V1006" s="18">
        <f t="shared" si="94"/>
        <v>0.24</v>
      </c>
      <c r="W1006" s="18">
        <v>39.2249637388</v>
      </c>
      <c r="X1006" s="18">
        <v>-84.648243623400006</v>
      </c>
      <c r="Y1006" s="18">
        <v>39.225671841100002</v>
      </c>
      <c r="Z1006" s="18">
        <v>-84.644075498000007</v>
      </c>
      <c r="AA1006" s="71" t="str">
        <f t="shared" si="95"/>
        <v>HAM</v>
      </c>
    </row>
    <row r="1007" spans="1:27" x14ac:dyDescent="0.25">
      <c r="A1007" s="22" t="s">
        <v>3432</v>
      </c>
      <c r="B1007" s="22">
        <v>0</v>
      </c>
      <c r="C1007" s="22" t="s">
        <v>4616</v>
      </c>
      <c r="D1007" s="22">
        <v>2</v>
      </c>
      <c r="E1007" s="23" t="str">
        <f t="shared" si="90"/>
        <v>Green</v>
      </c>
      <c r="F1007" s="72" t="s">
        <v>1670</v>
      </c>
      <c r="G1007" s="23"/>
      <c r="H1007" s="24" t="str">
        <f t="shared" si="91"/>
        <v>Start Loc</v>
      </c>
      <c r="I1007" s="24" t="str">
        <f t="shared" si="92"/>
        <v>End Loc</v>
      </c>
      <c r="J1007" s="24" t="str">
        <f t="shared" si="93"/>
        <v>Segment</v>
      </c>
      <c r="K1007" s="71" t="s">
        <v>791</v>
      </c>
      <c r="L1007" s="22">
        <v>4</v>
      </c>
      <c r="M1007" s="22">
        <v>4.24</v>
      </c>
      <c r="N1007" s="22">
        <v>2</v>
      </c>
      <c r="O1007" s="22">
        <v>0</v>
      </c>
      <c r="P1007" s="22">
        <v>0</v>
      </c>
      <c r="Q1007" s="22">
        <v>0</v>
      </c>
      <c r="R1007" s="22"/>
      <c r="S1007" s="22"/>
      <c r="T1007" s="22"/>
      <c r="U1007" t="s">
        <v>339</v>
      </c>
      <c r="V1007" s="18">
        <f t="shared" si="94"/>
        <v>0.24000000000000021</v>
      </c>
      <c r="W1007" s="18">
        <v>39.224493434700001</v>
      </c>
      <c r="X1007" s="18">
        <v>-84.622826889300001</v>
      </c>
      <c r="Y1007" s="18">
        <v>39.225682825</v>
      </c>
      <c r="Z1007" s="18">
        <v>-84.619150894200004</v>
      </c>
      <c r="AA1007" s="71" t="str">
        <f t="shared" si="95"/>
        <v>HAM</v>
      </c>
    </row>
    <row r="1008" spans="1:27" x14ac:dyDescent="0.25">
      <c r="A1008" s="22" t="s">
        <v>2284</v>
      </c>
      <c r="B1008" s="22">
        <v>0</v>
      </c>
      <c r="C1008" s="22" t="s">
        <v>4617</v>
      </c>
      <c r="D1008" s="22">
        <v>2</v>
      </c>
      <c r="E1008" s="23" t="str">
        <f t="shared" si="90"/>
        <v>Green</v>
      </c>
      <c r="F1008" s="72" t="s">
        <v>1742</v>
      </c>
      <c r="G1008" s="23"/>
      <c r="H1008" s="24" t="str">
        <f t="shared" si="91"/>
        <v>Start Loc</v>
      </c>
      <c r="I1008" s="24" t="str">
        <f t="shared" si="92"/>
        <v>End Loc</v>
      </c>
      <c r="J1008" s="24" t="str">
        <f t="shared" si="93"/>
        <v>Segment</v>
      </c>
      <c r="K1008" s="71" t="s">
        <v>803</v>
      </c>
      <c r="L1008" s="22">
        <v>2.75</v>
      </c>
      <c r="M1008" s="22">
        <v>2.99</v>
      </c>
      <c r="N1008" s="22">
        <v>2</v>
      </c>
      <c r="O1008" s="22">
        <v>0</v>
      </c>
      <c r="P1008" s="22">
        <v>0</v>
      </c>
      <c r="Q1008" s="22">
        <v>0</v>
      </c>
      <c r="R1008" s="22"/>
      <c r="S1008" s="22"/>
      <c r="T1008" s="22"/>
      <c r="U1008" t="s">
        <v>1898</v>
      </c>
      <c r="V1008" s="18">
        <f t="shared" si="94"/>
        <v>0.24000000000000021</v>
      </c>
      <c r="W1008" s="18">
        <v>39.225203709399999</v>
      </c>
      <c r="X1008" s="18">
        <v>-82.629398910800006</v>
      </c>
      <c r="Y1008" s="18">
        <v>39.226117978200001</v>
      </c>
      <c r="Z1008" s="18">
        <v>-82.625474995000005</v>
      </c>
      <c r="AA1008" s="71" t="str">
        <f t="shared" si="95"/>
        <v>VIN</v>
      </c>
    </row>
    <row r="1009" spans="1:27" x14ac:dyDescent="0.25">
      <c r="A1009" s="22" t="s">
        <v>5162</v>
      </c>
      <c r="B1009" s="22">
        <v>0</v>
      </c>
      <c r="C1009" s="22" t="s">
        <v>4607</v>
      </c>
      <c r="D1009" s="22">
        <v>2</v>
      </c>
      <c r="E1009" s="23" t="str">
        <f t="shared" si="90"/>
        <v>Green</v>
      </c>
      <c r="F1009" s="72" t="s">
        <v>1670</v>
      </c>
      <c r="G1009" s="23"/>
      <c r="H1009" s="24" t="str">
        <f t="shared" si="91"/>
        <v>Start Loc</v>
      </c>
      <c r="I1009" s="24" t="str">
        <f t="shared" si="92"/>
        <v>End Loc</v>
      </c>
      <c r="J1009" s="24" t="str">
        <f t="shared" si="93"/>
        <v>Segment</v>
      </c>
      <c r="K1009" s="71" t="s">
        <v>810</v>
      </c>
      <c r="L1009" s="22">
        <v>5</v>
      </c>
      <c r="M1009" s="22">
        <v>5.24</v>
      </c>
      <c r="N1009" s="22">
        <v>2</v>
      </c>
      <c r="O1009" s="22">
        <v>0</v>
      </c>
      <c r="P1009" s="22">
        <v>0</v>
      </c>
      <c r="Q1009" s="22">
        <v>2</v>
      </c>
      <c r="R1009" s="22"/>
      <c r="S1009" s="22"/>
      <c r="T1009" s="22"/>
      <c r="U1009" t="s">
        <v>226</v>
      </c>
      <c r="V1009" s="18">
        <f t="shared" si="94"/>
        <v>0.24000000000000021</v>
      </c>
      <c r="W1009" s="18">
        <v>39.229286723999998</v>
      </c>
      <c r="X1009" s="18">
        <v>-84.621030572199999</v>
      </c>
      <c r="Y1009" s="18">
        <v>39.226267127200003</v>
      </c>
      <c r="Z1009" s="18">
        <v>-84.618794370800003</v>
      </c>
      <c r="AA1009" s="71" t="str">
        <f t="shared" si="95"/>
        <v>HAM</v>
      </c>
    </row>
    <row r="1010" spans="1:27" x14ac:dyDescent="0.25">
      <c r="A1010" s="22" t="s">
        <v>3316</v>
      </c>
      <c r="B1010" s="22">
        <v>0</v>
      </c>
      <c r="C1010" s="22" t="s">
        <v>4644</v>
      </c>
      <c r="D1010" s="22">
        <v>3</v>
      </c>
      <c r="E1010" s="23" t="str">
        <f t="shared" si="90"/>
        <v>Green</v>
      </c>
      <c r="F1010" s="72" t="s">
        <v>1670</v>
      </c>
      <c r="G1010" s="23"/>
      <c r="H1010" s="24" t="str">
        <f t="shared" si="91"/>
        <v>Start Loc</v>
      </c>
      <c r="I1010" s="24" t="str">
        <f t="shared" si="92"/>
        <v>End Loc</v>
      </c>
      <c r="J1010" s="24" t="str">
        <f t="shared" si="93"/>
        <v>Segment</v>
      </c>
      <c r="K1010" s="71" t="s">
        <v>831</v>
      </c>
      <c r="L1010" s="22">
        <v>5.25</v>
      </c>
      <c r="M1010" s="22">
        <v>5.49</v>
      </c>
      <c r="N1010" s="22">
        <v>3</v>
      </c>
      <c r="O1010" s="22">
        <v>1</v>
      </c>
      <c r="P1010" s="22">
        <v>1</v>
      </c>
      <c r="Q1010" s="22">
        <v>1</v>
      </c>
      <c r="R1010" s="22"/>
      <c r="S1010" s="22"/>
      <c r="T1010" s="22"/>
      <c r="U1010" t="s">
        <v>222</v>
      </c>
      <c r="V1010" s="18">
        <f t="shared" si="94"/>
        <v>0.24000000000000021</v>
      </c>
      <c r="W1010" s="18">
        <v>39.227589274400003</v>
      </c>
      <c r="X1010" s="18">
        <v>-84.747118259999993</v>
      </c>
      <c r="Y1010" s="18">
        <v>39.226995836599997</v>
      </c>
      <c r="Z1010" s="18">
        <v>-84.742914865800003</v>
      </c>
      <c r="AA1010" s="71" t="str">
        <f t="shared" si="95"/>
        <v>HAM</v>
      </c>
    </row>
    <row r="1011" spans="1:27" x14ac:dyDescent="0.25">
      <c r="A1011" s="22" t="s">
        <v>2547</v>
      </c>
      <c r="B1011" s="22">
        <v>0</v>
      </c>
      <c r="C1011" s="22" t="s">
        <v>4609</v>
      </c>
      <c r="D1011" s="22">
        <v>2</v>
      </c>
      <c r="E1011" s="23" t="str">
        <f t="shared" si="90"/>
        <v>Green</v>
      </c>
      <c r="F1011" s="72" t="s">
        <v>1670</v>
      </c>
      <c r="G1011" s="23"/>
      <c r="H1011" s="24" t="str">
        <f t="shared" si="91"/>
        <v>Start Loc</v>
      </c>
      <c r="I1011" s="24" t="str">
        <f t="shared" si="92"/>
        <v>End Loc</v>
      </c>
      <c r="J1011" s="24" t="str">
        <f t="shared" si="93"/>
        <v>Segment</v>
      </c>
      <c r="K1011" s="71" t="s">
        <v>870</v>
      </c>
      <c r="L1011" s="22">
        <v>4.25</v>
      </c>
      <c r="M1011" s="22">
        <v>4.49</v>
      </c>
      <c r="N1011" s="22">
        <v>2</v>
      </c>
      <c r="O1011" s="22">
        <v>0</v>
      </c>
      <c r="P1011" s="22">
        <v>0</v>
      </c>
      <c r="Q1011" s="22">
        <v>0</v>
      </c>
      <c r="R1011" s="22"/>
      <c r="S1011" s="22"/>
      <c r="T1011" s="22"/>
      <c r="U1011" t="s">
        <v>1226</v>
      </c>
      <c r="V1011" s="18">
        <f t="shared" si="94"/>
        <v>0.24000000000000021</v>
      </c>
      <c r="W1011" s="18">
        <v>39.224548266799999</v>
      </c>
      <c r="X1011" s="18">
        <v>-84.516344055800005</v>
      </c>
      <c r="Y1011" s="18">
        <v>39.227035749999999</v>
      </c>
      <c r="Z1011" s="18">
        <v>-84.513227307799994</v>
      </c>
      <c r="AA1011" s="71" t="str">
        <f t="shared" si="95"/>
        <v>HAM</v>
      </c>
    </row>
    <row r="1012" spans="1:27" x14ac:dyDescent="0.25">
      <c r="A1012" s="22" t="s">
        <v>4472</v>
      </c>
      <c r="B1012" s="22">
        <v>0</v>
      </c>
      <c r="C1012" s="22" t="s">
        <v>4618</v>
      </c>
      <c r="D1012" s="22">
        <v>5</v>
      </c>
      <c r="E1012" s="23" t="str">
        <f t="shared" si="90"/>
        <v>Green</v>
      </c>
      <c r="F1012" s="72" t="s">
        <v>1670</v>
      </c>
      <c r="G1012" s="23"/>
      <c r="H1012" s="24" t="str">
        <f t="shared" si="91"/>
        <v>Start Loc</v>
      </c>
      <c r="I1012" s="24" t="str">
        <f t="shared" si="92"/>
        <v>End Loc</v>
      </c>
      <c r="J1012" s="24" t="str">
        <f t="shared" si="93"/>
        <v>Segment</v>
      </c>
      <c r="K1012" s="71" t="s">
        <v>849</v>
      </c>
      <c r="L1012" s="22">
        <v>2</v>
      </c>
      <c r="M1012" s="22">
        <v>2.2400000000000002</v>
      </c>
      <c r="N1012" s="22">
        <v>5</v>
      </c>
      <c r="O1012" s="22">
        <v>0</v>
      </c>
      <c r="P1012" s="22">
        <v>0</v>
      </c>
      <c r="Q1012" s="22">
        <v>0</v>
      </c>
      <c r="R1012" s="22"/>
      <c r="S1012" s="22"/>
      <c r="T1012" s="22"/>
      <c r="U1012" t="s">
        <v>236</v>
      </c>
      <c r="V1012" s="18">
        <f t="shared" si="94"/>
        <v>0.24000000000000021</v>
      </c>
      <c r="W1012" s="18">
        <v>39.225777814600001</v>
      </c>
      <c r="X1012" s="18">
        <v>-84.643948627100002</v>
      </c>
      <c r="Y1012" s="18">
        <v>39.227132041799997</v>
      </c>
      <c r="Z1012" s="18">
        <v>-84.640051296999999</v>
      </c>
      <c r="AA1012" s="71" t="str">
        <f t="shared" si="95"/>
        <v>HAM</v>
      </c>
    </row>
    <row r="1013" spans="1:27" x14ac:dyDescent="0.25">
      <c r="A1013" s="22" t="s">
        <v>2752</v>
      </c>
      <c r="B1013" s="22">
        <v>0</v>
      </c>
      <c r="C1013" s="22" t="s">
        <v>4609</v>
      </c>
      <c r="D1013" s="22">
        <v>2</v>
      </c>
      <c r="E1013" s="23" t="str">
        <f t="shared" si="90"/>
        <v>Green</v>
      </c>
      <c r="F1013" s="72" t="s">
        <v>1670</v>
      </c>
      <c r="G1013" s="23"/>
      <c r="H1013" s="24" t="str">
        <f t="shared" si="91"/>
        <v>Start Loc</v>
      </c>
      <c r="I1013" s="24" t="str">
        <f t="shared" si="92"/>
        <v>End Loc</v>
      </c>
      <c r="J1013" s="24" t="str">
        <f t="shared" si="93"/>
        <v>Segment</v>
      </c>
      <c r="K1013" s="71" t="s">
        <v>1043</v>
      </c>
      <c r="L1013" s="22">
        <v>4.25</v>
      </c>
      <c r="M1013" s="22">
        <v>4.49</v>
      </c>
      <c r="N1013" s="22">
        <v>2</v>
      </c>
      <c r="O1013" s="22">
        <v>0</v>
      </c>
      <c r="P1013" s="22">
        <v>0</v>
      </c>
      <c r="Q1013" s="22">
        <v>1</v>
      </c>
      <c r="R1013" s="22"/>
      <c r="S1013" s="22"/>
      <c r="T1013" s="22"/>
      <c r="U1013" t="s">
        <v>1454</v>
      </c>
      <c r="V1013" s="18">
        <f t="shared" si="94"/>
        <v>0.24000000000000021</v>
      </c>
      <c r="W1013" s="18">
        <v>39.230232951300003</v>
      </c>
      <c r="X1013" s="18">
        <v>-84.645531808100003</v>
      </c>
      <c r="Y1013" s="18">
        <v>39.227286928200002</v>
      </c>
      <c r="Z1013" s="18">
        <v>-84.643220158099993</v>
      </c>
      <c r="AA1013" s="71" t="str">
        <f t="shared" si="95"/>
        <v>HAM</v>
      </c>
    </row>
    <row r="1014" spans="1:27" x14ac:dyDescent="0.25">
      <c r="A1014" s="22" t="s">
        <v>2239</v>
      </c>
      <c r="B1014" s="22">
        <v>0</v>
      </c>
      <c r="C1014" s="22" t="s">
        <v>4622</v>
      </c>
      <c r="D1014" s="22">
        <v>2</v>
      </c>
      <c r="E1014" s="23" t="str">
        <f t="shared" si="90"/>
        <v>Green</v>
      </c>
      <c r="F1014" s="72" t="s">
        <v>1670</v>
      </c>
      <c r="G1014" s="23"/>
      <c r="H1014" s="24" t="str">
        <f t="shared" si="91"/>
        <v>Start Loc</v>
      </c>
      <c r="I1014" s="24" t="str">
        <f t="shared" si="92"/>
        <v>End Loc</v>
      </c>
      <c r="J1014" s="24" t="str">
        <f t="shared" si="93"/>
        <v>Segment</v>
      </c>
      <c r="K1014" s="71" t="s">
        <v>844</v>
      </c>
      <c r="L1014" s="22">
        <v>1.5</v>
      </c>
      <c r="M1014" s="22">
        <v>1.74</v>
      </c>
      <c r="N1014" s="22">
        <v>2</v>
      </c>
      <c r="O1014" s="22">
        <v>0</v>
      </c>
      <c r="P1014" s="22">
        <v>0</v>
      </c>
      <c r="Q1014" s="22">
        <v>0</v>
      </c>
      <c r="R1014" s="22"/>
      <c r="S1014" s="22"/>
      <c r="T1014" s="22"/>
      <c r="U1014" t="s">
        <v>1943</v>
      </c>
      <c r="V1014" s="18">
        <f t="shared" si="94"/>
        <v>0.24</v>
      </c>
      <c r="W1014" s="18">
        <v>39.223999458199998</v>
      </c>
      <c r="X1014" s="18">
        <v>-84.806209979299993</v>
      </c>
      <c r="Y1014" s="18">
        <v>39.227288184300001</v>
      </c>
      <c r="Z1014" s="18">
        <v>-84.806138299099999</v>
      </c>
      <c r="AA1014" s="71" t="str">
        <f t="shared" si="95"/>
        <v>HAM</v>
      </c>
    </row>
    <row r="1015" spans="1:27" x14ac:dyDescent="0.25">
      <c r="A1015" s="22" t="s">
        <v>3528</v>
      </c>
      <c r="B1015" s="22">
        <v>0</v>
      </c>
      <c r="C1015" s="22" t="s">
        <v>4646</v>
      </c>
      <c r="D1015" s="22">
        <v>2</v>
      </c>
      <c r="E1015" s="23" t="str">
        <f t="shared" si="90"/>
        <v>Green</v>
      </c>
      <c r="F1015" s="72" t="s">
        <v>1670</v>
      </c>
      <c r="G1015" s="23"/>
      <c r="H1015" s="24" t="str">
        <f t="shared" si="91"/>
        <v>Start Loc</v>
      </c>
      <c r="I1015" s="24" t="str">
        <f t="shared" si="92"/>
        <v>End Loc</v>
      </c>
      <c r="J1015" s="24" t="str">
        <f t="shared" si="93"/>
        <v>Segment</v>
      </c>
      <c r="K1015" s="71" t="s">
        <v>831</v>
      </c>
      <c r="L1015" s="22">
        <v>5.5</v>
      </c>
      <c r="M1015" s="22">
        <v>5.74</v>
      </c>
      <c r="N1015" s="22">
        <v>2</v>
      </c>
      <c r="O1015" s="22">
        <v>0</v>
      </c>
      <c r="P1015" s="22">
        <v>0</v>
      </c>
      <c r="Q1015" s="22">
        <v>2</v>
      </c>
      <c r="R1015" s="22"/>
      <c r="S1015" s="22"/>
      <c r="T1015" s="22"/>
      <c r="U1015" t="s">
        <v>222</v>
      </c>
      <c r="V1015" s="18">
        <f t="shared" si="94"/>
        <v>0.24000000000000021</v>
      </c>
      <c r="W1015" s="18">
        <v>39.2270178339</v>
      </c>
      <c r="X1015" s="18">
        <v>-84.7427308603</v>
      </c>
      <c r="Y1015" s="18">
        <v>39.2273581245</v>
      </c>
      <c r="Z1015" s="18">
        <v>-84.738332088799993</v>
      </c>
      <c r="AA1015" s="71" t="str">
        <f t="shared" si="95"/>
        <v>HAM</v>
      </c>
    </row>
    <row r="1016" spans="1:27" x14ac:dyDescent="0.25">
      <c r="A1016" s="22" t="s">
        <v>6463</v>
      </c>
      <c r="B1016" s="22">
        <v>0</v>
      </c>
      <c r="C1016" s="22" t="s">
        <v>4607</v>
      </c>
      <c r="D1016" s="22">
        <v>3</v>
      </c>
      <c r="E1016" s="23" t="str">
        <f t="shared" si="90"/>
        <v>Green</v>
      </c>
      <c r="F1016" s="72" t="s">
        <v>1670</v>
      </c>
      <c r="G1016" s="23"/>
      <c r="H1016" s="24" t="str">
        <f t="shared" si="91"/>
        <v>Start Loc</v>
      </c>
      <c r="I1016" s="24" t="str">
        <f t="shared" si="92"/>
        <v>End Loc</v>
      </c>
      <c r="J1016" s="24" t="str">
        <f t="shared" si="93"/>
        <v>Segment</v>
      </c>
      <c r="K1016" s="71" t="s">
        <v>831</v>
      </c>
      <c r="L1016" s="22">
        <v>5</v>
      </c>
      <c r="M1016" s="22">
        <v>5.24</v>
      </c>
      <c r="N1016" s="22">
        <v>3</v>
      </c>
      <c r="O1016" s="22">
        <v>0</v>
      </c>
      <c r="P1016" s="22">
        <v>0</v>
      </c>
      <c r="Q1016" s="22">
        <v>2</v>
      </c>
      <c r="R1016" s="22"/>
      <c r="S1016" s="22"/>
      <c r="T1016" s="22"/>
      <c r="U1016" t="s">
        <v>222</v>
      </c>
      <c r="V1016" s="18">
        <f t="shared" si="94"/>
        <v>0.24000000000000021</v>
      </c>
      <c r="W1016" s="18">
        <v>39.229773013799999</v>
      </c>
      <c r="X1016" s="18">
        <v>-84.750768841699994</v>
      </c>
      <c r="Y1016" s="18">
        <v>39.227666080399999</v>
      </c>
      <c r="Z1016" s="18">
        <v>-84.747275970900006</v>
      </c>
      <c r="AA1016" s="71" t="str">
        <f t="shared" si="95"/>
        <v>HAM</v>
      </c>
    </row>
    <row r="1017" spans="1:27" x14ac:dyDescent="0.25">
      <c r="A1017" s="22" t="s">
        <v>5679</v>
      </c>
      <c r="B1017" s="22">
        <v>0</v>
      </c>
      <c r="C1017" s="22" t="s">
        <v>4624</v>
      </c>
      <c r="D1017" s="22">
        <v>2</v>
      </c>
      <c r="E1017" s="23" t="str">
        <f t="shared" si="90"/>
        <v>Green</v>
      </c>
      <c r="F1017" s="72" t="s">
        <v>1726</v>
      </c>
      <c r="G1017" s="23"/>
      <c r="H1017" s="24" t="str">
        <f t="shared" si="91"/>
        <v>Start Loc</v>
      </c>
      <c r="I1017" s="24" t="str">
        <f t="shared" si="92"/>
        <v>End Loc</v>
      </c>
      <c r="J1017" s="24" t="str">
        <f t="shared" si="93"/>
        <v>Segment</v>
      </c>
      <c r="K1017" s="71" t="s">
        <v>1097</v>
      </c>
      <c r="L1017" s="22">
        <v>2.25</v>
      </c>
      <c r="M1017" s="22">
        <v>2.4900000000000002</v>
      </c>
      <c r="N1017" s="22">
        <v>2</v>
      </c>
      <c r="O1017" s="22">
        <v>0</v>
      </c>
      <c r="P1017" s="22">
        <v>0</v>
      </c>
      <c r="Q1017" s="22">
        <v>0</v>
      </c>
      <c r="R1017" s="22"/>
      <c r="S1017" s="22"/>
      <c r="T1017" s="22"/>
      <c r="U1017" t="s">
        <v>6664</v>
      </c>
      <c r="V1017" s="18">
        <f t="shared" si="94"/>
        <v>0.24000000000000021</v>
      </c>
      <c r="W1017" s="18">
        <v>39.2244542157</v>
      </c>
      <c r="X1017" s="18">
        <v>-83.167186073400003</v>
      </c>
      <c r="Y1017" s="18">
        <v>39.227827925699998</v>
      </c>
      <c r="Z1017" s="18">
        <v>-83.166143635099999</v>
      </c>
      <c r="AA1017" s="71" t="str">
        <f t="shared" si="95"/>
        <v>ROS</v>
      </c>
    </row>
    <row r="1018" spans="1:27" x14ac:dyDescent="0.25">
      <c r="A1018" s="22" t="s">
        <v>2559</v>
      </c>
      <c r="B1018" s="22">
        <v>0</v>
      </c>
      <c r="C1018" s="22" t="s">
        <v>4619</v>
      </c>
      <c r="D1018" s="22">
        <v>2</v>
      </c>
      <c r="E1018" s="23" t="str">
        <f t="shared" si="90"/>
        <v>Green</v>
      </c>
      <c r="F1018" s="72" t="s">
        <v>1670</v>
      </c>
      <c r="G1018" s="23"/>
      <c r="H1018" s="24" t="str">
        <f t="shared" si="91"/>
        <v>Start Loc</v>
      </c>
      <c r="I1018" s="24" t="str">
        <f t="shared" si="92"/>
        <v>End Loc</v>
      </c>
      <c r="J1018" s="24" t="str">
        <f t="shared" si="93"/>
        <v>Segment</v>
      </c>
      <c r="K1018" s="71" t="s">
        <v>857</v>
      </c>
      <c r="L1018" s="22">
        <v>0.5</v>
      </c>
      <c r="M1018" s="22">
        <v>0.74</v>
      </c>
      <c r="N1018" s="22">
        <v>2</v>
      </c>
      <c r="O1018" s="22">
        <v>0</v>
      </c>
      <c r="P1018" s="22">
        <v>1</v>
      </c>
      <c r="Q1018" s="22">
        <v>1</v>
      </c>
      <c r="R1018" s="22"/>
      <c r="S1018" s="22"/>
      <c r="T1018" s="22"/>
      <c r="U1018" t="s">
        <v>606</v>
      </c>
      <c r="V1018" s="18">
        <f t="shared" si="94"/>
        <v>0.24</v>
      </c>
      <c r="W1018" s="18">
        <v>39.224430214100003</v>
      </c>
      <c r="X1018" s="18">
        <v>-84.684067481100001</v>
      </c>
      <c r="Y1018" s="18">
        <v>39.227890993000003</v>
      </c>
      <c r="Z1018" s="18">
        <v>-84.684291368199993</v>
      </c>
      <c r="AA1018" s="71" t="str">
        <f t="shared" si="95"/>
        <v>HAM</v>
      </c>
    </row>
    <row r="1019" spans="1:27" x14ac:dyDescent="0.25">
      <c r="A1019" s="22" t="s">
        <v>4283</v>
      </c>
      <c r="B1019" s="22">
        <v>0</v>
      </c>
      <c r="C1019" s="22" t="s">
        <v>4612</v>
      </c>
      <c r="D1019" s="22">
        <v>3</v>
      </c>
      <c r="E1019" s="23" t="str">
        <f t="shared" si="90"/>
        <v>Green</v>
      </c>
      <c r="F1019" s="72" t="s">
        <v>1670</v>
      </c>
      <c r="G1019" s="23"/>
      <c r="H1019" s="24" t="str">
        <f t="shared" si="91"/>
        <v>Start Loc</v>
      </c>
      <c r="I1019" s="24" t="str">
        <f t="shared" si="92"/>
        <v>End Loc</v>
      </c>
      <c r="J1019" s="24" t="str">
        <f t="shared" si="93"/>
        <v>Segment</v>
      </c>
      <c r="K1019" s="71" t="s">
        <v>805</v>
      </c>
      <c r="L1019" s="22">
        <v>1</v>
      </c>
      <c r="M1019" s="22">
        <v>1.24</v>
      </c>
      <c r="N1019" s="22">
        <v>3</v>
      </c>
      <c r="O1019" s="22">
        <v>0</v>
      </c>
      <c r="P1019" s="22">
        <v>0</v>
      </c>
      <c r="Q1019" s="22">
        <v>0</v>
      </c>
      <c r="R1019" s="22"/>
      <c r="S1019" s="22"/>
      <c r="T1019" s="22"/>
      <c r="U1019" t="s">
        <v>211</v>
      </c>
      <c r="V1019" s="18">
        <f t="shared" si="94"/>
        <v>0.24</v>
      </c>
      <c r="W1019" s="18">
        <v>39.224703128999998</v>
      </c>
      <c r="X1019" s="18">
        <v>-84.572822039599998</v>
      </c>
      <c r="Y1019" s="18">
        <v>39.228053015199997</v>
      </c>
      <c r="Z1019" s="18">
        <v>-84.5728453527</v>
      </c>
      <c r="AA1019" s="71" t="str">
        <f t="shared" si="95"/>
        <v>HAM</v>
      </c>
    </row>
    <row r="1020" spans="1:27" x14ac:dyDescent="0.25">
      <c r="A1020" s="22" t="s">
        <v>6247</v>
      </c>
      <c r="B1020" s="22">
        <v>0</v>
      </c>
      <c r="C1020" s="22" t="s">
        <v>4624</v>
      </c>
      <c r="D1020" s="22">
        <v>2</v>
      </c>
      <c r="E1020" s="23" t="str">
        <f t="shared" si="90"/>
        <v>Green</v>
      </c>
      <c r="F1020" s="72" t="s">
        <v>1673</v>
      </c>
      <c r="G1020" s="23"/>
      <c r="H1020" s="24" t="str">
        <f t="shared" si="91"/>
        <v>Start Loc</v>
      </c>
      <c r="I1020" s="24" t="str">
        <f t="shared" si="92"/>
        <v>End Loc</v>
      </c>
      <c r="J1020" s="24" t="str">
        <f t="shared" si="93"/>
        <v>Segment</v>
      </c>
      <c r="K1020" s="71" t="s">
        <v>789</v>
      </c>
      <c r="L1020" s="22">
        <v>2.25</v>
      </c>
      <c r="M1020" s="22">
        <v>2.4900000000000002</v>
      </c>
      <c r="N1020" s="22">
        <v>2</v>
      </c>
      <c r="O1020" s="22">
        <v>0</v>
      </c>
      <c r="P1020" s="22">
        <v>0</v>
      </c>
      <c r="Q1020" s="22">
        <v>1</v>
      </c>
      <c r="R1020" s="22"/>
      <c r="S1020" s="22"/>
      <c r="T1020" s="22"/>
      <c r="U1020" t="s">
        <v>203</v>
      </c>
      <c r="V1020" s="18">
        <f t="shared" si="94"/>
        <v>0.24000000000000021</v>
      </c>
      <c r="W1020" s="18">
        <v>39.226539899999999</v>
      </c>
      <c r="X1020" s="18">
        <v>-84.262418709000002</v>
      </c>
      <c r="Y1020" s="18">
        <v>39.228137862899999</v>
      </c>
      <c r="Z1020" s="18">
        <v>-84.258462924699998</v>
      </c>
      <c r="AA1020" s="71" t="str">
        <f t="shared" si="95"/>
        <v>CLE</v>
      </c>
    </row>
    <row r="1021" spans="1:27" x14ac:dyDescent="0.25">
      <c r="A1021" s="22" t="s">
        <v>6063</v>
      </c>
      <c r="B1021" s="22">
        <v>0</v>
      </c>
      <c r="C1021" s="22" t="s">
        <v>4606</v>
      </c>
      <c r="D1021" s="22">
        <v>2</v>
      </c>
      <c r="E1021" s="23" t="str">
        <f t="shared" si="90"/>
        <v>Green</v>
      </c>
      <c r="F1021" s="72" t="s">
        <v>1726</v>
      </c>
      <c r="G1021" s="23"/>
      <c r="H1021" s="24" t="str">
        <f t="shared" si="91"/>
        <v>Start Loc</v>
      </c>
      <c r="I1021" s="24" t="str">
        <f t="shared" si="92"/>
        <v>End Loc</v>
      </c>
      <c r="J1021" s="24" t="str">
        <f t="shared" si="93"/>
        <v>Segment</v>
      </c>
      <c r="K1021" s="71" t="s">
        <v>889</v>
      </c>
      <c r="L1021" s="22">
        <v>0.25</v>
      </c>
      <c r="M1021" s="22">
        <v>0.49</v>
      </c>
      <c r="N1021" s="22">
        <v>2</v>
      </c>
      <c r="O1021" s="22">
        <v>0</v>
      </c>
      <c r="P1021" s="22">
        <v>0</v>
      </c>
      <c r="Q1021" s="22">
        <v>2</v>
      </c>
      <c r="R1021" s="22"/>
      <c r="S1021" s="22"/>
      <c r="T1021" s="22"/>
      <c r="U1021" t="s">
        <v>771</v>
      </c>
      <c r="V1021" s="18">
        <f t="shared" si="94"/>
        <v>0.24</v>
      </c>
      <c r="W1021" s="18">
        <v>39.228326479800003</v>
      </c>
      <c r="X1021" s="18">
        <v>-83.092186519899997</v>
      </c>
      <c r="Y1021" s="18">
        <v>39.228297535300001</v>
      </c>
      <c r="Z1021" s="18">
        <v>-83.096628116800005</v>
      </c>
      <c r="AA1021" s="71" t="str">
        <f t="shared" si="95"/>
        <v>ROS</v>
      </c>
    </row>
    <row r="1022" spans="1:27" x14ac:dyDescent="0.25">
      <c r="A1022" s="22" t="s">
        <v>4353</v>
      </c>
      <c r="B1022" s="22">
        <v>0</v>
      </c>
      <c r="C1022" s="22" t="s">
        <v>4620</v>
      </c>
      <c r="D1022" s="22">
        <v>4</v>
      </c>
      <c r="E1022" s="23" t="str">
        <f t="shared" si="90"/>
        <v>Green</v>
      </c>
      <c r="F1022" s="72" t="s">
        <v>1726</v>
      </c>
      <c r="G1022" s="23"/>
      <c r="H1022" s="24" t="str">
        <f t="shared" si="91"/>
        <v>Start Loc</v>
      </c>
      <c r="I1022" s="24" t="str">
        <f t="shared" si="92"/>
        <v>End Loc</v>
      </c>
      <c r="J1022" s="24" t="str">
        <f t="shared" si="93"/>
        <v>Segment</v>
      </c>
      <c r="K1022" s="71" t="s">
        <v>850</v>
      </c>
      <c r="L1022" s="22">
        <v>0</v>
      </c>
      <c r="M1022" s="22">
        <v>0.24</v>
      </c>
      <c r="N1022" s="22">
        <v>4</v>
      </c>
      <c r="O1022" s="22">
        <v>0</v>
      </c>
      <c r="P1022" s="22">
        <v>0</v>
      </c>
      <c r="Q1022" s="22">
        <v>5</v>
      </c>
      <c r="R1022" s="22"/>
      <c r="S1022" s="22"/>
      <c r="T1022" s="22"/>
      <c r="U1022" t="s">
        <v>724</v>
      </c>
      <c r="V1022" s="18">
        <f t="shared" si="94"/>
        <v>0.24</v>
      </c>
      <c r="W1022" s="18">
        <v>39.230965782699997</v>
      </c>
      <c r="X1022" s="18">
        <v>-83.256387656399994</v>
      </c>
      <c r="Y1022" s="18">
        <v>39.2288264289</v>
      </c>
      <c r="Z1022" s="18">
        <v>-83.253602530500004</v>
      </c>
      <c r="AA1022" s="71" t="str">
        <f t="shared" si="95"/>
        <v>ROS</v>
      </c>
    </row>
    <row r="1023" spans="1:27" x14ac:dyDescent="0.25">
      <c r="A1023" s="22" t="s">
        <v>5039</v>
      </c>
      <c r="B1023" s="22">
        <v>0</v>
      </c>
      <c r="C1023" s="22" t="s">
        <v>4619</v>
      </c>
      <c r="D1023" s="22">
        <v>2</v>
      </c>
      <c r="E1023" s="23" t="str">
        <f t="shared" si="90"/>
        <v>Green</v>
      </c>
      <c r="F1023" s="72" t="s">
        <v>1670</v>
      </c>
      <c r="G1023" s="23"/>
      <c r="H1023" s="24" t="str">
        <f t="shared" si="91"/>
        <v>Start Loc</v>
      </c>
      <c r="I1023" s="24" t="str">
        <f t="shared" si="92"/>
        <v>End Loc</v>
      </c>
      <c r="J1023" s="24" t="str">
        <f t="shared" si="93"/>
        <v>Segment</v>
      </c>
      <c r="K1023" s="71" t="s">
        <v>1110</v>
      </c>
      <c r="L1023" s="22">
        <v>0.5</v>
      </c>
      <c r="M1023" s="22">
        <v>0.74</v>
      </c>
      <c r="N1023" s="22">
        <v>2</v>
      </c>
      <c r="O1023" s="22">
        <v>0</v>
      </c>
      <c r="P1023" s="22">
        <v>0</v>
      </c>
      <c r="Q1023" s="22">
        <v>1</v>
      </c>
      <c r="R1023" s="22"/>
      <c r="S1023" s="22"/>
      <c r="T1023" s="22"/>
      <c r="U1023" t="s">
        <v>1407</v>
      </c>
      <c r="V1023" s="18">
        <f t="shared" si="94"/>
        <v>0.24</v>
      </c>
      <c r="W1023" s="18">
        <v>39.229817682399997</v>
      </c>
      <c r="X1023" s="18">
        <v>-84.634289808199995</v>
      </c>
      <c r="Y1023" s="18">
        <v>39.229291860799997</v>
      </c>
      <c r="Z1023" s="18">
        <v>-84.629933114699995</v>
      </c>
      <c r="AA1023" s="71" t="str">
        <f t="shared" si="95"/>
        <v>HAM</v>
      </c>
    </row>
    <row r="1024" spans="1:27" x14ac:dyDescent="0.25">
      <c r="A1024" s="22" t="s">
        <v>4328</v>
      </c>
      <c r="B1024" s="22">
        <v>0</v>
      </c>
      <c r="C1024" s="22" t="s">
        <v>4615</v>
      </c>
      <c r="D1024" s="22">
        <v>3</v>
      </c>
      <c r="E1024" s="23" t="str">
        <f t="shared" si="90"/>
        <v>Green</v>
      </c>
      <c r="F1024" s="72" t="s">
        <v>1670</v>
      </c>
      <c r="G1024" s="23"/>
      <c r="H1024" s="24" t="str">
        <f t="shared" si="91"/>
        <v>Start Loc</v>
      </c>
      <c r="I1024" s="24" t="str">
        <f t="shared" si="92"/>
        <v>End Loc</v>
      </c>
      <c r="J1024" s="24" t="str">
        <f t="shared" si="93"/>
        <v>Segment</v>
      </c>
      <c r="K1024" s="71" t="s">
        <v>849</v>
      </c>
      <c r="L1024" s="22">
        <v>2.5</v>
      </c>
      <c r="M1024" s="22">
        <v>2.74</v>
      </c>
      <c r="N1024" s="22">
        <v>3</v>
      </c>
      <c r="O1024" s="22">
        <v>0</v>
      </c>
      <c r="P1024" s="22">
        <v>0</v>
      </c>
      <c r="Q1024" s="22">
        <v>1</v>
      </c>
      <c r="R1024" s="22"/>
      <c r="S1024" s="22"/>
      <c r="T1024" s="22"/>
      <c r="U1024" t="s">
        <v>236</v>
      </c>
      <c r="V1024" s="18">
        <f t="shared" si="94"/>
        <v>0.24000000000000021</v>
      </c>
      <c r="W1024" s="18">
        <v>39.228648818400004</v>
      </c>
      <c r="X1024" s="18">
        <v>-84.6356164699</v>
      </c>
      <c r="Y1024" s="18">
        <v>39.229658104599999</v>
      </c>
      <c r="Z1024" s="18">
        <v>-84.631436021300004</v>
      </c>
      <c r="AA1024" s="71" t="str">
        <f t="shared" si="95"/>
        <v>HAM</v>
      </c>
    </row>
    <row r="1025" spans="1:27" x14ac:dyDescent="0.25">
      <c r="A1025" s="22" t="s">
        <v>3580</v>
      </c>
      <c r="B1025" s="22">
        <v>0</v>
      </c>
      <c r="C1025" s="22" t="s">
        <v>4628</v>
      </c>
      <c r="D1025" s="22">
        <v>3</v>
      </c>
      <c r="E1025" s="23" t="str">
        <f t="shared" si="90"/>
        <v>Green</v>
      </c>
      <c r="F1025" s="72" t="s">
        <v>1670</v>
      </c>
      <c r="G1025" s="23"/>
      <c r="H1025" s="24" t="str">
        <f t="shared" si="91"/>
        <v>Start Loc</v>
      </c>
      <c r="I1025" s="24" t="str">
        <f t="shared" si="92"/>
        <v>End Loc</v>
      </c>
      <c r="J1025" s="24" t="str">
        <f t="shared" si="93"/>
        <v>Segment</v>
      </c>
      <c r="K1025" s="71" t="s">
        <v>847</v>
      </c>
      <c r="L1025" s="22">
        <v>4.75</v>
      </c>
      <c r="M1025" s="22">
        <v>4.99</v>
      </c>
      <c r="N1025" s="22">
        <v>3</v>
      </c>
      <c r="O1025" s="22">
        <v>0</v>
      </c>
      <c r="P1025" s="22">
        <v>0</v>
      </c>
      <c r="Q1025" s="22">
        <v>4</v>
      </c>
      <c r="R1025" s="22"/>
      <c r="S1025" s="22"/>
      <c r="T1025" s="22"/>
      <c r="U1025" t="s">
        <v>235</v>
      </c>
      <c r="V1025" s="18">
        <f t="shared" si="94"/>
        <v>0.24000000000000021</v>
      </c>
      <c r="W1025" s="18">
        <v>39.233258346200003</v>
      </c>
      <c r="X1025" s="18">
        <v>-84.509638687399999</v>
      </c>
      <c r="Y1025" s="18">
        <v>39.229822050300001</v>
      </c>
      <c r="Z1025" s="18">
        <v>-84.510214518200002</v>
      </c>
      <c r="AA1025" s="71" t="str">
        <f t="shared" si="95"/>
        <v>HAM</v>
      </c>
    </row>
    <row r="1026" spans="1:27" x14ac:dyDescent="0.25">
      <c r="A1026" s="22" t="s">
        <v>4949</v>
      </c>
      <c r="B1026" s="22">
        <v>0</v>
      </c>
      <c r="C1026" s="22" t="s">
        <v>4628</v>
      </c>
      <c r="D1026" s="22">
        <v>2</v>
      </c>
      <c r="E1026" s="23" t="str">
        <f t="shared" si="90"/>
        <v>Green</v>
      </c>
      <c r="F1026" s="72" t="s">
        <v>1670</v>
      </c>
      <c r="G1026" s="23"/>
      <c r="H1026" s="24" t="str">
        <f t="shared" si="91"/>
        <v>Start Loc</v>
      </c>
      <c r="I1026" s="24" t="str">
        <f t="shared" si="92"/>
        <v>End Loc</v>
      </c>
      <c r="J1026" s="24" t="str">
        <f t="shared" si="93"/>
        <v>Segment</v>
      </c>
      <c r="K1026" s="71" t="s">
        <v>831</v>
      </c>
      <c r="L1026" s="22">
        <v>4.75</v>
      </c>
      <c r="M1026" s="22">
        <v>4.99</v>
      </c>
      <c r="N1026" s="22">
        <v>2</v>
      </c>
      <c r="O1026" s="22">
        <v>1</v>
      </c>
      <c r="P1026" s="22">
        <v>1</v>
      </c>
      <c r="Q1026" s="22">
        <v>1</v>
      </c>
      <c r="R1026" s="22"/>
      <c r="S1026" s="22"/>
      <c r="T1026" s="22"/>
      <c r="U1026" t="s">
        <v>222</v>
      </c>
      <c r="V1026" s="18">
        <f t="shared" si="94"/>
        <v>0.24000000000000021</v>
      </c>
      <c r="W1026" s="18">
        <v>39.231873519099999</v>
      </c>
      <c r="X1026" s="18">
        <v>-84.754562461299997</v>
      </c>
      <c r="Y1026" s="18">
        <v>39.229876987499999</v>
      </c>
      <c r="Z1026" s="18">
        <v>-84.750897296299996</v>
      </c>
      <c r="AA1026" s="71" t="str">
        <f t="shared" si="95"/>
        <v>HAM</v>
      </c>
    </row>
    <row r="1027" spans="1:27" x14ac:dyDescent="0.25">
      <c r="A1027" s="22" t="s">
        <v>2875</v>
      </c>
      <c r="B1027" s="22">
        <v>0</v>
      </c>
      <c r="C1027" s="22" t="s">
        <v>4606</v>
      </c>
      <c r="D1027" s="22">
        <v>2</v>
      </c>
      <c r="E1027" s="23" t="str">
        <f t="shared" si="90"/>
        <v>Green</v>
      </c>
      <c r="F1027" s="72" t="s">
        <v>1670</v>
      </c>
      <c r="G1027" s="23"/>
      <c r="H1027" s="24" t="str">
        <f t="shared" si="91"/>
        <v>Start Loc</v>
      </c>
      <c r="I1027" s="24" t="str">
        <f t="shared" si="92"/>
        <v>End Loc</v>
      </c>
      <c r="J1027" s="24" t="str">
        <f t="shared" si="93"/>
        <v>Segment</v>
      </c>
      <c r="K1027" s="71" t="s">
        <v>1091</v>
      </c>
      <c r="L1027" s="22">
        <v>0.25</v>
      </c>
      <c r="M1027" s="22">
        <v>0.49</v>
      </c>
      <c r="N1027" s="22">
        <v>2</v>
      </c>
      <c r="O1027" s="22">
        <v>0</v>
      </c>
      <c r="P1027" s="22">
        <v>0</v>
      </c>
      <c r="Q1027" s="22">
        <v>1</v>
      </c>
      <c r="R1027" s="22"/>
      <c r="S1027" s="22"/>
      <c r="T1027" s="22"/>
      <c r="U1027" t="s">
        <v>2137</v>
      </c>
      <c r="V1027" s="18">
        <f t="shared" si="94"/>
        <v>0.24</v>
      </c>
      <c r="W1027" s="18">
        <v>39.231678082899997</v>
      </c>
      <c r="X1027" s="18">
        <v>-84.594552252200003</v>
      </c>
      <c r="Y1027" s="18">
        <v>39.230878470999997</v>
      </c>
      <c r="Z1027" s="18">
        <v>-84.590364811200004</v>
      </c>
      <c r="AA1027" s="71" t="str">
        <f t="shared" si="95"/>
        <v>HAM</v>
      </c>
    </row>
    <row r="1028" spans="1:27" x14ac:dyDescent="0.25">
      <c r="A1028" s="22" t="s">
        <v>6010</v>
      </c>
      <c r="B1028" s="22">
        <v>0</v>
      </c>
      <c r="C1028" s="22" t="s">
        <v>4644</v>
      </c>
      <c r="D1028" s="22">
        <v>2</v>
      </c>
      <c r="E1028" s="23" t="str">
        <f t="shared" si="90"/>
        <v>Green</v>
      </c>
      <c r="F1028" s="72" t="s">
        <v>1726</v>
      </c>
      <c r="G1028" s="23"/>
      <c r="H1028" s="24" t="str">
        <f t="shared" si="91"/>
        <v>Start Loc</v>
      </c>
      <c r="I1028" s="24" t="str">
        <f t="shared" si="92"/>
        <v>End Loc</v>
      </c>
      <c r="J1028" s="24" t="str">
        <f t="shared" si="93"/>
        <v>Segment</v>
      </c>
      <c r="K1028" s="71" t="s">
        <v>868</v>
      </c>
      <c r="L1028" s="22">
        <v>5.25</v>
      </c>
      <c r="M1028" s="22">
        <v>5.49</v>
      </c>
      <c r="N1028" s="22">
        <v>2</v>
      </c>
      <c r="O1028" s="22">
        <v>0</v>
      </c>
      <c r="P1028" s="22">
        <v>0</v>
      </c>
      <c r="Q1028" s="22">
        <v>0</v>
      </c>
      <c r="R1028" s="22"/>
      <c r="S1028" s="22"/>
      <c r="T1028" s="22"/>
      <c r="U1028" t="s">
        <v>275</v>
      </c>
      <c r="V1028" s="18">
        <f t="shared" si="94"/>
        <v>0.24000000000000021</v>
      </c>
      <c r="W1028" s="18">
        <v>39.230006472900001</v>
      </c>
      <c r="X1028" s="18">
        <v>-83.012248519500005</v>
      </c>
      <c r="Y1028" s="18">
        <v>39.231319743900002</v>
      </c>
      <c r="Z1028" s="18">
        <v>-83.008286680500007</v>
      </c>
      <c r="AA1028" s="71" t="str">
        <f t="shared" si="95"/>
        <v>ROS</v>
      </c>
    </row>
    <row r="1029" spans="1:27" x14ac:dyDescent="0.25">
      <c r="A1029" s="22" t="s">
        <v>3259</v>
      </c>
      <c r="B1029" s="22">
        <v>0</v>
      </c>
      <c r="C1029" s="22" t="s">
        <v>4620</v>
      </c>
      <c r="D1029" s="22">
        <v>2</v>
      </c>
      <c r="E1029" s="23" t="str">
        <f t="shared" si="90"/>
        <v>Green</v>
      </c>
      <c r="F1029" s="72" t="s">
        <v>1673</v>
      </c>
      <c r="G1029" s="23"/>
      <c r="H1029" s="24" t="str">
        <f t="shared" si="91"/>
        <v>Start Loc</v>
      </c>
      <c r="I1029" s="24" t="str">
        <f t="shared" si="92"/>
        <v>End Loc</v>
      </c>
      <c r="J1029" s="24" t="str">
        <f t="shared" si="93"/>
        <v>Segment</v>
      </c>
      <c r="K1029" s="71" t="s">
        <v>891</v>
      </c>
      <c r="L1029" s="22">
        <v>0</v>
      </c>
      <c r="M1029" s="22">
        <v>0.24</v>
      </c>
      <c r="N1029" s="22">
        <v>2</v>
      </c>
      <c r="O1029" s="22">
        <v>0</v>
      </c>
      <c r="P1029" s="22">
        <v>0</v>
      </c>
      <c r="Q1029" s="22">
        <v>0</v>
      </c>
      <c r="R1029" s="22"/>
      <c r="S1029" s="22"/>
      <c r="T1029" s="22"/>
      <c r="U1029" t="s">
        <v>1414</v>
      </c>
      <c r="V1029" s="18">
        <f t="shared" si="94"/>
        <v>0.24</v>
      </c>
      <c r="W1029" s="18">
        <v>39.228948251399999</v>
      </c>
      <c r="X1029" s="18">
        <v>-84.171826701000001</v>
      </c>
      <c r="Y1029" s="18">
        <v>39.2313760953</v>
      </c>
      <c r="Z1029" s="18">
        <v>-84.169963701100002</v>
      </c>
      <c r="AA1029" s="71" t="str">
        <f t="shared" si="95"/>
        <v>CLE</v>
      </c>
    </row>
    <row r="1030" spans="1:27" x14ac:dyDescent="0.25">
      <c r="A1030" s="22" t="s">
        <v>3450</v>
      </c>
      <c r="B1030" s="22">
        <v>0</v>
      </c>
      <c r="C1030" s="22" t="s">
        <v>4614</v>
      </c>
      <c r="D1030" s="22">
        <v>2</v>
      </c>
      <c r="E1030" s="23" t="str">
        <f t="shared" si="90"/>
        <v>Green</v>
      </c>
      <c r="F1030" s="72" t="s">
        <v>1670</v>
      </c>
      <c r="G1030" s="23"/>
      <c r="H1030" s="24" t="str">
        <f t="shared" si="91"/>
        <v>Start Loc</v>
      </c>
      <c r="I1030" s="24" t="str">
        <f t="shared" si="92"/>
        <v>End Loc</v>
      </c>
      <c r="J1030" s="24" t="str">
        <f t="shared" si="93"/>
        <v>Segment</v>
      </c>
      <c r="K1030" s="71" t="s">
        <v>847</v>
      </c>
      <c r="L1030" s="22">
        <v>3.75</v>
      </c>
      <c r="M1030" s="22">
        <v>3.99</v>
      </c>
      <c r="N1030" s="22">
        <v>2</v>
      </c>
      <c r="O1030" s="22">
        <v>0</v>
      </c>
      <c r="P1030" s="22">
        <v>0</v>
      </c>
      <c r="Q1030" s="22">
        <v>1</v>
      </c>
      <c r="R1030" s="22"/>
      <c r="S1030" s="22"/>
      <c r="T1030" s="22"/>
      <c r="U1030" t="s">
        <v>235</v>
      </c>
      <c r="V1030" s="18">
        <f t="shared" si="94"/>
        <v>0.24000000000000021</v>
      </c>
      <c r="W1030" s="18">
        <v>39.232788518600003</v>
      </c>
      <c r="X1030" s="18">
        <v>-84.526742439700001</v>
      </c>
      <c r="Y1030" s="18">
        <v>39.231887380700002</v>
      </c>
      <c r="Z1030" s="18">
        <v>-84.522497396899993</v>
      </c>
      <c r="AA1030" s="71" t="str">
        <f t="shared" si="95"/>
        <v>HAM</v>
      </c>
    </row>
    <row r="1031" spans="1:27" x14ac:dyDescent="0.25">
      <c r="A1031" s="22" t="s">
        <v>5408</v>
      </c>
      <c r="B1031" s="22">
        <v>0</v>
      </c>
      <c r="C1031" s="22" t="s">
        <v>4606</v>
      </c>
      <c r="D1031" s="22">
        <v>3</v>
      </c>
      <c r="E1031" s="23" t="str">
        <f t="shared" si="90"/>
        <v>Green</v>
      </c>
      <c r="F1031" s="72" t="s">
        <v>1709</v>
      </c>
      <c r="G1031" s="23"/>
      <c r="H1031" s="24" t="str">
        <f t="shared" si="91"/>
        <v>Start Loc</v>
      </c>
      <c r="I1031" s="24" t="str">
        <f t="shared" si="92"/>
        <v>End Loc</v>
      </c>
      <c r="J1031" s="24" t="str">
        <f t="shared" si="93"/>
        <v>Segment</v>
      </c>
      <c r="K1031" s="71" t="s">
        <v>876</v>
      </c>
      <c r="L1031" s="22">
        <v>0.25</v>
      </c>
      <c r="M1031" s="22">
        <v>0.49</v>
      </c>
      <c r="N1031" s="22">
        <v>3</v>
      </c>
      <c r="O1031" s="22">
        <v>0</v>
      </c>
      <c r="P1031" s="22">
        <v>0</v>
      </c>
      <c r="Q1031" s="22">
        <v>0</v>
      </c>
      <c r="R1031" s="22"/>
      <c r="S1031" s="22"/>
      <c r="T1031" s="22"/>
      <c r="U1031" t="s">
        <v>4894</v>
      </c>
      <c r="V1031" s="18">
        <f t="shared" si="94"/>
        <v>0.24</v>
      </c>
      <c r="W1031" s="18">
        <v>39.228612250899999</v>
      </c>
      <c r="X1031" s="18">
        <v>-83.625418850399996</v>
      </c>
      <c r="Y1031" s="18">
        <v>39.231964272500001</v>
      </c>
      <c r="Z1031" s="18">
        <v>-83.626208924099998</v>
      </c>
      <c r="AA1031" s="71" t="str">
        <f t="shared" si="95"/>
        <v>HIG</v>
      </c>
    </row>
    <row r="1032" spans="1:27" x14ac:dyDescent="0.25">
      <c r="A1032" s="22" t="s">
        <v>2533</v>
      </c>
      <c r="B1032" s="22">
        <v>0</v>
      </c>
      <c r="C1032" s="22" t="s">
        <v>4619</v>
      </c>
      <c r="D1032" s="22">
        <v>2</v>
      </c>
      <c r="E1032" s="23" t="str">
        <f t="shared" si="90"/>
        <v>Green</v>
      </c>
      <c r="F1032" s="72" t="s">
        <v>1726</v>
      </c>
      <c r="G1032" s="23"/>
      <c r="H1032" s="24" t="str">
        <f t="shared" si="91"/>
        <v>Start Loc</v>
      </c>
      <c r="I1032" s="24" t="str">
        <f t="shared" si="92"/>
        <v>End Loc</v>
      </c>
      <c r="J1032" s="24" t="str">
        <f t="shared" si="93"/>
        <v>Segment</v>
      </c>
      <c r="K1032" s="71" t="s">
        <v>929</v>
      </c>
      <c r="L1032" s="22">
        <v>0.5</v>
      </c>
      <c r="M1032" s="22">
        <v>0.74</v>
      </c>
      <c r="N1032" s="22">
        <v>2</v>
      </c>
      <c r="O1032" s="22">
        <v>0</v>
      </c>
      <c r="P1032" s="22">
        <v>0</v>
      </c>
      <c r="Q1032" s="22">
        <v>0</v>
      </c>
      <c r="R1032" s="22"/>
      <c r="S1032" s="22"/>
      <c r="T1032" s="22"/>
      <c r="U1032" t="s">
        <v>1649</v>
      </c>
      <c r="V1032" s="18">
        <f t="shared" si="94"/>
        <v>0.24</v>
      </c>
      <c r="W1032" s="18">
        <v>39.233971299399997</v>
      </c>
      <c r="X1032" s="18">
        <v>-83.332465639199995</v>
      </c>
      <c r="Y1032" s="18">
        <v>39.232278881200003</v>
      </c>
      <c r="Z1032" s="18">
        <v>-83.329194456400003</v>
      </c>
      <c r="AA1032" s="71" t="str">
        <f t="shared" si="95"/>
        <v>ROS</v>
      </c>
    </row>
    <row r="1033" spans="1:27" x14ac:dyDescent="0.25">
      <c r="A1033" s="22" t="s">
        <v>3427</v>
      </c>
      <c r="B1033" s="22">
        <v>0</v>
      </c>
      <c r="C1033" s="22" t="s">
        <v>4628</v>
      </c>
      <c r="D1033" s="22">
        <v>4</v>
      </c>
      <c r="E1033" s="23" t="str">
        <f t="shared" ref="E1033:E1096" si="96">IF(D1033&gt;15,"Red",IF(D1033&gt;10,"Yellow",IF(D1033&gt;5,"Purple",IF(D1033&gt;1,"Green",""))))</f>
        <v>Green</v>
      </c>
      <c r="F1033" s="72" t="s">
        <v>1670</v>
      </c>
      <c r="G1033" s="23"/>
      <c r="H1033" s="24" t="str">
        <f t="shared" ref="H1033:H1096" si="97">IF(W1033=0,"Unavailable",HYPERLINK(CONCATENATE("http://maps.google.com/maps?q=",+W1033,",+",+X1033,"+(Begin)&amp;iwloc=A&amp;hl=en"),"Start Loc"))</f>
        <v>Start Loc</v>
      </c>
      <c r="I1033" s="24" t="str">
        <f t="shared" ref="I1033:I1096" si="98">IF(Y1033=0,"Unavailable",HYPERLINK(CONCATENATE("http://maps.google.com/maps?q=",+Y1033,",+",+Z1033,"+(End)&amp;iwloc=A&amp;hl=en"),"End Loc"))</f>
        <v>End Loc</v>
      </c>
      <c r="J1033" s="24" t="str">
        <f t="shared" ref="J1033:J1096" si="99">HYPERLINK(CONCATENATE("https://www.google.us/maps/dir/",W1033,",",X1033,"/",Y1033,",",Z1033,"/@",AVERAGE(W1033,Y1033),",",AVERAGE(X1033,Z1033),",15z"),"Segment")</f>
        <v>Segment</v>
      </c>
      <c r="K1033" s="71" t="s">
        <v>815</v>
      </c>
      <c r="L1033" s="22">
        <v>4.75</v>
      </c>
      <c r="M1033" s="22">
        <v>4.99</v>
      </c>
      <c r="N1033" s="22">
        <v>4</v>
      </c>
      <c r="O1033" s="22">
        <v>0</v>
      </c>
      <c r="P1033" s="22">
        <v>1</v>
      </c>
      <c r="Q1033" s="22">
        <v>2</v>
      </c>
      <c r="R1033" s="22"/>
      <c r="S1033" s="22"/>
      <c r="T1033" s="22"/>
      <c r="U1033" t="s">
        <v>605</v>
      </c>
      <c r="V1033" s="18">
        <f t="shared" ref="V1033:V1096" si="100">M1033-L1033</f>
        <v>0.24000000000000021</v>
      </c>
      <c r="W1033" s="18">
        <v>39.235169004600003</v>
      </c>
      <c r="X1033" s="18">
        <v>-84.750324613100005</v>
      </c>
      <c r="Y1033" s="18">
        <v>39.232586623499998</v>
      </c>
      <c r="Z1033" s="18">
        <v>-84.747726432899995</v>
      </c>
      <c r="AA1033" s="71" t="str">
        <f t="shared" ref="AA1033:AA1096" si="101">MID(U1033,2,3)</f>
        <v>HAM</v>
      </c>
    </row>
    <row r="1034" spans="1:27" x14ac:dyDescent="0.25">
      <c r="A1034" s="22" t="s">
        <v>2244</v>
      </c>
      <c r="B1034" s="22">
        <v>0</v>
      </c>
      <c r="C1034" s="22" t="s">
        <v>4617</v>
      </c>
      <c r="D1034" s="22">
        <v>2</v>
      </c>
      <c r="E1034" s="23" t="str">
        <f t="shared" si="96"/>
        <v>Green</v>
      </c>
      <c r="F1034" s="72" t="s">
        <v>1673</v>
      </c>
      <c r="G1034" s="23"/>
      <c r="H1034" s="24" t="str">
        <f t="shared" si="97"/>
        <v>Start Loc</v>
      </c>
      <c r="I1034" s="24" t="str">
        <f t="shared" si="98"/>
        <v>End Loc</v>
      </c>
      <c r="J1034" s="24" t="str">
        <f t="shared" si="99"/>
        <v>Segment</v>
      </c>
      <c r="K1034" s="71" t="s">
        <v>789</v>
      </c>
      <c r="L1034" s="22">
        <v>2.75</v>
      </c>
      <c r="M1034" s="22">
        <v>2.99</v>
      </c>
      <c r="N1034" s="22">
        <v>2</v>
      </c>
      <c r="O1034" s="22">
        <v>0</v>
      </c>
      <c r="P1034" s="22">
        <v>0</v>
      </c>
      <c r="Q1034" s="22">
        <v>0</v>
      </c>
      <c r="R1034" s="22"/>
      <c r="S1034" s="22"/>
      <c r="T1034" s="22"/>
      <c r="U1034" t="s">
        <v>203</v>
      </c>
      <c r="V1034" s="18">
        <f t="shared" si="100"/>
        <v>0.24000000000000021</v>
      </c>
      <c r="W1034" s="18">
        <v>39.230393660600001</v>
      </c>
      <c r="X1034" s="18">
        <v>-84.254583693900003</v>
      </c>
      <c r="Y1034" s="18">
        <v>39.232621946199998</v>
      </c>
      <c r="Z1034" s="18">
        <v>-84.251164139099998</v>
      </c>
      <c r="AA1034" s="71" t="str">
        <f t="shared" si="101"/>
        <v>CLE</v>
      </c>
    </row>
    <row r="1035" spans="1:27" x14ac:dyDescent="0.25">
      <c r="A1035" s="22" t="s">
        <v>2582</v>
      </c>
      <c r="B1035" s="22">
        <v>0</v>
      </c>
      <c r="C1035" s="22" t="s">
        <v>4608</v>
      </c>
      <c r="D1035" s="22">
        <v>3</v>
      </c>
      <c r="E1035" s="23" t="str">
        <f t="shared" si="96"/>
        <v>Green</v>
      </c>
      <c r="F1035" s="72" t="s">
        <v>1670</v>
      </c>
      <c r="G1035" s="23"/>
      <c r="H1035" s="24" t="str">
        <f t="shared" si="97"/>
        <v>Start Loc</v>
      </c>
      <c r="I1035" s="24" t="str">
        <f t="shared" si="98"/>
        <v>End Loc</v>
      </c>
      <c r="J1035" s="24" t="str">
        <f t="shared" si="99"/>
        <v>Segment</v>
      </c>
      <c r="K1035" s="71" t="s">
        <v>847</v>
      </c>
      <c r="L1035" s="22">
        <v>1.25</v>
      </c>
      <c r="M1035" s="22">
        <v>1.49</v>
      </c>
      <c r="N1035" s="22">
        <v>3</v>
      </c>
      <c r="O1035" s="22">
        <v>0</v>
      </c>
      <c r="P1035" s="22">
        <v>0</v>
      </c>
      <c r="Q1035" s="22">
        <v>1</v>
      </c>
      <c r="R1035" s="22"/>
      <c r="S1035" s="22"/>
      <c r="T1035" s="22"/>
      <c r="U1035" t="s">
        <v>235</v>
      </c>
      <c r="V1035" s="18">
        <f t="shared" si="100"/>
        <v>0.24</v>
      </c>
      <c r="W1035" s="18">
        <v>39.234568835700003</v>
      </c>
      <c r="X1035" s="18">
        <v>-84.572512694899999</v>
      </c>
      <c r="Y1035" s="18">
        <v>39.2338142722</v>
      </c>
      <c r="Z1035" s="18">
        <v>-84.568235016299994</v>
      </c>
      <c r="AA1035" s="71" t="str">
        <f t="shared" si="101"/>
        <v>HAM</v>
      </c>
    </row>
    <row r="1036" spans="1:27" x14ac:dyDescent="0.25">
      <c r="A1036" s="22" t="s">
        <v>5224</v>
      </c>
      <c r="B1036" s="22">
        <v>0</v>
      </c>
      <c r="C1036" s="22" t="s">
        <v>4616</v>
      </c>
      <c r="D1036" s="22">
        <v>2</v>
      </c>
      <c r="E1036" s="23" t="str">
        <f t="shared" si="96"/>
        <v>Green</v>
      </c>
      <c r="F1036" s="72" t="s">
        <v>1670</v>
      </c>
      <c r="G1036" s="23"/>
      <c r="H1036" s="24" t="str">
        <f t="shared" si="97"/>
        <v>Start Loc</v>
      </c>
      <c r="I1036" s="24" t="str">
        <f t="shared" si="98"/>
        <v>End Loc</v>
      </c>
      <c r="J1036" s="24" t="str">
        <f t="shared" si="99"/>
        <v>Segment</v>
      </c>
      <c r="K1036" s="71" t="s">
        <v>847</v>
      </c>
      <c r="L1036" s="22">
        <v>4</v>
      </c>
      <c r="M1036" s="22">
        <v>4.24</v>
      </c>
      <c r="N1036" s="22">
        <v>2</v>
      </c>
      <c r="O1036" s="22">
        <v>0</v>
      </c>
      <c r="P1036" s="22">
        <v>0</v>
      </c>
      <c r="Q1036" s="22">
        <v>1</v>
      </c>
      <c r="R1036" s="22"/>
      <c r="S1036" s="22"/>
      <c r="T1036" s="22"/>
      <c r="U1036" t="s">
        <v>235</v>
      </c>
      <c r="V1036" s="18">
        <f t="shared" si="100"/>
        <v>0.24000000000000021</v>
      </c>
      <c r="W1036" s="18">
        <v>39.231913489599997</v>
      </c>
      <c r="X1036" s="18">
        <v>-84.522291698000004</v>
      </c>
      <c r="Y1036" s="18">
        <v>39.233877890000002</v>
      </c>
      <c r="Z1036" s="18">
        <v>-84.518642142100006</v>
      </c>
      <c r="AA1036" s="71" t="str">
        <f t="shared" si="101"/>
        <v>HAM</v>
      </c>
    </row>
    <row r="1037" spans="1:27" x14ac:dyDescent="0.25">
      <c r="A1037" s="22" t="s">
        <v>4511</v>
      </c>
      <c r="B1037" s="22">
        <v>0</v>
      </c>
      <c r="C1037" s="22" t="s">
        <v>4609</v>
      </c>
      <c r="D1037" s="22">
        <v>3</v>
      </c>
      <c r="E1037" s="23" t="str">
        <f t="shared" si="96"/>
        <v>Green</v>
      </c>
      <c r="F1037" s="72" t="s">
        <v>1670</v>
      </c>
      <c r="G1037" s="23"/>
      <c r="H1037" s="24" t="str">
        <f t="shared" si="97"/>
        <v>Start Loc</v>
      </c>
      <c r="I1037" s="24" t="str">
        <f t="shared" si="98"/>
        <v>End Loc</v>
      </c>
      <c r="J1037" s="24" t="str">
        <f t="shared" si="99"/>
        <v>Segment</v>
      </c>
      <c r="K1037" s="71" t="s">
        <v>831</v>
      </c>
      <c r="L1037" s="22">
        <v>4.25</v>
      </c>
      <c r="M1037" s="22">
        <v>4.49</v>
      </c>
      <c r="N1037" s="22">
        <v>3</v>
      </c>
      <c r="O1037" s="22">
        <v>1</v>
      </c>
      <c r="P1037" s="22">
        <v>0</v>
      </c>
      <c r="Q1037" s="22">
        <v>2</v>
      </c>
      <c r="R1037" s="22"/>
      <c r="S1037" s="22"/>
      <c r="T1037" s="22"/>
      <c r="U1037" t="s">
        <v>222</v>
      </c>
      <c r="V1037" s="18">
        <f t="shared" si="100"/>
        <v>0.24000000000000021</v>
      </c>
      <c r="W1037" s="18">
        <v>39.234308648499997</v>
      </c>
      <c r="X1037" s="18">
        <v>-84.762886089899993</v>
      </c>
      <c r="Y1037" s="18">
        <v>39.233960037099997</v>
      </c>
      <c r="Z1037" s="18">
        <v>-84.758583779600002</v>
      </c>
      <c r="AA1037" s="71" t="str">
        <f t="shared" si="101"/>
        <v>HAM</v>
      </c>
    </row>
    <row r="1038" spans="1:27" x14ac:dyDescent="0.25">
      <c r="A1038" s="22" t="s">
        <v>5661</v>
      </c>
      <c r="B1038" s="22">
        <v>0</v>
      </c>
      <c r="C1038" s="22" t="s">
        <v>4612</v>
      </c>
      <c r="D1038" s="22">
        <v>2</v>
      </c>
      <c r="E1038" s="23" t="str">
        <f t="shared" si="96"/>
        <v>Green</v>
      </c>
      <c r="F1038" s="72" t="s">
        <v>1729</v>
      </c>
      <c r="G1038" s="23"/>
      <c r="H1038" s="24" t="str">
        <f t="shared" si="97"/>
        <v>Start Loc</v>
      </c>
      <c r="I1038" s="24" t="str">
        <f t="shared" si="98"/>
        <v>End Loc</v>
      </c>
      <c r="J1038" s="24" t="str">
        <f t="shared" si="99"/>
        <v>Segment</v>
      </c>
      <c r="K1038" s="71" t="s">
        <v>900</v>
      </c>
      <c r="L1038" s="22">
        <v>1</v>
      </c>
      <c r="M1038" s="22">
        <v>1.24</v>
      </c>
      <c r="N1038" s="22">
        <v>2</v>
      </c>
      <c r="O1038" s="22">
        <v>0</v>
      </c>
      <c r="P1038" s="22">
        <v>0</v>
      </c>
      <c r="Q1038" s="22">
        <v>1</v>
      </c>
      <c r="R1038" s="22"/>
      <c r="S1038" s="22"/>
      <c r="T1038" s="22"/>
      <c r="U1038" t="s">
        <v>6662</v>
      </c>
      <c r="V1038" s="18">
        <f t="shared" si="100"/>
        <v>0.24</v>
      </c>
      <c r="W1038" s="18">
        <v>39.2347639953</v>
      </c>
      <c r="X1038" s="18">
        <v>-82.175671988000005</v>
      </c>
      <c r="Y1038" s="18">
        <v>39.234203714099998</v>
      </c>
      <c r="Z1038" s="18">
        <v>-82.171352886299999</v>
      </c>
      <c r="AA1038" s="71" t="str">
        <f t="shared" si="101"/>
        <v>ATH</v>
      </c>
    </row>
    <row r="1039" spans="1:27" x14ac:dyDescent="0.25">
      <c r="A1039" s="22" t="s">
        <v>2939</v>
      </c>
      <c r="B1039" s="22">
        <v>0</v>
      </c>
      <c r="C1039" s="22" t="s">
        <v>4622</v>
      </c>
      <c r="D1039" s="22">
        <v>3</v>
      </c>
      <c r="E1039" s="23" t="str">
        <f t="shared" si="96"/>
        <v>Green</v>
      </c>
      <c r="F1039" s="72" t="s">
        <v>1670</v>
      </c>
      <c r="G1039" s="23"/>
      <c r="H1039" s="24" t="str">
        <f t="shared" si="97"/>
        <v>Start Loc</v>
      </c>
      <c r="I1039" s="24" t="str">
        <f t="shared" si="98"/>
        <v>End Loc</v>
      </c>
      <c r="J1039" s="24" t="str">
        <f t="shared" si="99"/>
        <v>Segment</v>
      </c>
      <c r="K1039" s="71" t="s">
        <v>805</v>
      </c>
      <c r="L1039" s="22">
        <v>1.5</v>
      </c>
      <c r="M1039" s="22">
        <v>1.74</v>
      </c>
      <c r="N1039" s="22">
        <v>3</v>
      </c>
      <c r="O1039" s="22">
        <v>0</v>
      </c>
      <c r="P1039" s="22">
        <v>0</v>
      </c>
      <c r="Q1039" s="22">
        <v>2</v>
      </c>
      <c r="R1039" s="22"/>
      <c r="S1039" s="22"/>
      <c r="T1039" s="22"/>
      <c r="U1039" t="s">
        <v>211</v>
      </c>
      <c r="V1039" s="18">
        <f t="shared" si="100"/>
        <v>0.24</v>
      </c>
      <c r="W1039" s="18">
        <v>39.231506959900003</v>
      </c>
      <c r="X1039" s="18">
        <v>-84.572638024200003</v>
      </c>
      <c r="Y1039" s="18">
        <v>39.2343081231</v>
      </c>
      <c r="Z1039" s="18">
        <v>-84.575167496800006</v>
      </c>
      <c r="AA1039" s="71" t="str">
        <f t="shared" si="101"/>
        <v>HAM</v>
      </c>
    </row>
    <row r="1040" spans="1:27" x14ac:dyDescent="0.25">
      <c r="A1040" s="22" t="s">
        <v>4008</v>
      </c>
      <c r="B1040" s="22">
        <v>0</v>
      </c>
      <c r="C1040" s="22" t="s">
        <v>4612</v>
      </c>
      <c r="D1040" s="22">
        <v>3</v>
      </c>
      <c r="E1040" s="23" t="str">
        <f t="shared" si="96"/>
        <v>Green</v>
      </c>
      <c r="F1040" s="72" t="s">
        <v>1670</v>
      </c>
      <c r="G1040" s="23"/>
      <c r="H1040" s="24" t="str">
        <f t="shared" si="97"/>
        <v>Start Loc</v>
      </c>
      <c r="I1040" s="24" t="str">
        <f t="shared" si="98"/>
        <v>End Loc</v>
      </c>
      <c r="J1040" s="24" t="str">
        <f t="shared" si="99"/>
        <v>Segment</v>
      </c>
      <c r="K1040" s="71" t="s">
        <v>847</v>
      </c>
      <c r="L1040" s="22">
        <v>1</v>
      </c>
      <c r="M1040" s="22">
        <v>1.24</v>
      </c>
      <c r="N1040" s="22">
        <v>3</v>
      </c>
      <c r="O1040" s="22">
        <v>0</v>
      </c>
      <c r="P1040" s="22">
        <v>0</v>
      </c>
      <c r="Q1040" s="22">
        <v>2</v>
      </c>
      <c r="R1040" s="22"/>
      <c r="S1040" s="22"/>
      <c r="T1040" s="22"/>
      <c r="U1040" t="s">
        <v>235</v>
      </c>
      <c r="V1040" s="18">
        <f t="shared" si="100"/>
        <v>0.24</v>
      </c>
      <c r="W1040" s="18">
        <v>39.236373798199999</v>
      </c>
      <c r="X1040" s="18">
        <v>-84.576257062500005</v>
      </c>
      <c r="Y1040" s="18">
        <v>39.2346779262</v>
      </c>
      <c r="Z1040" s="18">
        <v>-84.572635775699993</v>
      </c>
      <c r="AA1040" s="71" t="str">
        <f t="shared" si="101"/>
        <v>HAM</v>
      </c>
    </row>
    <row r="1041" spans="1:27" x14ac:dyDescent="0.25">
      <c r="A1041" s="22" t="s">
        <v>5904</v>
      </c>
      <c r="B1041" s="22">
        <v>0</v>
      </c>
      <c r="C1041" s="22" t="s">
        <v>4609</v>
      </c>
      <c r="D1041" s="22">
        <v>2</v>
      </c>
      <c r="E1041" s="23" t="str">
        <f t="shared" si="96"/>
        <v>Green</v>
      </c>
      <c r="F1041" s="72" t="s">
        <v>1670</v>
      </c>
      <c r="G1041" s="23"/>
      <c r="H1041" s="24" t="str">
        <f t="shared" si="97"/>
        <v>Start Loc</v>
      </c>
      <c r="I1041" s="24" t="str">
        <f t="shared" si="98"/>
        <v>End Loc</v>
      </c>
      <c r="J1041" s="24" t="str">
        <f t="shared" si="99"/>
        <v>Segment</v>
      </c>
      <c r="K1041" s="71" t="s">
        <v>810</v>
      </c>
      <c r="L1041" s="22">
        <v>4.25</v>
      </c>
      <c r="M1041" s="22">
        <v>4.49</v>
      </c>
      <c r="N1041" s="22">
        <v>2</v>
      </c>
      <c r="O1041" s="22">
        <v>0</v>
      </c>
      <c r="P1041" s="22">
        <v>1</v>
      </c>
      <c r="Q1041" s="22">
        <v>3</v>
      </c>
      <c r="R1041" s="22"/>
      <c r="S1041" s="22"/>
      <c r="T1041" s="22"/>
      <c r="U1041" t="s">
        <v>226</v>
      </c>
      <c r="V1041" s="18">
        <f t="shared" si="100"/>
        <v>0.24000000000000021</v>
      </c>
      <c r="W1041" s="18">
        <v>39.235247696999998</v>
      </c>
      <c r="X1041" s="18">
        <v>-84.631389588299996</v>
      </c>
      <c r="Y1041" s="18">
        <v>39.234793476999997</v>
      </c>
      <c r="Z1041" s="18">
        <v>-84.626987664699996</v>
      </c>
      <c r="AA1041" s="71" t="str">
        <f t="shared" si="101"/>
        <v>HAM</v>
      </c>
    </row>
    <row r="1042" spans="1:27" x14ac:dyDescent="0.25">
      <c r="A1042" s="22" t="s">
        <v>4101</v>
      </c>
      <c r="B1042" s="22">
        <v>0</v>
      </c>
      <c r="C1042" s="22" t="s">
        <v>4614</v>
      </c>
      <c r="D1042" s="22">
        <v>5</v>
      </c>
      <c r="E1042" s="23" t="str">
        <f t="shared" si="96"/>
        <v>Green</v>
      </c>
      <c r="F1042" s="72" t="s">
        <v>1670</v>
      </c>
      <c r="G1042" s="23"/>
      <c r="H1042" s="24" t="str">
        <f t="shared" si="97"/>
        <v>Start Loc</v>
      </c>
      <c r="I1042" s="24" t="str">
        <f t="shared" si="98"/>
        <v>End Loc</v>
      </c>
      <c r="J1042" s="24" t="str">
        <f t="shared" si="99"/>
        <v>Segment</v>
      </c>
      <c r="K1042" s="71" t="s">
        <v>810</v>
      </c>
      <c r="L1042" s="22">
        <v>3.75</v>
      </c>
      <c r="M1042" s="22">
        <v>3.99</v>
      </c>
      <c r="N1042" s="22">
        <v>5</v>
      </c>
      <c r="O1042" s="22">
        <v>1</v>
      </c>
      <c r="P1042" s="22">
        <v>0</v>
      </c>
      <c r="Q1042" s="22">
        <v>0</v>
      </c>
      <c r="R1042" s="22"/>
      <c r="S1042" s="22"/>
      <c r="T1042" s="22"/>
      <c r="U1042" t="s">
        <v>226</v>
      </c>
      <c r="V1042" s="18">
        <f t="shared" si="100"/>
        <v>0.24000000000000021</v>
      </c>
      <c r="W1042" s="18">
        <v>39.236475266399999</v>
      </c>
      <c r="X1042" s="18">
        <v>-84.639972550699994</v>
      </c>
      <c r="Y1042" s="18">
        <v>39.234818568999998</v>
      </c>
      <c r="Z1042" s="18">
        <v>-84.636182417499995</v>
      </c>
      <c r="AA1042" s="71" t="str">
        <f t="shared" si="101"/>
        <v>HAM</v>
      </c>
    </row>
    <row r="1043" spans="1:27" x14ac:dyDescent="0.25">
      <c r="A1043" s="22" t="s">
        <v>4087</v>
      </c>
      <c r="B1043" s="22">
        <v>0</v>
      </c>
      <c r="C1043" s="22" t="s">
        <v>4606</v>
      </c>
      <c r="D1043" s="22">
        <v>5</v>
      </c>
      <c r="E1043" s="23" t="str">
        <f t="shared" si="96"/>
        <v>Green</v>
      </c>
      <c r="F1043" s="72" t="s">
        <v>1670</v>
      </c>
      <c r="G1043" s="23"/>
      <c r="H1043" s="24" t="str">
        <f t="shared" si="97"/>
        <v>Start Loc</v>
      </c>
      <c r="I1043" s="24" t="str">
        <f t="shared" si="98"/>
        <v>End Loc</v>
      </c>
      <c r="J1043" s="24" t="str">
        <f t="shared" si="99"/>
        <v>Segment</v>
      </c>
      <c r="K1043" s="71" t="s">
        <v>858</v>
      </c>
      <c r="L1043" s="22">
        <v>0.25</v>
      </c>
      <c r="M1043" s="22">
        <v>0.49</v>
      </c>
      <c r="N1043" s="22">
        <v>5</v>
      </c>
      <c r="O1043" s="22">
        <v>0</v>
      </c>
      <c r="P1043" s="22">
        <v>0</v>
      </c>
      <c r="Q1043" s="22">
        <v>0</v>
      </c>
      <c r="R1043" s="22"/>
      <c r="S1043" s="22"/>
      <c r="T1043" s="22"/>
      <c r="U1043" t="s">
        <v>1247</v>
      </c>
      <c r="V1043" s="18">
        <f t="shared" si="100"/>
        <v>0.24</v>
      </c>
      <c r="W1043" s="18">
        <v>39.236620347399999</v>
      </c>
      <c r="X1043" s="18">
        <v>-84.613583206100003</v>
      </c>
      <c r="Y1043" s="18">
        <v>39.235990850900002</v>
      </c>
      <c r="Z1043" s="18">
        <v>-84.609265668399999</v>
      </c>
      <c r="AA1043" s="71" t="str">
        <f t="shared" si="101"/>
        <v>HAM</v>
      </c>
    </row>
    <row r="1044" spans="1:27" x14ac:dyDescent="0.25">
      <c r="A1044" s="22" t="s">
        <v>4423</v>
      </c>
      <c r="B1044" s="22">
        <v>0</v>
      </c>
      <c r="C1044" s="22" t="s">
        <v>4668</v>
      </c>
      <c r="D1044" s="22">
        <v>2</v>
      </c>
      <c r="E1044" s="23" t="str">
        <f t="shared" si="96"/>
        <v>Green</v>
      </c>
      <c r="F1044" s="72" t="s">
        <v>1670</v>
      </c>
      <c r="G1044" s="23"/>
      <c r="H1044" s="24" t="str">
        <f t="shared" si="97"/>
        <v>Start Loc</v>
      </c>
      <c r="I1044" s="24" t="str">
        <f t="shared" si="98"/>
        <v>End Loc</v>
      </c>
      <c r="J1044" s="24" t="str">
        <f t="shared" si="99"/>
        <v>Segment</v>
      </c>
      <c r="K1044" s="71" t="s">
        <v>802</v>
      </c>
      <c r="L1044" s="22">
        <v>9.5</v>
      </c>
      <c r="M1044" s="22">
        <v>9.74</v>
      </c>
      <c r="N1044" s="22">
        <v>2</v>
      </c>
      <c r="O1044" s="22">
        <v>0</v>
      </c>
      <c r="P1044" s="22">
        <v>0</v>
      </c>
      <c r="Q1044" s="22">
        <v>2</v>
      </c>
      <c r="R1044" s="22"/>
      <c r="S1044" s="22"/>
      <c r="T1044" s="22"/>
      <c r="U1044" t="s">
        <v>1210</v>
      </c>
      <c r="V1044" s="18">
        <f t="shared" si="100"/>
        <v>0.24000000000000021</v>
      </c>
      <c r="W1044" s="18">
        <v>39.234584973399997</v>
      </c>
      <c r="X1044" s="18">
        <v>-84.805792955300006</v>
      </c>
      <c r="Y1044" s="18">
        <v>39.236157786900002</v>
      </c>
      <c r="Z1044" s="18">
        <v>-84.8095484989</v>
      </c>
      <c r="AA1044" s="71" t="str">
        <f t="shared" si="101"/>
        <v>HAM</v>
      </c>
    </row>
    <row r="1045" spans="1:27" x14ac:dyDescent="0.25">
      <c r="A1045" s="22" t="s">
        <v>4084</v>
      </c>
      <c r="B1045" s="22">
        <v>0</v>
      </c>
      <c r="C1045" s="22" t="s">
        <v>4653</v>
      </c>
      <c r="D1045" s="22">
        <v>4</v>
      </c>
      <c r="E1045" s="23" t="str">
        <f t="shared" si="96"/>
        <v>Green</v>
      </c>
      <c r="F1045" s="72" t="s">
        <v>1726</v>
      </c>
      <c r="G1045" s="23"/>
      <c r="H1045" s="24" t="str">
        <f t="shared" si="97"/>
        <v>Start Loc</v>
      </c>
      <c r="I1045" s="24" t="str">
        <f t="shared" si="98"/>
        <v>End Loc</v>
      </c>
      <c r="J1045" s="24" t="str">
        <f t="shared" si="99"/>
        <v>Segment</v>
      </c>
      <c r="K1045" s="71" t="s">
        <v>868</v>
      </c>
      <c r="L1045" s="22">
        <v>6</v>
      </c>
      <c r="M1045" s="22">
        <v>6.24</v>
      </c>
      <c r="N1045" s="22">
        <v>4</v>
      </c>
      <c r="O1045" s="22">
        <v>0</v>
      </c>
      <c r="P1045" s="22">
        <v>0</v>
      </c>
      <c r="Q1045" s="22">
        <v>0</v>
      </c>
      <c r="R1045" s="22"/>
      <c r="S1045" s="22"/>
      <c r="T1045" s="22"/>
      <c r="U1045" t="s">
        <v>275</v>
      </c>
      <c r="V1045" s="18">
        <f t="shared" si="100"/>
        <v>0.24000000000000021</v>
      </c>
      <c r="W1045" s="18">
        <v>39.233820905999998</v>
      </c>
      <c r="X1045" s="18">
        <v>-82.999386803299998</v>
      </c>
      <c r="Y1045" s="18">
        <v>39.236310080400003</v>
      </c>
      <c r="Z1045" s="18">
        <v>-82.996554776400004</v>
      </c>
      <c r="AA1045" s="71" t="str">
        <f t="shared" si="101"/>
        <v>ROS</v>
      </c>
    </row>
    <row r="1046" spans="1:27" x14ac:dyDescent="0.25">
      <c r="A1046" s="22" t="s">
        <v>5031</v>
      </c>
      <c r="B1046" s="22">
        <v>0</v>
      </c>
      <c r="C1046" s="22" t="s">
        <v>4643</v>
      </c>
      <c r="D1046" s="22">
        <v>2</v>
      </c>
      <c r="E1046" s="23" t="str">
        <f t="shared" si="96"/>
        <v>Green</v>
      </c>
      <c r="F1046" s="72" t="s">
        <v>1726</v>
      </c>
      <c r="G1046" s="23"/>
      <c r="H1046" s="24" t="str">
        <f t="shared" si="97"/>
        <v>Start Loc</v>
      </c>
      <c r="I1046" s="24" t="str">
        <f t="shared" si="98"/>
        <v>End Loc</v>
      </c>
      <c r="J1046" s="24" t="str">
        <f t="shared" si="99"/>
        <v>Segment</v>
      </c>
      <c r="K1046" s="71" t="s">
        <v>929</v>
      </c>
      <c r="L1046" s="22">
        <v>3.5</v>
      </c>
      <c r="M1046" s="22">
        <v>3.74</v>
      </c>
      <c r="N1046" s="22">
        <v>2</v>
      </c>
      <c r="O1046" s="22">
        <v>0</v>
      </c>
      <c r="P1046" s="22">
        <v>0</v>
      </c>
      <c r="Q1046" s="22">
        <v>1</v>
      </c>
      <c r="R1046" s="22"/>
      <c r="S1046" s="22"/>
      <c r="T1046" s="22"/>
      <c r="U1046" t="s">
        <v>1649</v>
      </c>
      <c r="V1046" s="18">
        <f t="shared" si="100"/>
        <v>0.24000000000000021</v>
      </c>
      <c r="W1046" s="18">
        <v>39.236799563799998</v>
      </c>
      <c r="X1046" s="18">
        <v>-83.285470684700002</v>
      </c>
      <c r="Y1046" s="18">
        <v>39.236336851399997</v>
      </c>
      <c r="Z1046" s="18">
        <v>-83.281201127800003</v>
      </c>
      <c r="AA1046" s="71" t="str">
        <f t="shared" si="101"/>
        <v>ROS</v>
      </c>
    </row>
    <row r="1047" spans="1:27" x14ac:dyDescent="0.25">
      <c r="A1047" s="22" t="s">
        <v>5837</v>
      </c>
      <c r="B1047" s="22">
        <v>0</v>
      </c>
      <c r="C1047" s="22" t="s">
        <v>4635</v>
      </c>
      <c r="D1047" s="22">
        <v>2</v>
      </c>
      <c r="E1047" s="23" t="str">
        <f t="shared" si="96"/>
        <v>Green</v>
      </c>
      <c r="F1047" s="72" t="s">
        <v>1742</v>
      </c>
      <c r="G1047" s="23"/>
      <c r="H1047" s="24" t="str">
        <f t="shared" si="97"/>
        <v>Start Loc</v>
      </c>
      <c r="I1047" s="24" t="str">
        <f t="shared" si="98"/>
        <v>End Loc</v>
      </c>
      <c r="J1047" s="24" t="str">
        <f t="shared" si="99"/>
        <v>Segment</v>
      </c>
      <c r="K1047" s="71" t="s">
        <v>925</v>
      </c>
      <c r="L1047" s="22">
        <v>4.5</v>
      </c>
      <c r="M1047" s="22">
        <v>4.74</v>
      </c>
      <c r="N1047" s="22">
        <v>2</v>
      </c>
      <c r="O1047" s="22">
        <v>0</v>
      </c>
      <c r="P1047" s="22">
        <v>0</v>
      </c>
      <c r="Q1047" s="22">
        <v>1</v>
      </c>
      <c r="R1047" s="22"/>
      <c r="S1047" s="22"/>
      <c r="T1047" s="22"/>
      <c r="U1047" t="s">
        <v>4839</v>
      </c>
      <c r="V1047" s="18">
        <f t="shared" si="100"/>
        <v>0.24000000000000021</v>
      </c>
      <c r="W1047" s="18">
        <v>39.2364186414</v>
      </c>
      <c r="X1047" s="18">
        <v>-82.496690024900005</v>
      </c>
      <c r="Y1047" s="18">
        <v>39.236453296999997</v>
      </c>
      <c r="Z1047" s="18">
        <v>-82.492251474200003</v>
      </c>
      <c r="AA1047" s="71" t="str">
        <f t="shared" si="101"/>
        <v>VIN</v>
      </c>
    </row>
    <row r="1048" spans="1:27" x14ac:dyDescent="0.25">
      <c r="A1048" s="22" t="s">
        <v>3679</v>
      </c>
      <c r="B1048" s="22">
        <v>0</v>
      </c>
      <c r="C1048" s="22" t="s">
        <v>4621</v>
      </c>
      <c r="D1048" s="22">
        <v>2</v>
      </c>
      <c r="E1048" s="23" t="str">
        <f t="shared" si="96"/>
        <v>Green</v>
      </c>
      <c r="F1048" s="72" t="s">
        <v>1670</v>
      </c>
      <c r="G1048" s="23"/>
      <c r="H1048" s="24" t="str">
        <f t="shared" si="97"/>
        <v>Start Loc</v>
      </c>
      <c r="I1048" s="24" t="str">
        <f t="shared" si="98"/>
        <v>End Loc</v>
      </c>
      <c r="J1048" s="24" t="str">
        <f t="shared" si="99"/>
        <v>Segment</v>
      </c>
      <c r="K1048" s="71" t="s">
        <v>847</v>
      </c>
      <c r="L1048" s="22">
        <v>0.75</v>
      </c>
      <c r="M1048" s="22">
        <v>0.99</v>
      </c>
      <c r="N1048" s="22">
        <v>2</v>
      </c>
      <c r="O1048" s="22">
        <v>0</v>
      </c>
      <c r="P1048" s="22">
        <v>0</v>
      </c>
      <c r="Q1048" s="22">
        <v>0</v>
      </c>
      <c r="R1048" s="22"/>
      <c r="S1048" s="22"/>
      <c r="T1048" s="22"/>
      <c r="U1048" t="s">
        <v>235</v>
      </c>
      <c r="V1048" s="18">
        <f t="shared" si="100"/>
        <v>0.24</v>
      </c>
      <c r="W1048" s="18">
        <v>39.238826309399997</v>
      </c>
      <c r="X1048" s="18">
        <v>-84.579140855800006</v>
      </c>
      <c r="Y1048" s="18">
        <v>39.236508249899998</v>
      </c>
      <c r="Z1048" s="18">
        <v>-84.576328298899995</v>
      </c>
      <c r="AA1048" s="71" t="str">
        <f t="shared" si="101"/>
        <v>HAM</v>
      </c>
    </row>
    <row r="1049" spans="1:27" x14ac:dyDescent="0.25">
      <c r="A1049" s="22" t="s">
        <v>5958</v>
      </c>
      <c r="B1049" s="22">
        <v>0</v>
      </c>
      <c r="C1049" s="22" t="s">
        <v>4622</v>
      </c>
      <c r="D1049" s="22">
        <v>2</v>
      </c>
      <c r="E1049" s="23" t="str">
        <f t="shared" si="96"/>
        <v>Green</v>
      </c>
      <c r="F1049" s="72" t="s">
        <v>1729</v>
      </c>
      <c r="G1049" s="23"/>
      <c r="H1049" s="24" t="str">
        <f t="shared" si="97"/>
        <v>Start Loc</v>
      </c>
      <c r="I1049" s="24" t="str">
        <f t="shared" si="98"/>
        <v>End Loc</v>
      </c>
      <c r="J1049" s="24" t="str">
        <f t="shared" si="99"/>
        <v>Segment</v>
      </c>
      <c r="K1049" s="71" t="s">
        <v>876</v>
      </c>
      <c r="L1049" s="22">
        <v>1.5</v>
      </c>
      <c r="M1049" s="22">
        <v>1.74</v>
      </c>
      <c r="N1049" s="22">
        <v>2</v>
      </c>
      <c r="O1049" s="22">
        <v>0</v>
      </c>
      <c r="P1049" s="22">
        <v>0</v>
      </c>
      <c r="Q1049" s="22">
        <v>1</v>
      </c>
      <c r="R1049" s="22"/>
      <c r="S1049" s="22"/>
      <c r="T1049" s="22"/>
      <c r="U1049" t="s">
        <v>1999</v>
      </c>
      <c r="V1049" s="18">
        <f t="shared" si="100"/>
        <v>0.24</v>
      </c>
      <c r="W1049" s="18">
        <v>39.233416519999999</v>
      </c>
      <c r="X1049" s="18">
        <v>-82.2423183322</v>
      </c>
      <c r="Y1049" s="18">
        <v>39.236761060699997</v>
      </c>
      <c r="Z1049" s="18">
        <v>-82.241349587200006</v>
      </c>
      <c r="AA1049" s="71" t="str">
        <f t="shared" si="101"/>
        <v>ATH</v>
      </c>
    </row>
    <row r="1050" spans="1:27" x14ac:dyDescent="0.25">
      <c r="A1050" s="22" t="s">
        <v>4027</v>
      </c>
      <c r="B1050" s="22">
        <v>0</v>
      </c>
      <c r="C1050" s="22" t="s">
        <v>4608</v>
      </c>
      <c r="D1050" s="22">
        <v>3</v>
      </c>
      <c r="E1050" s="23" t="str">
        <f t="shared" si="96"/>
        <v>Green</v>
      </c>
      <c r="F1050" s="72" t="s">
        <v>1673</v>
      </c>
      <c r="G1050" s="23"/>
      <c r="H1050" s="24" t="str">
        <f t="shared" si="97"/>
        <v>Start Loc</v>
      </c>
      <c r="I1050" s="24" t="str">
        <f t="shared" si="98"/>
        <v>End Loc</v>
      </c>
      <c r="J1050" s="24" t="str">
        <f t="shared" si="99"/>
        <v>Segment</v>
      </c>
      <c r="K1050" s="71" t="s">
        <v>817</v>
      </c>
      <c r="L1050" s="22">
        <v>1.25</v>
      </c>
      <c r="M1050" s="22">
        <v>1.49</v>
      </c>
      <c r="N1050" s="22">
        <v>3</v>
      </c>
      <c r="O1050" s="22">
        <v>0</v>
      </c>
      <c r="P1050" s="22">
        <v>0</v>
      </c>
      <c r="Q1050" s="22">
        <v>3</v>
      </c>
      <c r="R1050" s="22"/>
      <c r="S1050" s="22"/>
      <c r="T1050" s="22"/>
      <c r="U1050" t="s">
        <v>1212</v>
      </c>
      <c r="V1050" s="18">
        <f t="shared" si="100"/>
        <v>0.24</v>
      </c>
      <c r="W1050" s="18">
        <v>39.238585945600001</v>
      </c>
      <c r="X1050" s="18">
        <v>-84.269396285900001</v>
      </c>
      <c r="Y1050" s="18">
        <v>39.237220631699998</v>
      </c>
      <c r="Z1050" s="18">
        <v>-84.265363286799996</v>
      </c>
      <c r="AA1050" s="71" t="str">
        <f t="shared" si="101"/>
        <v>CLE</v>
      </c>
    </row>
    <row r="1051" spans="1:27" x14ac:dyDescent="0.25">
      <c r="A1051" s="22" t="s">
        <v>5585</v>
      </c>
      <c r="B1051" s="22">
        <v>0</v>
      </c>
      <c r="C1051" s="22" t="s">
        <v>4643</v>
      </c>
      <c r="D1051" s="22">
        <v>2</v>
      </c>
      <c r="E1051" s="23" t="str">
        <f t="shared" si="96"/>
        <v>Green</v>
      </c>
      <c r="F1051" s="72" t="s">
        <v>1670</v>
      </c>
      <c r="G1051" s="23"/>
      <c r="H1051" s="24" t="str">
        <f t="shared" si="97"/>
        <v>Start Loc</v>
      </c>
      <c r="I1051" s="24" t="str">
        <f t="shared" si="98"/>
        <v>End Loc</v>
      </c>
      <c r="J1051" s="24" t="str">
        <f t="shared" si="99"/>
        <v>Segment</v>
      </c>
      <c r="K1051" s="71" t="s">
        <v>873</v>
      </c>
      <c r="L1051" s="22">
        <v>3.5</v>
      </c>
      <c r="M1051" s="22">
        <v>3.74</v>
      </c>
      <c r="N1051" s="22">
        <v>2</v>
      </c>
      <c r="O1051" s="22">
        <v>0</v>
      </c>
      <c r="P1051" s="22">
        <v>0</v>
      </c>
      <c r="Q1051" s="22">
        <v>1</v>
      </c>
      <c r="R1051" s="22"/>
      <c r="S1051" s="22"/>
      <c r="T1051" s="22"/>
      <c r="U1051" t="s">
        <v>253</v>
      </c>
      <c r="V1051" s="18">
        <f t="shared" si="100"/>
        <v>0.24000000000000021</v>
      </c>
      <c r="W1051" s="18">
        <v>39.234989737500001</v>
      </c>
      <c r="X1051" s="18">
        <v>-84.307801106699998</v>
      </c>
      <c r="Y1051" s="18">
        <v>39.237232251099996</v>
      </c>
      <c r="Z1051" s="18">
        <v>-84.304390296099996</v>
      </c>
      <c r="AA1051" s="71" t="str">
        <f t="shared" si="101"/>
        <v>HAM</v>
      </c>
    </row>
    <row r="1052" spans="1:27" x14ac:dyDescent="0.25">
      <c r="A1052" s="22" t="s">
        <v>4324</v>
      </c>
      <c r="B1052" s="22">
        <v>0</v>
      </c>
      <c r="C1052" s="22" t="s">
        <v>4626</v>
      </c>
      <c r="D1052" s="22">
        <v>4</v>
      </c>
      <c r="E1052" s="23" t="str">
        <f t="shared" si="96"/>
        <v>Green</v>
      </c>
      <c r="F1052" s="72" t="s">
        <v>1670</v>
      </c>
      <c r="G1052" s="23"/>
      <c r="H1052" s="24" t="str">
        <f t="shared" si="97"/>
        <v>Start Loc</v>
      </c>
      <c r="I1052" s="24" t="str">
        <f t="shared" si="98"/>
        <v>End Loc</v>
      </c>
      <c r="J1052" s="24" t="str">
        <f t="shared" si="99"/>
        <v>Segment</v>
      </c>
      <c r="K1052" s="71" t="s">
        <v>805</v>
      </c>
      <c r="L1052" s="22">
        <v>1.75</v>
      </c>
      <c r="M1052" s="22">
        <v>1.99</v>
      </c>
      <c r="N1052" s="22">
        <v>4</v>
      </c>
      <c r="O1052" s="22">
        <v>0</v>
      </c>
      <c r="P1052" s="22">
        <v>0</v>
      </c>
      <c r="Q1052" s="22">
        <v>0</v>
      </c>
      <c r="R1052" s="22"/>
      <c r="S1052" s="22"/>
      <c r="T1052" s="22"/>
      <c r="U1052" t="s">
        <v>211</v>
      </c>
      <c r="V1052" s="18">
        <f t="shared" si="100"/>
        <v>0.24</v>
      </c>
      <c r="W1052" s="18">
        <v>39.234443901600002</v>
      </c>
      <c r="X1052" s="18">
        <v>-84.575232639899994</v>
      </c>
      <c r="Y1052" s="18">
        <v>39.237709691900001</v>
      </c>
      <c r="Z1052" s="18">
        <v>-84.576742877699999</v>
      </c>
      <c r="AA1052" s="71" t="str">
        <f t="shared" si="101"/>
        <v>HAM</v>
      </c>
    </row>
    <row r="1053" spans="1:27" x14ac:dyDescent="0.25">
      <c r="A1053" s="22" t="s">
        <v>2687</v>
      </c>
      <c r="B1053" s="22">
        <v>0</v>
      </c>
      <c r="C1053" s="22" t="s">
        <v>4621</v>
      </c>
      <c r="D1053" s="22">
        <v>2</v>
      </c>
      <c r="E1053" s="23" t="str">
        <f t="shared" si="96"/>
        <v>Green</v>
      </c>
      <c r="F1053" s="72" t="s">
        <v>1670</v>
      </c>
      <c r="G1053" s="23"/>
      <c r="H1053" s="24" t="str">
        <f t="shared" si="97"/>
        <v>Start Loc</v>
      </c>
      <c r="I1053" s="24" t="str">
        <f t="shared" si="98"/>
        <v>End Loc</v>
      </c>
      <c r="J1053" s="24" t="str">
        <f t="shared" si="99"/>
        <v>Segment</v>
      </c>
      <c r="K1053" s="71" t="s">
        <v>869</v>
      </c>
      <c r="L1053" s="22">
        <v>0.75</v>
      </c>
      <c r="M1053" s="22">
        <v>0.99</v>
      </c>
      <c r="N1053" s="22">
        <v>2</v>
      </c>
      <c r="O1053" s="22">
        <v>0</v>
      </c>
      <c r="P1053" s="22">
        <v>0</v>
      </c>
      <c r="Q1053" s="22">
        <v>1</v>
      </c>
      <c r="R1053" s="22"/>
      <c r="S1053" s="22"/>
      <c r="T1053" s="22"/>
      <c r="U1053" t="s">
        <v>1559</v>
      </c>
      <c r="V1053" s="18">
        <f t="shared" si="100"/>
        <v>0.24</v>
      </c>
      <c r="W1053" s="18">
        <v>39.241084158299998</v>
      </c>
      <c r="X1053" s="18">
        <v>-84.534102750000002</v>
      </c>
      <c r="Y1053" s="18">
        <v>39.237922367800003</v>
      </c>
      <c r="Z1053" s="18">
        <v>-84.532220220799999</v>
      </c>
      <c r="AA1053" s="71" t="str">
        <f t="shared" si="101"/>
        <v>HAM</v>
      </c>
    </row>
    <row r="1054" spans="1:27" x14ac:dyDescent="0.25">
      <c r="A1054" s="22" t="s">
        <v>4275</v>
      </c>
      <c r="B1054" s="22">
        <v>0</v>
      </c>
      <c r="C1054" s="22" t="s">
        <v>4627</v>
      </c>
      <c r="D1054" s="22">
        <v>3</v>
      </c>
      <c r="E1054" s="23" t="str">
        <f t="shared" si="96"/>
        <v>Green</v>
      </c>
      <c r="F1054" s="72" t="s">
        <v>1670</v>
      </c>
      <c r="G1054" s="23"/>
      <c r="H1054" s="24" t="str">
        <f t="shared" si="97"/>
        <v>Start Loc</v>
      </c>
      <c r="I1054" s="24" t="str">
        <f t="shared" si="98"/>
        <v>End Loc</v>
      </c>
      <c r="J1054" s="24" t="str">
        <f t="shared" si="99"/>
        <v>Segment</v>
      </c>
      <c r="K1054" s="71" t="s">
        <v>849</v>
      </c>
      <c r="L1054" s="22">
        <v>3.25</v>
      </c>
      <c r="M1054" s="22">
        <v>3.49</v>
      </c>
      <c r="N1054" s="22">
        <v>3</v>
      </c>
      <c r="O1054" s="22">
        <v>0</v>
      </c>
      <c r="P1054" s="22">
        <v>0</v>
      </c>
      <c r="Q1054" s="22">
        <v>1</v>
      </c>
      <c r="R1054" s="22"/>
      <c r="S1054" s="22"/>
      <c r="T1054" s="22"/>
      <c r="U1054" t="s">
        <v>236</v>
      </c>
      <c r="V1054" s="18">
        <f t="shared" si="100"/>
        <v>0.24000000000000021</v>
      </c>
      <c r="W1054" s="18">
        <v>39.235227004800002</v>
      </c>
      <c r="X1054" s="18">
        <v>-84.6254001394</v>
      </c>
      <c r="Y1054" s="18">
        <v>39.238139925299997</v>
      </c>
      <c r="Z1054" s="18">
        <v>-84.623029133299994</v>
      </c>
      <c r="AA1054" s="71" t="str">
        <f t="shared" si="101"/>
        <v>HAM</v>
      </c>
    </row>
    <row r="1055" spans="1:27" x14ac:dyDescent="0.25">
      <c r="A1055" s="22" t="s">
        <v>3600</v>
      </c>
      <c r="B1055" s="22">
        <v>0</v>
      </c>
      <c r="C1055" s="22" t="s">
        <v>4628</v>
      </c>
      <c r="D1055" s="22">
        <v>2</v>
      </c>
      <c r="E1055" s="23" t="str">
        <f t="shared" si="96"/>
        <v>Green</v>
      </c>
      <c r="F1055" s="72" t="s">
        <v>1673</v>
      </c>
      <c r="G1055" s="23"/>
      <c r="H1055" s="24" t="str">
        <f t="shared" si="97"/>
        <v>Start Loc</v>
      </c>
      <c r="I1055" s="24" t="str">
        <f t="shared" si="98"/>
        <v>End Loc</v>
      </c>
      <c r="J1055" s="24" t="str">
        <f t="shared" si="99"/>
        <v>Segment</v>
      </c>
      <c r="K1055" s="71" t="s">
        <v>967</v>
      </c>
      <c r="L1055" s="22">
        <v>4.75</v>
      </c>
      <c r="M1055" s="22">
        <v>4.99</v>
      </c>
      <c r="N1055" s="22">
        <v>2</v>
      </c>
      <c r="O1055" s="22">
        <v>0</v>
      </c>
      <c r="P1055" s="22">
        <v>0</v>
      </c>
      <c r="Q1055" s="22">
        <v>0</v>
      </c>
      <c r="R1055" s="22"/>
      <c r="S1055" s="22"/>
      <c r="T1055" s="22"/>
      <c r="U1055" t="s">
        <v>331</v>
      </c>
      <c r="V1055" s="18">
        <f t="shared" si="100"/>
        <v>0.24000000000000021</v>
      </c>
      <c r="W1055" s="18">
        <v>39.235148308900001</v>
      </c>
      <c r="X1055" s="18">
        <v>-84.163879221299993</v>
      </c>
      <c r="Y1055" s="18">
        <v>39.238174461699998</v>
      </c>
      <c r="Z1055" s="18">
        <v>-84.1658665633</v>
      </c>
      <c r="AA1055" s="71" t="str">
        <f t="shared" si="101"/>
        <v>CLE</v>
      </c>
    </row>
    <row r="1056" spans="1:27" x14ac:dyDescent="0.25">
      <c r="A1056" s="22" t="s">
        <v>4355</v>
      </c>
      <c r="B1056" s="22">
        <v>0</v>
      </c>
      <c r="C1056" s="22" t="s">
        <v>4620</v>
      </c>
      <c r="D1056" s="22">
        <v>3</v>
      </c>
      <c r="E1056" s="23" t="str">
        <f t="shared" si="96"/>
        <v>Green</v>
      </c>
      <c r="F1056" s="72" t="s">
        <v>1670</v>
      </c>
      <c r="G1056" s="23"/>
      <c r="H1056" s="24" t="str">
        <f t="shared" si="97"/>
        <v>Start Loc</v>
      </c>
      <c r="I1056" s="24" t="str">
        <f t="shared" si="98"/>
        <v>End Loc</v>
      </c>
      <c r="J1056" s="24" t="str">
        <f t="shared" si="99"/>
        <v>Segment</v>
      </c>
      <c r="K1056" s="71" t="s">
        <v>847</v>
      </c>
      <c r="L1056" s="22">
        <v>0</v>
      </c>
      <c r="M1056" s="22">
        <v>0.24</v>
      </c>
      <c r="N1056" s="22">
        <v>3</v>
      </c>
      <c r="O1056" s="22">
        <v>0</v>
      </c>
      <c r="P1056" s="22">
        <v>0</v>
      </c>
      <c r="Q1056" s="22">
        <v>14</v>
      </c>
      <c r="R1056" s="22"/>
      <c r="S1056" s="22"/>
      <c r="T1056" s="22"/>
      <c r="U1056" t="s">
        <v>235</v>
      </c>
      <c r="V1056" s="18">
        <f t="shared" si="100"/>
        <v>0.24</v>
      </c>
      <c r="W1056" s="18">
        <v>39.236919228700003</v>
      </c>
      <c r="X1056" s="18">
        <v>-84.592398366099999</v>
      </c>
      <c r="Y1056" s="18">
        <v>39.238328081100001</v>
      </c>
      <c r="Z1056" s="18">
        <v>-84.588362991899999</v>
      </c>
      <c r="AA1056" s="71" t="str">
        <f t="shared" si="101"/>
        <v>HAM</v>
      </c>
    </row>
    <row r="1057" spans="1:27" x14ac:dyDescent="0.25">
      <c r="A1057" s="22" t="s">
        <v>5813</v>
      </c>
      <c r="B1057" s="22">
        <v>0</v>
      </c>
      <c r="C1057" s="22" t="s">
        <v>4643</v>
      </c>
      <c r="D1057" s="22">
        <v>2</v>
      </c>
      <c r="E1057" s="23" t="str">
        <f t="shared" si="96"/>
        <v>Green</v>
      </c>
      <c r="F1057" s="72" t="s">
        <v>1670</v>
      </c>
      <c r="G1057" s="23"/>
      <c r="H1057" s="24" t="str">
        <f t="shared" si="97"/>
        <v>Start Loc</v>
      </c>
      <c r="I1057" s="24" t="str">
        <f t="shared" si="98"/>
        <v>End Loc</v>
      </c>
      <c r="J1057" s="24" t="str">
        <f t="shared" si="99"/>
        <v>Segment</v>
      </c>
      <c r="K1057" s="71" t="s">
        <v>831</v>
      </c>
      <c r="L1057" s="22">
        <v>3.5</v>
      </c>
      <c r="M1057" s="22">
        <v>3.74</v>
      </c>
      <c r="N1057" s="22">
        <v>2</v>
      </c>
      <c r="O1057" s="22">
        <v>0</v>
      </c>
      <c r="P1057" s="22">
        <v>0</v>
      </c>
      <c r="Q1057" s="22">
        <v>1</v>
      </c>
      <c r="R1057" s="22"/>
      <c r="S1057" s="22"/>
      <c r="T1057" s="22"/>
      <c r="U1057" t="s">
        <v>222</v>
      </c>
      <c r="V1057" s="18">
        <f t="shared" si="100"/>
        <v>0.24000000000000021</v>
      </c>
      <c r="W1057" s="18">
        <v>39.239701002399997</v>
      </c>
      <c r="X1057" s="18">
        <v>-84.774038534100001</v>
      </c>
      <c r="Y1057" s="18">
        <v>39.2384966897</v>
      </c>
      <c r="Z1057" s="18">
        <v>-84.770008400600005</v>
      </c>
      <c r="AA1057" s="71" t="str">
        <f t="shared" si="101"/>
        <v>HAM</v>
      </c>
    </row>
    <row r="1058" spans="1:27" x14ac:dyDescent="0.25">
      <c r="A1058" s="22" t="s">
        <v>2682</v>
      </c>
      <c r="B1058" s="22">
        <v>0</v>
      </c>
      <c r="C1058" s="22" t="s">
        <v>4631</v>
      </c>
      <c r="D1058" s="22">
        <v>3</v>
      </c>
      <c r="E1058" s="23" t="str">
        <f t="shared" si="96"/>
        <v>Green</v>
      </c>
      <c r="F1058" s="72" t="s">
        <v>1670</v>
      </c>
      <c r="G1058" s="23"/>
      <c r="H1058" s="24" t="str">
        <f t="shared" si="97"/>
        <v>Start Loc</v>
      </c>
      <c r="I1058" s="24" t="str">
        <f t="shared" si="98"/>
        <v>End Loc</v>
      </c>
      <c r="J1058" s="24" t="str">
        <f t="shared" si="99"/>
        <v>Segment</v>
      </c>
      <c r="K1058" s="71" t="s">
        <v>854</v>
      </c>
      <c r="L1058" s="22">
        <v>3</v>
      </c>
      <c r="M1058" s="22">
        <v>3.24</v>
      </c>
      <c r="N1058" s="22">
        <v>3</v>
      </c>
      <c r="O1058" s="22">
        <v>0</v>
      </c>
      <c r="P1058" s="22">
        <v>0</v>
      </c>
      <c r="Q1058" s="22">
        <v>1</v>
      </c>
      <c r="R1058" s="22"/>
      <c r="S1058" s="22"/>
      <c r="T1058" s="22"/>
      <c r="U1058" t="s">
        <v>430</v>
      </c>
      <c r="V1058" s="18">
        <f t="shared" si="100"/>
        <v>0.24000000000000021</v>
      </c>
      <c r="W1058" s="18">
        <v>39.235906528299999</v>
      </c>
      <c r="X1058" s="18">
        <v>-84.767438868599996</v>
      </c>
      <c r="Y1058" s="18">
        <v>39.238559195599997</v>
      </c>
      <c r="Z1058" s="18">
        <v>-84.770118449600005</v>
      </c>
      <c r="AA1058" s="71" t="str">
        <f t="shared" si="101"/>
        <v>HAM</v>
      </c>
    </row>
    <row r="1059" spans="1:27" x14ac:dyDescent="0.25">
      <c r="A1059" s="22" t="s">
        <v>3257</v>
      </c>
      <c r="B1059" s="22">
        <v>0</v>
      </c>
      <c r="C1059" s="22" t="s">
        <v>4612</v>
      </c>
      <c r="D1059" s="22">
        <v>3</v>
      </c>
      <c r="E1059" s="23" t="str">
        <f t="shared" si="96"/>
        <v>Green</v>
      </c>
      <c r="F1059" s="72" t="s">
        <v>1673</v>
      </c>
      <c r="G1059" s="23"/>
      <c r="H1059" s="24" t="str">
        <f t="shared" si="97"/>
        <v>Start Loc</v>
      </c>
      <c r="I1059" s="24" t="str">
        <f t="shared" si="98"/>
        <v>End Loc</v>
      </c>
      <c r="J1059" s="24" t="str">
        <f t="shared" si="99"/>
        <v>Segment</v>
      </c>
      <c r="K1059" s="71" t="s">
        <v>817</v>
      </c>
      <c r="L1059" s="22">
        <v>1</v>
      </c>
      <c r="M1059" s="22">
        <v>1.24</v>
      </c>
      <c r="N1059" s="22">
        <v>3</v>
      </c>
      <c r="O1059" s="22">
        <v>0</v>
      </c>
      <c r="P1059" s="22">
        <v>0</v>
      </c>
      <c r="Q1059" s="22">
        <v>0</v>
      </c>
      <c r="R1059" s="22"/>
      <c r="S1059" s="22"/>
      <c r="T1059" s="22"/>
      <c r="U1059" t="s">
        <v>1212</v>
      </c>
      <c r="V1059" s="18">
        <f t="shared" si="100"/>
        <v>0.24</v>
      </c>
      <c r="W1059" s="18">
        <v>39.239822611900003</v>
      </c>
      <c r="X1059" s="18">
        <v>-84.273731645300003</v>
      </c>
      <c r="Y1059" s="18">
        <v>39.238604721400002</v>
      </c>
      <c r="Z1059" s="18">
        <v>-84.269581627199997</v>
      </c>
      <c r="AA1059" s="71" t="str">
        <f t="shared" si="101"/>
        <v>CLE</v>
      </c>
    </row>
    <row r="1060" spans="1:27" x14ac:dyDescent="0.25">
      <c r="A1060" s="22" t="s">
        <v>3939</v>
      </c>
      <c r="B1060" s="22">
        <v>0</v>
      </c>
      <c r="C1060" s="22" t="s">
        <v>4627</v>
      </c>
      <c r="D1060" s="22">
        <v>3</v>
      </c>
      <c r="E1060" s="23" t="str">
        <f t="shared" si="96"/>
        <v>Green</v>
      </c>
      <c r="F1060" s="72" t="s">
        <v>1670</v>
      </c>
      <c r="G1060" s="23"/>
      <c r="H1060" s="24" t="str">
        <f t="shared" si="97"/>
        <v>Start Loc</v>
      </c>
      <c r="I1060" s="24" t="str">
        <f t="shared" si="98"/>
        <v>End Loc</v>
      </c>
      <c r="J1060" s="24" t="str">
        <f t="shared" si="99"/>
        <v>Segment</v>
      </c>
      <c r="K1060" s="71" t="s">
        <v>810</v>
      </c>
      <c r="L1060" s="22">
        <v>3.25</v>
      </c>
      <c r="M1060" s="22">
        <v>3.49</v>
      </c>
      <c r="N1060" s="22">
        <v>3</v>
      </c>
      <c r="O1060" s="22">
        <v>0</v>
      </c>
      <c r="P1060" s="22">
        <v>1</v>
      </c>
      <c r="Q1060" s="22">
        <v>2</v>
      </c>
      <c r="R1060" s="22"/>
      <c r="S1060" s="22"/>
      <c r="T1060" s="22"/>
      <c r="U1060" t="s">
        <v>226</v>
      </c>
      <c r="V1060" s="18">
        <f t="shared" si="100"/>
        <v>0.24000000000000021</v>
      </c>
      <c r="W1060" s="18">
        <v>39.240841720600002</v>
      </c>
      <c r="X1060" s="18">
        <v>-84.647191555999996</v>
      </c>
      <c r="Y1060" s="18">
        <v>39.239215527299997</v>
      </c>
      <c r="Z1060" s="18">
        <v>-84.643248708300007</v>
      </c>
      <c r="AA1060" s="71" t="str">
        <f t="shared" si="101"/>
        <v>HAM</v>
      </c>
    </row>
    <row r="1061" spans="1:27" x14ac:dyDescent="0.25">
      <c r="A1061" s="22" t="s">
        <v>5991</v>
      </c>
      <c r="B1061" s="22">
        <v>0</v>
      </c>
      <c r="C1061" s="22" t="s">
        <v>4627</v>
      </c>
      <c r="D1061" s="22">
        <v>2</v>
      </c>
      <c r="E1061" s="23" t="str">
        <f t="shared" si="96"/>
        <v>Green</v>
      </c>
      <c r="F1061" s="72" t="s">
        <v>1726</v>
      </c>
      <c r="G1061" s="23"/>
      <c r="H1061" s="24" t="str">
        <f t="shared" si="97"/>
        <v>Start Loc</v>
      </c>
      <c r="I1061" s="24" t="str">
        <f t="shared" si="98"/>
        <v>End Loc</v>
      </c>
      <c r="J1061" s="24" t="str">
        <f t="shared" si="99"/>
        <v>Segment</v>
      </c>
      <c r="K1061" s="71" t="s">
        <v>1097</v>
      </c>
      <c r="L1061" s="22">
        <v>3.25</v>
      </c>
      <c r="M1061" s="22">
        <v>3.49</v>
      </c>
      <c r="N1061" s="22">
        <v>2</v>
      </c>
      <c r="O1061" s="22">
        <v>0</v>
      </c>
      <c r="P1061" s="22">
        <v>0</v>
      </c>
      <c r="Q1061" s="22">
        <v>3</v>
      </c>
      <c r="R1061" s="22"/>
      <c r="S1061" s="22"/>
      <c r="T1061" s="22"/>
      <c r="U1061" t="s">
        <v>6664</v>
      </c>
      <c r="V1061" s="18">
        <f t="shared" si="100"/>
        <v>0.24000000000000021</v>
      </c>
      <c r="W1061" s="18">
        <v>39.235997474800001</v>
      </c>
      <c r="X1061" s="18">
        <v>-83.174758334900005</v>
      </c>
      <c r="Y1061" s="18">
        <v>39.239325168599997</v>
      </c>
      <c r="Z1061" s="18">
        <v>-83.175850514800004</v>
      </c>
      <c r="AA1061" s="71" t="str">
        <f t="shared" si="101"/>
        <v>ROS</v>
      </c>
    </row>
    <row r="1062" spans="1:27" x14ac:dyDescent="0.25">
      <c r="A1062" s="22" t="s">
        <v>3942</v>
      </c>
      <c r="B1062" s="22">
        <v>0</v>
      </c>
      <c r="C1062" s="22" t="s">
        <v>4627</v>
      </c>
      <c r="D1062" s="22">
        <v>2</v>
      </c>
      <c r="E1062" s="23" t="str">
        <f t="shared" si="96"/>
        <v>Green</v>
      </c>
      <c r="F1062" s="72" t="s">
        <v>1670</v>
      </c>
      <c r="G1062" s="23"/>
      <c r="H1062" s="24" t="str">
        <f t="shared" si="97"/>
        <v>Start Loc</v>
      </c>
      <c r="I1062" s="24" t="str">
        <f t="shared" si="98"/>
        <v>End Loc</v>
      </c>
      <c r="J1062" s="24" t="str">
        <f t="shared" si="99"/>
        <v>Segment</v>
      </c>
      <c r="K1062" s="71" t="s">
        <v>831</v>
      </c>
      <c r="L1062" s="22">
        <v>3.25</v>
      </c>
      <c r="M1062" s="22">
        <v>3.49</v>
      </c>
      <c r="N1062" s="22">
        <v>2</v>
      </c>
      <c r="O1062" s="22">
        <v>0</v>
      </c>
      <c r="P1062" s="22">
        <v>0</v>
      </c>
      <c r="Q1062" s="22">
        <v>1</v>
      </c>
      <c r="R1062" s="22"/>
      <c r="S1062" s="22"/>
      <c r="T1062" s="22"/>
      <c r="U1062" t="s">
        <v>222</v>
      </c>
      <c r="V1062" s="18">
        <f t="shared" si="100"/>
        <v>0.24000000000000021</v>
      </c>
      <c r="W1062" s="18">
        <v>39.242418796999999</v>
      </c>
      <c r="X1062" s="18">
        <v>-84.776847758200006</v>
      </c>
      <c r="Y1062" s="18">
        <v>39.2398279059</v>
      </c>
      <c r="Z1062" s="18">
        <v>-84.774150281800004</v>
      </c>
      <c r="AA1062" s="71" t="str">
        <f t="shared" si="101"/>
        <v>HAM</v>
      </c>
    </row>
    <row r="1063" spans="1:27" x14ac:dyDescent="0.25">
      <c r="A1063" s="22" t="s">
        <v>3423</v>
      </c>
      <c r="B1063" s="22">
        <v>0</v>
      </c>
      <c r="C1063" s="22" t="s">
        <v>4628</v>
      </c>
      <c r="D1063" s="22">
        <v>2</v>
      </c>
      <c r="E1063" s="23" t="str">
        <f t="shared" si="96"/>
        <v>Green</v>
      </c>
      <c r="F1063" s="72" t="s">
        <v>1729</v>
      </c>
      <c r="G1063" s="23"/>
      <c r="H1063" s="24" t="str">
        <f t="shared" si="97"/>
        <v>Start Loc</v>
      </c>
      <c r="I1063" s="24" t="str">
        <f t="shared" si="98"/>
        <v>End Loc</v>
      </c>
      <c r="J1063" s="24" t="str">
        <f t="shared" si="99"/>
        <v>Segment</v>
      </c>
      <c r="K1063" s="71" t="s">
        <v>1061</v>
      </c>
      <c r="L1063" s="22">
        <v>4.75</v>
      </c>
      <c r="M1063" s="22">
        <v>4.99</v>
      </c>
      <c r="N1063" s="22">
        <v>2</v>
      </c>
      <c r="O1063" s="22">
        <v>1</v>
      </c>
      <c r="P1063" s="22">
        <v>1</v>
      </c>
      <c r="Q1063" s="22">
        <v>1</v>
      </c>
      <c r="R1063" s="22"/>
      <c r="S1063" s="22"/>
      <c r="T1063" s="22"/>
      <c r="U1063" t="s">
        <v>1972</v>
      </c>
      <c r="V1063" s="18">
        <f t="shared" si="100"/>
        <v>0.24000000000000021</v>
      </c>
      <c r="W1063" s="18">
        <v>39.237486936400003</v>
      </c>
      <c r="X1063" s="18">
        <v>-81.867576679099997</v>
      </c>
      <c r="Y1063" s="18">
        <v>39.239988104799998</v>
      </c>
      <c r="Z1063" s="18">
        <v>-81.865451792499996</v>
      </c>
      <c r="AA1063" s="71" t="str">
        <f t="shared" si="101"/>
        <v>ATH</v>
      </c>
    </row>
    <row r="1064" spans="1:27" x14ac:dyDescent="0.25">
      <c r="A1064" s="22" t="s">
        <v>2971</v>
      </c>
      <c r="B1064" s="22">
        <v>0</v>
      </c>
      <c r="C1064" s="22" t="s">
        <v>4607</v>
      </c>
      <c r="D1064" s="22">
        <v>2</v>
      </c>
      <c r="E1064" s="23" t="str">
        <f t="shared" si="96"/>
        <v>Green</v>
      </c>
      <c r="F1064" s="72" t="s">
        <v>1673</v>
      </c>
      <c r="G1064" s="23"/>
      <c r="H1064" s="24" t="str">
        <f t="shared" si="97"/>
        <v>Start Loc</v>
      </c>
      <c r="I1064" s="24" t="str">
        <f t="shared" si="98"/>
        <v>End Loc</v>
      </c>
      <c r="J1064" s="24" t="str">
        <f t="shared" si="99"/>
        <v>Segment</v>
      </c>
      <c r="K1064" s="71" t="s">
        <v>931</v>
      </c>
      <c r="L1064" s="22">
        <v>5</v>
      </c>
      <c r="M1064" s="22">
        <v>5.24</v>
      </c>
      <c r="N1064" s="22">
        <v>2</v>
      </c>
      <c r="O1064" s="22">
        <v>0</v>
      </c>
      <c r="P1064" s="22">
        <v>0</v>
      </c>
      <c r="Q1064" s="22">
        <v>2</v>
      </c>
      <c r="R1064" s="22"/>
      <c r="S1064" s="22"/>
      <c r="T1064" s="22"/>
      <c r="U1064" t="s">
        <v>1945</v>
      </c>
      <c r="V1064" s="18">
        <f t="shared" si="100"/>
        <v>0.24000000000000021</v>
      </c>
      <c r="W1064" s="18">
        <v>39.237689786600001</v>
      </c>
      <c r="X1064" s="18">
        <v>-84.029466462200006</v>
      </c>
      <c r="Y1064" s="18">
        <v>39.240204441099998</v>
      </c>
      <c r="Z1064" s="18">
        <v>-84.032541866100004</v>
      </c>
      <c r="AA1064" s="71" t="str">
        <f t="shared" si="101"/>
        <v>CLE</v>
      </c>
    </row>
    <row r="1065" spans="1:27" x14ac:dyDescent="0.25">
      <c r="A1065" s="22" t="s">
        <v>6351</v>
      </c>
      <c r="B1065" s="22">
        <v>0</v>
      </c>
      <c r="C1065" s="22" t="s">
        <v>4617</v>
      </c>
      <c r="D1065" s="22">
        <v>3</v>
      </c>
      <c r="E1065" s="23" t="str">
        <f t="shared" si="96"/>
        <v>Green</v>
      </c>
      <c r="F1065" s="72" t="s">
        <v>1673</v>
      </c>
      <c r="G1065" s="23"/>
      <c r="H1065" s="24" t="str">
        <f t="shared" si="97"/>
        <v>Start Loc</v>
      </c>
      <c r="I1065" s="24" t="str">
        <f t="shared" si="98"/>
        <v>End Loc</v>
      </c>
      <c r="J1065" s="24" t="str">
        <f t="shared" si="99"/>
        <v>Segment</v>
      </c>
      <c r="K1065" s="71" t="s">
        <v>879</v>
      </c>
      <c r="L1065" s="22">
        <v>2.75</v>
      </c>
      <c r="M1065" s="22">
        <v>2.99</v>
      </c>
      <c r="N1065" s="22">
        <v>3</v>
      </c>
      <c r="O1065" s="22">
        <v>0</v>
      </c>
      <c r="P1065" s="22">
        <v>1</v>
      </c>
      <c r="Q1065" s="22">
        <v>1</v>
      </c>
      <c r="R1065" s="22"/>
      <c r="S1065" s="22"/>
      <c r="T1065" s="22"/>
      <c r="U1065" t="s">
        <v>258</v>
      </c>
      <c r="V1065" s="18">
        <f t="shared" si="100"/>
        <v>0.24000000000000021</v>
      </c>
      <c r="W1065" s="18">
        <v>39.238527082700003</v>
      </c>
      <c r="X1065" s="18">
        <v>-84.263712412399997</v>
      </c>
      <c r="Y1065" s="18">
        <v>39.240249446100002</v>
      </c>
      <c r="Z1065" s="18">
        <v>-84.260437105500003</v>
      </c>
      <c r="AA1065" s="71" t="str">
        <f t="shared" si="101"/>
        <v>CLE</v>
      </c>
    </row>
    <row r="1066" spans="1:27" x14ac:dyDescent="0.25">
      <c r="A1066" s="22" t="s">
        <v>3048</v>
      </c>
      <c r="B1066" s="22">
        <v>0</v>
      </c>
      <c r="C1066" s="22" t="s">
        <v>4619</v>
      </c>
      <c r="D1066" s="22">
        <v>4</v>
      </c>
      <c r="E1066" s="23" t="str">
        <f t="shared" si="96"/>
        <v>Green</v>
      </c>
      <c r="F1066" s="72" t="s">
        <v>1670</v>
      </c>
      <c r="G1066" s="23"/>
      <c r="H1066" s="24" t="str">
        <f t="shared" si="97"/>
        <v>Start Loc</v>
      </c>
      <c r="I1066" s="24" t="str">
        <f t="shared" si="98"/>
        <v>End Loc</v>
      </c>
      <c r="J1066" s="24" t="str">
        <f t="shared" si="99"/>
        <v>Segment</v>
      </c>
      <c r="K1066" s="71" t="s">
        <v>869</v>
      </c>
      <c r="L1066" s="22">
        <v>0.5</v>
      </c>
      <c r="M1066" s="22">
        <v>0.74</v>
      </c>
      <c r="N1066" s="22">
        <v>4</v>
      </c>
      <c r="O1066" s="22">
        <v>0</v>
      </c>
      <c r="P1066" s="22">
        <v>0</v>
      </c>
      <c r="Q1066" s="22">
        <v>2</v>
      </c>
      <c r="R1066" s="22"/>
      <c r="S1066" s="22"/>
      <c r="T1066" s="22"/>
      <c r="U1066" t="s">
        <v>1559</v>
      </c>
      <c r="V1066" s="18">
        <f t="shared" si="100"/>
        <v>0.24</v>
      </c>
      <c r="W1066" s="18">
        <v>39.242363901600001</v>
      </c>
      <c r="X1066" s="18">
        <v>-84.5382690438</v>
      </c>
      <c r="Y1066" s="18">
        <v>39.2411921992</v>
      </c>
      <c r="Z1066" s="18">
        <v>-84.534209040500002</v>
      </c>
      <c r="AA1066" s="71" t="str">
        <f t="shared" si="101"/>
        <v>HAM</v>
      </c>
    </row>
    <row r="1067" spans="1:27" x14ac:dyDescent="0.25">
      <c r="A1067" s="22" t="s">
        <v>3066</v>
      </c>
      <c r="B1067" s="22">
        <v>0</v>
      </c>
      <c r="C1067" s="22" t="s">
        <v>4618</v>
      </c>
      <c r="D1067" s="22">
        <v>4</v>
      </c>
      <c r="E1067" s="23" t="str">
        <f t="shared" si="96"/>
        <v>Green</v>
      </c>
      <c r="F1067" s="72" t="s">
        <v>1670</v>
      </c>
      <c r="G1067" s="23"/>
      <c r="H1067" s="24" t="str">
        <f t="shared" si="97"/>
        <v>Start Loc</v>
      </c>
      <c r="I1067" s="24" t="str">
        <f t="shared" si="98"/>
        <v>End Loc</v>
      </c>
      <c r="J1067" s="24" t="str">
        <f t="shared" si="99"/>
        <v>Segment</v>
      </c>
      <c r="K1067" s="71" t="s">
        <v>805</v>
      </c>
      <c r="L1067" s="22">
        <v>2</v>
      </c>
      <c r="M1067" s="22">
        <v>2.2400000000000002</v>
      </c>
      <c r="N1067" s="22">
        <v>4</v>
      </c>
      <c r="O1067" s="22">
        <v>0</v>
      </c>
      <c r="P1067" s="22">
        <v>0</v>
      </c>
      <c r="Q1067" s="22">
        <v>4</v>
      </c>
      <c r="R1067" s="22"/>
      <c r="S1067" s="22"/>
      <c r="T1067" s="22"/>
      <c r="U1067" t="s">
        <v>211</v>
      </c>
      <c r="V1067" s="18">
        <f t="shared" si="100"/>
        <v>0.24000000000000021</v>
      </c>
      <c r="W1067" s="18">
        <v>39.237843853100003</v>
      </c>
      <c r="X1067" s="18">
        <v>-84.576749527900006</v>
      </c>
      <c r="Y1067" s="18">
        <v>39.241307764399998</v>
      </c>
      <c r="Z1067" s="18">
        <v>-84.576465433899997</v>
      </c>
      <c r="AA1067" s="71" t="str">
        <f t="shared" si="101"/>
        <v>HAM</v>
      </c>
    </row>
    <row r="1068" spans="1:27" x14ac:dyDescent="0.25">
      <c r="A1068" s="22" t="s">
        <v>2378</v>
      </c>
      <c r="B1068" s="22">
        <v>0</v>
      </c>
      <c r="C1068" s="22" t="s">
        <v>4631</v>
      </c>
      <c r="D1068" s="22">
        <v>2</v>
      </c>
      <c r="E1068" s="23" t="str">
        <f t="shared" si="96"/>
        <v>Green</v>
      </c>
      <c r="F1068" s="72" t="s">
        <v>1673</v>
      </c>
      <c r="G1068" s="23"/>
      <c r="H1068" s="24" t="str">
        <f t="shared" si="97"/>
        <v>Start Loc</v>
      </c>
      <c r="I1068" s="24" t="str">
        <f t="shared" si="98"/>
        <v>End Loc</v>
      </c>
      <c r="J1068" s="24" t="str">
        <f t="shared" si="99"/>
        <v>Segment</v>
      </c>
      <c r="K1068" s="71" t="s">
        <v>879</v>
      </c>
      <c r="L1068" s="22">
        <v>3</v>
      </c>
      <c r="M1068" s="22">
        <v>3.24</v>
      </c>
      <c r="N1068" s="22">
        <v>2</v>
      </c>
      <c r="O1068" s="22">
        <v>0</v>
      </c>
      <c r="P1068" s="22">
        <v>0</v>
      </c>
      <c r="Q1068" s="22">
        <v>0</v>
      </c>
      <c r="R1068" s="22"/>
      <c r="S1068" s="22"/>
      <c r="T1068" s="22"/>
      <c r="U1068" t="s">
        <v>258</v>
      </c>
      <c r="V1068" s="18">
        <f t="shared" si="100"/>
        <v>0.24000000000000021</v>
      </c>
      <c r="W1068" s="18">
        <v>39.240254910499999</v>
      </c>
      <c r="X1068" s="18">
        <v>-84.260250502900007</v>
      </c>
      <c r="Y1068" s="18">
        <v>39.241341516600002</v>
      </c>
      <c r="Z1068" s="18">
        <v>-84.256027874899999</v>
      </c>
      <c r="AA1068" s="71" t="str">
        <f t="shared" si="101"/>
        <v>CLE</v>
      </c>
    </row>
    <row r="1069" spans="1:27" x14ac:dyDescent="0.25">
      <c r="A1069" s="22" t="s">
        <v>3973</v>
      </c>
      <c r="B1069" s="22">
        <v>0</v>
      </c>
      <c r="C1069" s="22" t="s">
        <v>4615</v>
      </c>
      <c r="D1069" s="22">
        <v>3</v>
      </c>
      <c r="E1069" s="23" t="str">
        <f t="shared" si="96"/>
        <v>Green</v>
      </c>
      <c r="F1069" s="72" t="s">
        <v>1670</v>
      </c>
      <c r="G1069" s="23"/>
      <c r="H1069" s="24" t="str">
        <f t="shared" si="97"/>
        <v>Start Loc</v>
      </c>
      <c r="I1069" s="24" t="str">
        <f t="shared" si="98"/>
        <v>End Loc</v>
      </c>
      <c r="J1069" s="24" t="str">
        <f t="shared" si="99"/>
        <v>Segment</v>
      </c>
      <c r="K1069" s="71" t="s">
        <v>968</v>
      </c>
      <c r="L1069" s="22">
        <v>2.5</v>
      </c>
      <c r="M1069" s="22">
        <v>2.74</v>
      </c>
      <c r="N1069" s="22">
        <v>3</v>
      </c>
      <c r="O1069" s="22">
        <v>0</v>
      </c>
      <c r="P1069" s="22">
        <v>0</v>
      </c>
      <c r="Q1069" s="22">
        <v>2</v>
      </c>
      <c r="R1069" s="22"/>
      <c r="S1069" s="22"/>
      <c r="T1069" s="22"/>
      <c r="U1069" t="s">
        <v>777</v>
      </c>
      <c r="V1069" s="18">
        <f t="shared" si="100"/>
        <v>0.24000000000000021</v>
      </c>
      <c r="W1069" s="18">
        <v>39.238259192100003</v>
      </c>
      <c r="X1069" s="18">
        <v>-84.5289364283</v>
      </c>
      <c r="Y1069" s="18">
        <v>39.2416721755</v>
      </c>
      <c r="Z1069" s="18">
        <v>-84.528907923000006</v>
      </c>
      <c r="AA1069" s="71" t="str">
        <f t="shared" si="101"/>
        <v>HAM</v>
      </c>
    </row>
    <row r="1070" spans="1:27" x14ac:dyDescent="0.25">
      <c r="A1070" s="22" t="s">
        <v>4402</v>
      </c>
      <c r="B1070" s="22">
        <v>0</v>
      </c>
      <c r="C1070" s="22" t="s">
        <v>4613</v>
      </c>
      <c r="D1070" s="22">
        <v>5</v>
      </c>
      <c r="E1070" s="23" t="str">
        <f t="shared" si="96"/>
        <v>Green</v>
      </c>
      <c r="F1070" s="72" t="s">
        <v>1726</v>
      </c>
      <c r="G1070" s="23"/>
      <c r="H1070" s="24" t="str">
        <f t="shared" si="97"/>
        <v>Start Loc</v>
      </c>
      <c r="I1070" s="24" t="str">
        <f t="shared" si="98"/>
        <v>End Loc</v>
      </c>
      <c r="J1070" s="24" t="str">
        <f t="shared" si="99"/>
        <v>Segment</v>
      </c>
      <c r="K1070" s="71" t="s">
        <v>868</v>
      </c>
      <c r="L1070" s="22">
        <v>6.5</v>
      </c>
      <c r="M1070" s="22">
        <v>6.74</v>
      </c>
      <c r="N1070" s="22">
        <v>5</v>
      </c>
      <c r="O1070" s="22">
        <v>0</v>
      </c>
      <c r="P1070" s="22">
        <v>0</v>
      </c>
      <c r="Q1070" s="22">
        <v>2</v>
      </c>
      <c r="R1070" s="22"/>
      <c r="S1070" s="22"/>
      <c r="T1070" s="22"/>
      <c r="U1070" t="s">
        <v>275</v>
      </c>
      <c r="V1070" s="18">
        <f t="shared" si="100"/>
        <v>0.24000000000000021</v>
      </c>
      <c r="W1070" s="18">
        <v>39.239108467100003</v>
      </c>
      <c r="X1070" s="18">
        <v>-82.993400510200004</v>
      </c>
      <c r="Y1070" s="18">
        <v>39.241916711400002</v>
      </c>
      <c r="Z1070" s="18">
        <v>-82.991280778999993</v>
      </c>
      <c r="AA1070" s="71" t="str">
        <f t="shared" si="101"/>
        <v>ROS</v>
      </c>
    </row>
    <row r="1071" spans="1:27" x14ac:dyDescent="0.25">
      <c r="A1071" s="22" t="s">
        <v>2218</v>
      </c>
      <c r="B1071" s="22">
        <v>0</v>
      </c>
      <c r="C1071" s="22" t="s">
        <v>4606</v>
      </c>
      <c r="D1071" s="22">
        <v>2</v>
      </c>
      <c r="E1071" s="23" t="str">
        <f t="shared" si="96"/>
        <v>Green</v>
      </c>
      <c r="F1071" s="72" t="s">
        <v>1673</v>
      </c>
      <c r="G1071" s="23"/>
      <c r="H1071" s="24" t="str">
        <f t="shared" si="97"/>
        <v>Start Loc</v>
      </c>
      <c r="I1071" s="24" t="str">
        <f t="shared" si="98"/>
        <v>End Loc</v>
      </c>
      <c r="J1071" s="24" t="str">
        <f t="shared" si="99"/>
        <v>Segment</v>
      </c>
      <c r="K1071" s="71" t="s">
        <v>817</v>
      </c>
      <c r="L1071" s="22">
        <v>0.25</v>
      </c>
      <c r="M1071" s="22">
        <v>0.49</v>
      </c>
      <c r="N1071" s="22">
        <v>2</v>
      </c>
      <c r="O1071" s="22">
        <v>0</v>
      </c>
      <c r="P1071" s="22">
        <v>0</v>
      </c>
      <c r="Q1071" s="22">
        <v>0</v>
      </c>
      <c r="R1071" s="22"/>
      <c r="S1071" s="22"/>
      <c r="T1071" s="22"/>
      <c r="U1071" t="s">
        <v>1212</v>
      </c>
      <c r="V1071" s="18">
        <f t="shared" si="100"/>
        <v>0.24</v>
      </c>
      <c r="W1071" s="18">
        <v>39.2444958918</v>
      </c>
      <c r="X1071" s="18">
        <v>-84.286351889800002</v>
      </c>
      <c r="Y1071" s="18">
        <v>39.242976960199996</v>
      </c>
      <c r="Z1071" s="18">
        <v>-84.2823408645</v>
      </c>
      <c r="AA1071" s="71" t="str">
        <f t="shared" si="101"/>
        <v>CLE</v>
      </c>
    </row>
    <row r="1072" spans="1:27" x14ac:dyDescent="0.25">
      <c r="A1072" s="22" t="s">
        <v>4329</v>
      </c>
      <c r="B1072" s="22">
        <v>0</v>
      </c>
      <c r="C1072" s="22" t="s">
        <v>4633</v>
      </c>
      <c r="D1072" s="22">
        <v>4</v>
      </c>
      <c r="E1072" s="23" t="str">
        <f t="shared" si="96"/>
        <v>Green</v>
      </c>
      <c r="F1072" s="72" t="s">
        <v>1670</v>
      </c>
      <c r="G1072" s="23"/>
      <c r="H1072" s="24" t="str">
        <f t="shared" si="97"/>
        <v>Start Loc</v>
      </c>
      <c r="I1072" s="24" t="str">
        <f t="shared" si="98"/>
        <v>End Loc</v>
      </c>
      <c r="J1072" s="24" t="str">
        <f t="shared" si="99"/>
        <v>Segment</v>
      </c>
      <c r="K1072" s="71" t="s">
        <v>802</v>
      </c>
      <c r="L1072" s="22">
        <v>10.25</v>
      </c>
      <c r="M1072" s="22">
        <v>10.49</v>
      </c>
      <c r="N1072" s="22">
        <v>4</v>
      </c>
      <c r="O1072" s="22">
        <v>0</v>
      </c>
      <c r="P1072" s="22">
        <v>0</v>
      </c>
      <c r="Q1072" s="22">
        <v>2</v>
      </c>
      <c r="R1072" s="22"/>
      <c r="S1072" s="22"/>
      <c r="T1072" s="22"/>
      <c r="U1072" t="s">
        <v>1210</v>
      </c>
      <c r="V1072" s="18">
        <f t="shared" si="100"/>
        <v>0.24000000000000021</v>
      </c>
      <c r="W1072" s="18">
        <v>39.240153897200003</v>
      </c>
      <c r="X1072" s="18">
        <v>-84.8173837943</v>
      </c>
      <c r="Y1072" s="18">
        <v>39.243157101599998</v>
      </c>
      <c r="Z1072" s="18">
        <v>-84.819582676099998</v>
      </c>
      <c r="AA1072" s="71" t="str">
        <f t="shared" si="101"/>
        <v>HAM</v>
      </c>
    </row>
    <row r="1073" spans="1:27" x14ac:dyDescent="0.25">
      <c r="A1073" s="22" t="s">
        <v>4337</v>
      </c>
      <c r="B1073" s="22">
        <v>0</v>
      </c>
      <c r="C1073" s="22" t="s">
        <v>4627</v>
      </c>
      <c r="D1073" s="22">
        <v>4</v>
      </c>
      <c r="E1073" s="23" t="str">
        <f t="shared" si="96"/>
        <v>Green</v>
      </c>
      <c r="F1073" s="72" t="s">
        <v>1673</v>
      </c>
      <c r="G1073" s="23"/>
      <c r="H1073" s="24" t="str">
        <f t="shared" si="97"/>
        <v>Start Loc</v>
      </c>
      <c r="I1073" s="24" t="str">
        <f t="shared" si="98"/>
        <v>End Loc</v>
      </c>
      <c r="J1073" s="24" t="str">
        <f t="shared" si="99"/>
        <v>Segment</v>
      </c>
      <c r="K1073" s="71" t="s">
        <v>879</v>
      </c>
      <c r="L1073" s="22">
        <v>3.25</v>
      </c>
      <c r="M1073" s="22">
        <v>3.49</v>
      </c>
      <c r="N1073" s="22">
        <v>4</v>
      </c>
      <c r="O1073" s="22">
        <v>0</v>
      </c>
      <c r="P1073" s="22">
        <v>0</v>
      </c>
      <c r="Q1073" s="22">
        <v>4</v>
      </c>
      <c r="R1073" s="22"/>
      <c r="S1073" s="22"/>
      <c r="T1073" s="22"/>
      <c r="U1073" t="s">
        <v>258</v>
      </c>
      <c r="V1073" s="18">
        <f t="shared" si="100"/>
        <v>0.24000000000000021</v>
      </c>
      <c r="W1073" s="18">
        <v>39.2414028038</v>
      </c>
      <c r="X1073" s="18">
        <v>-84.255842211100003</v>
      </c>
      <c r="Y1073" s="18">
        <v>39.2438284865</v>
      </c>
      <c r="Z1073" s="18">
        <v>-84.254627055499995</v>
      </c>
      <c r="AA1073" s="71" t="str">
        <f t="shared" si="101"/>
        <v>CLE</v>
      </c>
    </row>
    <row r="1074" spans="1:27" x14ac:dyDescent="0.25">
      <c r="A1074" s="22" t="s">
        <v>2989</v>
      </c>
      <c r="B1074" s="22">
        <v>0</v>
      </c>
      <c r="C1074" s="22" t="s">
        <v>4653</v>
      </c>
      <c r="D1074" s="22">
        <v>2</v>
      </c>
      <c r="E1074" s="23" t="str">
        <f t="shared" si="96"/>
        <v>Green</v>
      </c>
      <c r="F1074" s="72" t="s">
        <v>1726</v>
      </c>
      <c r="G1074" s="23"/>
      <c r="H1074" s="24" t="str">
        <f t="shared" si="97"/>
        <v>Start Loc</v>
      </c>
      <c r="I1074" s="24" t="str">
        <f t="shared" si="98"/>
        <v>End Loc</v>
      </c>
      <c r="J1074" s="24" t="str">
        <f t="shared" si="99"/>
        <v>Segment</v>
      </c>
      <c r="K1074" s="71" t="s">
        <v>840</v>
      </c>
      <c r="L1074" s="22">
        <v>6</v>
      </c>
      <c r="M1074" s="22">
        <v>6.24</v>
      </c>
      <c r="N1074" s="22">
        <v>2</v>
      </c>
      <c r="O1074" s="22">
        <v>0</v>
      </c>
      <c r="P1074" s="22">
        <v>0</v>
      </c>
      <c r="Q1074" s="22">
        <v>2</v>
      </c>
      <c r="R1074" s="22"/>
      <c r="S1074" s="22"/>
      <c r="T1074" s="22"/>
      <c r="U1074" t="s">
        <v>491</v>
      </c>
      <c r="V1074" s="18">
        <f t="shared" si="100"/>
        <v>0.24000000000000021</v>
      </c>
      <c r="W1074" s="18">
        <v>39.240905937999997</v>
      </c>
      <c r="X1074" s="18">
        <v>-82.896864446099997</v>
      </c>
      <c r="Y1074" s="18">
        <v>39.243893614699999</v>
      </c>
      <c r="Z1074" s="18">
        <v>-82.899044423700005</v>
      </c>
      <c r="AA1074" s="71" t="str">
        <f t="shared" si="101"/>
        <v>ROS</v>
      </c>
    </row>
    <row r="1075" spans="1:27" x14ac:dyDescent="0.25">
      <c r="A1075" s="22" t="s">
        <v>5970</v>
      </c>
      <c r="B1075" s="22">
        <v>0</v>
      </c>
      <c r="C1075" s="22" t="s">
        <v>4619</v>
      </c>
      <c r="D1075" s="22">
        <v>2</v>
      </c>
      <c r="E1075" s="23" t="str">
        <f t="shared" si="96"/>
        <v>Green</v>
      </c>
      <c r="F1075" s="72" t="s">
        <v>1729</v>
      </c>
      <c r="G1075" s="23"/>
      <c r="H1075" s="24" t="str">
        <f t="shared" si="97"/>
        <v>Start Loc</v>
      </c>
      <c r="I1075" s="24" t="str">
        <f t="shared" si="98"/>
        <v>End Loc</v>
      </c>
      <c r="J1075" s="24" t="str">
        <f t="shared" si="99"/>
        <v>Segment</v>
      </c>
      <c r="K1075" s="71" t="s">
        <v>6615</v>
      </c>
      <c r="L1075" s="22">
        <v>0.5</v>
      </c>
      <c r="M1075" s="22">
        <v>0.74</v>
      </c>
      <c r="N1075" s="22">
        <v>2</v>
      </c>
      <c r="O1075" s="22">
        <v>0</v>
      </c>
      <c r="P1075" s="22">
        <v>0</v>
      </c>
      <c r="Q1075" s="22">
        <v>0</v>
      </c>
      <c r="R1075" s="22"/>
      <c r="S1075" s="22"/>
      <c r="T1075" s="22"/>
      <c r="U1075" t="s">
        <v>6738</v>
      </c>
      <c r="V1075" s="18">
        <f t="shared" si="100"/>
        <v>0.24</v>
      </c>
      <c r="W1075" s="18">
        <v>39.241079110699999</v>
      </c>
      <c r="X1075" s="18">
        <v>-81.785328142599994</v>
      </c>
      <c r="Y1075" s="18">
        <v>39.244186430500001</v>
      </c>
      <c r="Z1075" s="18">
        <v>-81.785974642200003</v>
      </c>
      <c r="AA1075" s="71" t="str">
        <f t="shared" si="101"/>
        <v>ATH</v>
      </c>
    </row>
    <row r="1076" spans="1:27" x14ac:dyDescent="0.25">
      <c r="A1076" s="22" t="s">
        <v>3560</v>
      </c>
      <c r="B1076" s="22">
        <v>0</v>
      </c>
      <c r="C1076" s="22" t="s">
        <v>4609</v>
      </c>
      <c r="D1076" s="22">
        <v>2</v>
      </c>
      <c r="E1076" s="23" t="str">
        <f t="shared" si="96"/>
        <v>Green</v>
      </c>
      <c r="F1076" s="72" t="s">
        <v>1670</v>
      </c>
      <c r="G1076" s="23"/>
      <c r="H1076" s="24" t="str">
        <f t="shared" si="97"/>
        <v>Start Loc</v>
      </c>
      <c r="I1076" s="24" t="str">
        <f t="shared" si="98"/>
        <v>End Loc</v>
      </c>
      <c r="J1076" s="24" t="str">
        <f t="shared" si="99"/>
        <v>Segment</v>
      </c>
      <c r="K1076" s="71" t="s">
        <v>849</v>
      </c>
      <c r="L1076" s="22">
        <v>4.25</v>
      </c>
      <c r="M1076" s="22">
        <v>4.49</v>
      </c>
      <c r="N1076" s="22">
        <v>2</v>
      </c>
      <c r="O1076" s="22">
        <v>0</v>
      </c>
      <c r="P1076" s="22">
        <v>0</v>
      </c>
      <c r="Q1076" s="22">
        <v>2</v>
      </c>
      <c r="R1076" s="22"/>
      <c r="S1076" s="22"/>
      <c r="T1076" s="22"/>
      <c r="U1076" t="s">
        <v>236</v>
      </c>
      <c r="V1076" s="18">
        <f t="shared" si="100"/>
        <v>0.24000000000000021</v>
      </c>
      <c r="W1076" s="18">
        <v>39.243983131599997</v>
      </c>
      <c r="X1076" s="18">
        <v>-84.612995361200007</v>
      </c>
      <c r="Y1076" s="18">
        <v>39.244846957500002</v>
      </c>
      <c r="Z1076" s="18">
        <v>-84.609526447500002</v>
      </c>
      <c r="AA1076" s="71" t="str">
        <f t="shared" si="101"/>
        <v>HAM</v>
      </c>
    </row>
    <row r="1077" spans="1:27" x14ac:dyDescent="0.25">
      <c r="A1077" s="22" t="s">
        <v>5619</v>
      </c>
      <c r="B1077" s="22">
        <v>0</v>
      </c>
      <c r="C1077" s="22" t="s">
        <v>4654</v>
      </c>
      <c r="D1077" s="22">
        <v>2</v>
      </c>
      <c r="E1077" s="23" t="str">
        <f t="shared" si="96"/>
        <v>Green</v>
      </c>
      <c r="F1077" s="72" t="s">
        <v>1726</v>
      </c>
      <c r="G1077" s="23"/>
      <c r="H1077" s="24" t="str">
        <f t="shared" si="97"/>
        <v>Start Loc</v>
      </c>
      <c r="I1077" s="24" t="str">
        <f t="shared" si="98"/>
        <v>End Loc</v>
      </c>
      <c r="J1077" s="24" t="str">
        <f t="shared" si="99"/>
        <v>Segment</v>
      </c>
      <c r="K1077" s="71" t="s">
        <v>868</v>
      </c>
      <c r="L1077" s="22">
        <v>6.75</v>
      </c>
      <c r="M1077" s="22">
        <v>6.99</v>
      </c>
      <c r="N1077" s="22">
        <v>2</v>
      </c>
      <c r="O1077" s="22">
        <v>0</v>
      </c>
      <c r="P1077" s="22">
        <v>0</v>
      </c>
      <c r="Q1077" s="22">
        <v>0</v>
      </c>
      <c r="R1077" s="22"/>
      <c r="S1077" s="22"/>
      <c r="T1077" s="22"/>
      <c r="U1077" t="s">
        <v>275</v>
      </c>
      <c r="V1077" s="18">
        <f t="shared" si="100"/>
        <v>0.24000000000000021</v>
      </c>
      <c r="W1077" s="18">
        <v>39.242060887900003</v>
      </c>
      <c r="X1077" s="18">
        <v>-82.991274223999994</v>
      </c>
      <c r="Y1077" s="18">
        <v>39.244904261599999</v>
      </c>
      <c r="Z1077" s="18">
        <v>-82.989307982499994</v>
      </c>
      <c r="AA1077" s="71" t="str">
        <f t="shared" si="101"/>
        <v>ROS</v>
      </c>
    </row>
    <row r="1078" spans="1:27" x14ac:dyDescent="0.25">
      <c r="A1078" s="22" t="s">
        <v>6148</v>
      </c>
      <c r="B1078" s="22">
        <v>0</v>
      </c>
      <c r="C1078" s="22" t="s">
        <v>4620</v>
      </c>
      <c r="D1078" s="22">
        <v>2</v>
      </c>
      <c r="E1078" s="23" t="str">
        <f t="shared" si="96"/>
        <v>Green</v>
      </c>
      <c r="F1078" s="72" t="s">
        <v>1726</v>
      </c>
      <c r="G1078" s="23"/>
      <c r="H1078" s="24" t="str">
        <f t="shared" si="97"/>
        <v>Start Loc</v>
      </c>
      <c r="I1078" s="24" t="str">
        <f t="shared" si="98"/>
        <v>End Loc</v>
      </c>
      <c r="J1078" s="24" t="str">
        <f t="shared" si="99"/>
        <v>Segment</v>
      </c>
      <c r="K1078" s="71" t="s">
        <v>991</v>
      </c>
      <c r="L1078" s="22">
        <v>0</v>
      </c>
      <c r="M1078" s="22">
        <v>0.24</v>
      </c>
      <c r="N1078" s="22">
        <v>2</v>
      </c>
      <c r="O1078" s="22">
        <v>0</v>
      </c>
      <c r="P1078" s="22">
        <v>2</v>
      </c>
      <c r="Q1078" s="22">
        <v>3</v>
      </c>
      <c r="R1078" s="22"/>
      <c r="S1078" s="22"/>
      <c r="T1078" s="22"/>
      <c r="U1078" t="s">
        <v>418</v>
      </c>
      <c r="V1078" s="18">
        <f t="shared" si="100"/>
        <v>0.24</v>
      </c>
      <c r="W1078" s="18">
        <v>39.244024426700001</v>
      </c>
      <c r="X1078" s="18">
        <v>-83.055814690800005</v>
      </c>
      <c r="Y1078" s="18">
        <v>39.245699035100003</v>
      </c>
      <c r="Z1078" s="18">
        <v>-83.052023225400006</v>
      </c>
      <c r="AA1078" s="71" t="str">
        <f t="shared" si="101"/>
        <v>ROS</v>
      </c>
    </row>
    <row r="1079" spans="1:27" x14ac:dyDescent="0.25">
      <c r="A1079" s="22" t="s">
        <v>6492</v>
      </c>
      <c r="B1079" s="22">
        <v>0</v>
      </c>
      <c r="C1079" s="22" t="s">
        <v>4622</v>
      </c>
      <c r="D1079" s="22">
        <v>3</v>
      </c>
      <c r="E1079" s="23" t="str">
        <f t="shared" si="96"/>
        <v>Green</v>
      </c>
      <c r="F1079" s="72" t="s">
        <v>1673</v>
      </c>
      <c r="G1079" s="23"/>
      <c r="H1079" s="24" t="str">
        <f t="shared" si="97"/>
        <v>Start Loc</v>
      </c>
      <c r="I1079" s="24" t="str">
        <f t="shared" si="98"/>
        <v>End Loc</v>
      </c>
      <c r="J1079" s="24" t="str">
        <f t="shared" si="99"/>
        <v>Segment</v>
      </c>
      <c r="K1079" s="71" t="s">
        <v>1036</v>
      </c>
      <c r="L1079" s="22">
        <v>1.5</v>
      </c>
      <c r="M1079" s="22">
        <v>1.74</v>
      </c>
      <c r="N1079" s="22">
        <v>3</v>
      </c>
      <c r="O1079" s="22">
        <v>0</v>
      </c>
      <c r="P1079" s="22">
        <v>0</v>
      </c>
      <c r="Q1079" s="22">
        <v>0</v>
      </c>
      <c r="R1079" s="22"/>
      <c r="S1079" s="22"/>
      <c r="T1079" s="22"/>
      <c r="U1079" t="s">
        <v>6834</v>
      </c>
      <c r="V1079" s="18">
        <f t="shared" si="100"/>
        <v>0.24</v>
      </c>
      <c r="W1079" s="18">
        <v>39.244578713199999</v>
      </c>
      <c r="X1079" s="18">
        <v>-84.072415360600004</v>
      </c>
      <c r="Y1079" s="18">
        <v>39.246056427500001</v>
      </c>
      <c r="Z1079" s="18">
        <v>-84.075503346299996</v>
      </c>
      <c r="AA1079" s="71" t="str">
        <f t="shared" si="101"/>
        <v>CLE</v>
      </c>
    </row>
    <row r="1080" spans="1:27" x14ac:dyDescent="0.25">
      <c r="A1080" s="22" t="s">
        <v>3236</v>
      </c>
      <c r="B1080" s="22">
        <v>0</v>
      </c>
      <c r="C1080" s="22" t="s">
        <v>4635</v>
      </c>
      <c r="D1080" s="22">
        <v>3</v>
      </c>
      <c r="E1080" s="23" t="str">
        <f t="shared" si="96"/>
        <v>Green</v>
      </c>
      <c r="F1080" s="72" t="s">
        <v>1709</v>
      </c>
      <c r="G1080" s="23"/>
      <c r="H1080" s="24" t="str">
        <f t="shared" si="97"/>
        <v>Start Loc</v>
      </c>
      <c r="I1080" s="24" t="str">
        <f t="shared" si="98"/>
        <v>End Loc</v>
      </c>
      <c r="J1080" s="24" t="str">
        <f t="shared" si="99"/>
        <v>Segment</v>
      </c>
      <c r="K1080" s="71" t="s">
        <v>842</v>
      </c>
      <c r="L1080" s="22">
        <v>4.5</v>
      </c>
      <c r="M1080" s="22">
        <v>4.74</v>
      </c>
      <c r="N1080" s="22">
        <v>3</v>
      </c>
      <c r="O1080" s="22">
        <v>0</v>
      </c>
      <c r="P1080" s="22">
        <v>0</v>
      </c>
      <c r="Q1080" s="22">
        <v>0</v>
      </c>
      <c r="R1080" s="22"/>
      <c r="S1080" s="22"/>
      <c r="T1080" s="22"/>
      <c r="U1080" t="s">
        <v>746</v>
      </c>
      <c r="V1080" s="18">
        <f t="shared" si="100"/>
        <v>0.24000000000000021</v>
      </c>
      <c r="W1080" s="18">
        <v>39.243689312400001</v>
      </c>
      <c r="X1080" s="18">
        <v>-83.485940713299996</v>
      </c>
      <c r="Y1080" s="18">
        <v>39.246095173199997</v>
      </c>
      <c r="Z1080" s="18">
        <v>-83.4827731476</v>
      </c>
      <c r="AA1080" s="71" t="str">
        <f t="shared" si="101"/>
        <v>HIG</v>
      </c>
    </row>
    <row r="1081" spans="1:27" x14ac:dyDescent="0.25">
      <c r="A1081" s="22" t="s">
        <v>3865</v>
      </c>
      <c r="B1081" s="22">
        <v>0</v>
      </c>
      <c r="C1081" s="22" t="s">
        <v>4627</v>
      </c>
      <c r="D1081" s="22">
        <v>3</v>
      </c>
      <c r="E1081" s="23" t="str">
        <f t="shared" si="96"/>
        <v>Green</v>
      </c>
      <c r="F1081" s="72" t="s">
        <v>1726</v>
      </c>
      <c r="G1081" s="23"/>
      <c r="H1081" s="24" t="str">
        <f t="shared" si="97"/>
        <v>Start Loc</v>
      </c>
      <c r="I1081" s="24" t="str">
        <f t="shared" si="98"/>
        <v>End Loc</v>
      </c>
      <c r="J1081" s="24" t="str">
        <f t="shared" si="99"/>
        <v>Segment</v>
      </c>
      <c r="K1081" s="71" t="s">
        <v>991</v>
      </c>
      <c r="L1081" s="22">
        <v>3.25</v>
      </c>
      <c r="M1081" s="22">
        <v>3.49</v>
      </c>
      <c r="N1081" s="22">
        <v>3</v>
      </c>
      <c r="O1081" s="22">
        <v>0</v>
      </c>
      <c r="P1081" s="22">
        <v>0</v>
      </c>
      <c r="Q1081" s="22">
        <v>0</v>
      </c>
      <c r="R1081" s="22"/>
      <c r="S1081" s="22"/>
      <c r="T1081" s="22"/>
      <c r="U1081" t="s">
        <v>418</v>
      </c>
      <c r="V1081" s="18">
        <f t="shared" si="100"/>
        <v>0.24000000000000021</v>
      </c>
      <c r="W1081" s="18">
        <v>39.245772461100003</v>
      </c>
      <c r="X1081" s="18">
        <v>-83.0000951321</v>
      </c>
      <c r="Y1081" s="18">
        <v>39.246156897299997</v>
      </c>
      <c r="Z1081" s="18">
        <v>-82.9957119707</v>
      </c>
      <c r="AA1081" s="71" t="str">
        <f t="shared" si="101"/>
        <v>ROS</v>
      </c>
    </row>
    <row r="1082" spans="1:27" x14ac:dyDescent="0.25">
      <c r="A1082" s="22" t="s">
        <v>2563</v>
      </c>
      <c r="B1082" s="22">
        <v>0</v>
      </c>
      <c r="C1082" s="22" t="s">
        <v>4628</v>
      </c>
      <c r="D1082" s="22">
        <v>2</v>
      </c>
      <c r="E1082" s="23" t="str">
        <f t="shared" si="96"/>
        <v>Green</v>
      </c>
      <c r="F1082" s="72" t="s">
        <v>1670</v>
      </c>
      <c r="G1082" s="23"/>
      <c r="H1082" s="24" t="str">
        <f t="shared" si="97"/>
        <v>Start Loc</v>
      </c>
      <c r="I1082" s="24" t="str">
        <f t="shared" si="98"/>
        <v>End Loc</v>
      </c>
      <c r="J1082" s="24" t="str">
        <f t="shared" si="99"/>
        <v>Segment</v>
      </c>
      <c r="K1082" s="71" t="s">
        <v>849</v>
      </c>
      <c r="L1082" s="22">
        <v>4.75</v>
      </c>
      <c r="M1082" s="22">
        <v>4.99</v>
      </c>
      <c r="N1082" s="22">
        <v>2</v>
      </c>
      <c r="O1082" s="22">
        <v>0</v>
      </c>
      <c r="P1082" s="22">
        <v>0</v>
      </c>
      <c r="Q1082" s="22">
        <v>0</v>
      </c>
      <c r="R1082" s="22"/>
      <c r="S1082" s="22"/>
      <c r="T1082" s="22"/>
      <c r="U1082" t="s">
        <v>236</v>
      </c>
      <c r="V1082" s="18">
        <f t="shared" si="100"/>
        <v>0.24000000000000021</v>
      </c>
      <c r="W1082" s="18">
        <v>39.245017791199999</v>
      </c>
      <c r="X1082" s="18">
        <v>-84.604786981000004</v>
      </c>
      <c r="Y1082" s="18">
        <v>39.246204520500001</v>
      </c>
      <c r="Z1082" s="18">
        <v>-84.600619279599997</v>
      </c>
      <c r="AA1082" s="71" t="str">
        <f t="shared" si="101"/>
        <v>HAM</v>
      </c>
    </row>
    <row r="1083" spans="1:27" x14ac:dyDescent="0.25">
      <c r="A1083" s="22" t="s">
        <v>5029</v>
      </c>
      <c r="B1083" s="22">
        <v>0</v>
      </c>
      <c r="C1083" s="22" t="s">
        <v>4606</v>
      </c>
      <c r="D1083" s="22">
        <v>2</v>
      </c>
      <c r="E1083" s="23" t="str">
        <f t="shared" si="96"/>
        <v>Green</v>
      </c>
      <c r="F1083" s="72" t="s">
        <v>1726</v>
      </c>
      <c r="G1083" s="23"/>
      <c r="H1083" s="24" t="str">
        <f t="shared" si="97"/>
        <v>Start Loc</v>
      </c>
      <c r="I1083" s="24" t="str">
        <f t="shared" si="98"/>
        <v>End Loc</v>
      </c>
      <c r="J1083" s="24" t="str">
        <f t="shared" si="99"/>
        <v>Segment</v>
      </c>
      <c r="K1083" s="71" t="s">
        <v>991</v>
      </c>
      <c r="L1083" s="22">
        <v>0.25</v>
      </c>
      <c r="M1083" s="22">
        <v>0.49</v>
      </c>
      <c r="N1083" s="22">
        <v>2</v>
      </c>
      <c r="O1083" s="22">
        <v>0</v>
      </c>
      <c r="P1083" s="22">
        <v>0</v>
      </c>
      <c r="Q1083" s="22">
        <v>0</v>
      </c>
      <c r="R1083" s="22"/>
      <c r="S1083" s="22"/>
      <c r="T1083" s="22"/>
      <c r="U1083" t="s">
        <v>418</v>
      </c>
      <c r="V1083" s="18">
        <f t="shared" si="100"/>
        <v>0.24</v>
      </c>
      <c r="W1083" s="18">
        <v>39.2457390561</v>
      </c>
      <c r="X1083" s="18">
        <v>-83.051844825399996</v>
      </c>
      <c r="Y1083" s="18">
        <v>39.246861760199998</v>
      </c>
      <c r="Z1083" s="18">
        <v>-83.047625414199999</v>
      </c>
      <c r="AA1083" s="71" t="str">
        <f t="shared" si="101"/>
        <v>ROS</v>
      </c>
    </row>
    <row r="1084" spans="1:27" x14ac:dyDescent="0.25">
      <c r="A1084" s="22" t="s">
        <v>2865</v>
      </c>
      <c r="B1084" s="22">
        <v>0</v>
      </c>
      <c r="C1084" s="22" t="s">
        <v>4643</v>
      </c>
      <c r="D1084" s="22">
        <v>2</v>
      </c>
      <c r="E1084" s="23" t="str">
        <f t="shared" si="96"/>
        <v>Green</v>
      </c>
      <c r="F1084" s="72" t="s">
        <v>1726</v>
      </c>
      <c r="G1084" s="23"/>
      <c r="H1084" s="24" t="str">
        <f t="shared" si="97"/>
        <v>Start Loc</v>
      </c>
      <c r="I1084" s="24" t="str">
        <f t="shared" si="98"/>
        <v>End Loc</v>
      </c>
      <c r="J1084" s="24" t="str">
        <f t="shared" si="99"/>
        <v>Segment</v>
      </c>
      <c r="K1084" s="71" t="s">
        <v>991</v>
      </c>
      <c r="L1084" s="22">
        <v>3.5</v>
      </c>
      <c r="M1084" s="22">
        <v>3.74</v>
      </c>
      <c r="N1084" s="22">
        <v>2</v>
      </c>
      <c r="O1084" s="22">
        <v>0</v>
      </c>
      <c r="P1084" s="22">
        <v>0</v>
      </c>
      <c r="Q1084" s="22">
        <v>0</v>
      </c>
      <c r="R1084" s="22"/>
      <c r="S1084" s="22"/>
      <c r="T1084" s="22"/>
      <c r="U1084" t="s">
        <v>418</v>
      </c>
      <c r="V1084" s="18">
        <f t="shared" si="100"/>
        <v>0.24000000000000021</v>
      </c>
      <c r="W1084" s="18">
        <v>39.246201166600002</v>
      </c>
      <c r="X1084" s="18">
        <v>-82.995534471699997</v>
      </c>
      <c r="Y1084" s="18">
        <v>39.247036672</v>
      </c>
      <c r="Z1084" s="18">
        <v>-82.991283567400004</v>
      </c>
      <c r="AA1084" s="71" t="str">
        <f t="shared" si="101"/>
        <v>ROS</v>
      </c>
    </row>
    <row r="1085" spans="1:27" x14ac:dyDescent="0.25">
      <c r="A1085" s="22" t="s">
        <v>3097</v>
      </c>
      <c r="B1085" s="22">
        <v>0</v>
      </c>
      <c r="C1085" s="22" t="s">
        <v>4643</v>
      </c>
      <c r="D1085" s="22">
        <v>2</v>
      </c>
      <c r="E1085" s="23" t="str">
        <f t="shared" si="96"/>
        <v>Green</v>
      </c>
      <c r="F1085" s="72" t="s">
        <v>1673</v>
      </c>
      <c r="G1085" s="23"/>
      <c r="H1085" s="24" t="str">
        <f t="shared" si="97"/>
        <v>Start Loc</v>
      </c>
      <c r="I1085" s="24" t="str">
        <f t="shared" si="98"/>
        <v>End Loc</v>
      </c>
      <c r="J1085" s="24" t="str">
        <f t="shared" si="99"/>
        <v>Segment</v>
      </c>
      <c r="K1085" s="71" t="s">
        <v>879</v>
      </c>
      <c r="L1085" s="22">
        <v>3.5</v>
      </c>
      <c r="M1085" s="22">
        <v>3.74</v>
      </c>
      <c r="N1085" s="22">
        <v>2</v>
      </c>
      <c r="O1085" s="22">
        <v>0</v>
      </c>
      <c r="P1085" s="22">
        <v>0</v>
      </c>
      <c r="Q1085" s="22">
        <v>2</v>
      </c>
      <c r="R1085" s="22"/>
      <c r="S1085" s="22"/>
      <c r="T1085" s="22"/>
      <c r="U1085" t="s">
        <v>258</v>
      </c>
      <c r="V1085" s="18">
        <f t="shared" si="100"/>
        <v>0.24000000000000021</v>
      </c>
      <c r="W1085" s="18">
        <v>39.243966081099998</v>
      </c>
      <c r="X1085" s="18">
        <v>-84.254691016500004</v>
      </c>
      <c r="Y1085" s="18">
        <v>39.247210008400003</v>
      </c>
      <c r="Z1085" s="18">
        <v>-84.253963912900005</v>
      </c>
      <c r="AA1085" s="71" t="str">
        <f t="shared" si="101"/>
        <v>CLE</v>
      </c>
    </row>
    <row r="1086" spans="1:27" x14ac:dyDescent="0.25">
      <c r="A1086" s="22" t="s">
        <v>2392</v>
      </c>
      <c r="B1086" s="22">
        <v>0</v>
      </c>
      <c r="C1086" s="22" t="s">
        <v>4630</v>
      </c>
      <c r="D1086" s="22">
        <v>2</v>
      </c>
      <c r="E1086" s="23" t="str">
        <f t="shared" si="96"/>
        <v>Green</v>
      </c>
      <c r="F1086" s="72" t="s">
        <v>1670</v>
      </c>
      <c r="G1086" s="23"/>
      <c r="H1086" s="24" t="str">
        <f t="shared" si="97"/>
        <v>Start Loc</v>
      </c>
      <c r="I1086" s="24" t="str">
        <f t="shared" si="98"/>
        <v>End Loc</v>
      </c>
      <c r="J1086" s="24" t="str">
        <f t="shared" si="99"/>
        <v>Segment</v>
      </c>
      <c r="K1086" s="71" t="s">
        <v>870</v>
      </c>
      <c r="L1086" s="22">
        <v>5.75</v>
      </c>
      <c r="M1086" s="22">
        <v>5.99</v>
      </c>
      <c r="N1086" s="22">
        <v>2</v>
      </c>
      <c r="O1086" s="22">
        <v>0</v>
      </c>
      <c r="P1086" s="22">
        <v>0</v>
      </c>
      <c r="Q1086" s="22">
        <v>0</v>
      </c>
      <c r="R1086" s="22"/>
      <c r="S1086" s="22"/>
      <c r="T1086" s="22"/>
      <c r="U1086" t="s">
        <v>1226</v>
      </c>
      <c r="V1086" s="18">
        <f t="shared" si="100"/>
        <v>0.24000000000000021</v>
      </c>
      <c r="W1086" s="18">
        <v>39.2439582238</v>
      </c>
      <c r="X1086" s="18">
        <v>-84.5118162431</v>
      </c>
      <c r="Y1086" s="18">
        <v>39.247365027199997</v>
      </c>
      <c r="Z1086" s="18">
        <v>-84.512552768199996</v>
      </c>
      <c r="AA1086" s="71" t="str">
        <f t="shared" si="101"/>
        <v>HAM</v>
      </c>
    </row>
    <row r="1087" spans="1:27" x14ac:dyDescent="0.25">
      <c r="A1087" s="22" t="s">
        <v>4312</v>
      </c>
      <c r="B1087" s="22">
        <v>0</v>
      </c>
      <c r="C1087" s="22" t="s">
        <v>4612</v>
      </c>
      <c r="D1087" s="22">
        <v>3</v>
      </c>
      <c r="E1087" s="23" t="str">
        <f t="shared" si="96"/>
        <v>Green</v>
      </c>
      <c r="F1087" s="72" t="s">
        <v>1670</v>
      </c>
      <c r="G1087" s="23"/>
      <c r="H1087" s="24" t="str">
        <f t="shared" si="97"/>
        <v>Start Loc</v>
      </c>
      <c r="I1087" s="24" t="str">
        <f t="shared" si="98"/>
        <v>End Loc</v>
      </c>
      <c r="J1087" s="24" t="str">
        <f t="shared" si="99"/>
        <v>Segment</v>
      </c>
      <c r="K1087" s="71" t="s">
        <v>932</v>
      </c>
      <c r="L1087" s="22">
        <v>1</v>
      </c>
      <c r="M1087" s="22">
        <v>1.24</v>
      </c>
      <c r="N1087" s="22">
        <v>3</v>
      </c>
      <c r="O1087" s="22">
        <v>0</v>
      </c>
      <c r="P1087" s="22">
        <v>0</v>
      </c>
      <c r="Q1087" s="22">
        <v>1</v>
      </c>
      <c r="R1087" s="22"/>
      <c r="S1087" s="22"/>
      <c r="T1087" s="22"/>
      <c r="U1087" t="s">
        <v>1283</v>
      </c>
      <c r="V1087" s="18">
        <f t="shared" si="100"/>
        <v>0.24</v>
      </c>
      <c r="W1087" s="18">
        <v>39.249204113499999</v>
      </c>
      <c r="X1087" s="18">
        <v>-84.300531295300004</v>
      </c>
      <c r="Y1087" s="18">
        <v>39.247682332799997</v>
      </c>
      <c r="Z1087" s="18">
        <v>-84.297618658999994</v>
      </c>
      <c r="AA1087" s="71" t="str">
        <f t="shared" si="101"/>
        <v>HAM</v>
      </c>
    </row>
    <row r="1088" spans="1:27" x14ac:dyDescent="0.25">
      <c r="A1088" s="22" t="s">
        <v>2898</v>
      </c>
      <c r="B1088" s="22">
        <v>0</v>
      </c>
      <c r="C1088" s="22" t="s">
        <v>4624</v>
      </c>
      <c r="D1088" s="22">
        <v>4</v>
      </c>
      <c r="E1088" s="23" t="str">
        <f t="shared" si="96"/>
        <v>Green</v>
      </c>
      <c r="F1088" s="72" t="s">
        <v>1670</v>
      </c>
      <c r="G1088" s="23"/>
      <c r="H1088" s="24" t="str">
        <f t="shared" si="97"/>
        <v>Start Loc</v>
      </c>
      <c r="I1088" s="24" t="str">
        <f t="shared" si="98"/>
        <v>End Loc</v>
      </c>
      <c r="J1088" s="24" t="str">
        <f t="shared" si="99"/>
        <v>Segment</v>
      </c>
      <c r="K1088" s="71" t="s">
        <v>810</v>
      </c>
      <c r="L1088" s="22">
        <v>2.25</v>
      </c>
      <c r="M1088" s="22">
        <v>2.4900000000000002</v>
      </c>
      <c r="N1088" s="22">
        <v>4</v>
      </c>
      <c r="O1088" s="22">
        <v>0</v>
      </c>
      <c r="P1088" s="22">
        <v>0</v>
      </c>
      <c r="Q1088" s="22">
        <v>2</v>
      </c>
      <c r="R1088" s="22"/>
      <c r="S1088" s="22"/>
      <c r="T1088" s="22"/>
      <c r="U1088" t="s">
        <v>226</v>
      </c>
      <c r="V1088" s="18">
        <f t="shared" si="100"/>
        <v>0.24000000000000021</v>
      </c>
      <c r="W1088" s="18">
        <v>39.2513287218</v>
      </c>
      <c r="X1088" s="18">
        <v>-84.659478349599993</v>
      </c>
      <c r="Y1088" s="18">
        <v>39.249196044599998</v>
      </c>
      <c r="Z1088" s="18">
        <v>-84.656049420900004</v>
      </c>
      <c r="AA1088" s="71" t="str">
        <f t="shared" si="101"/>
        <v>HAM</v>
      </c>
    </row>
    <row r="1089" spans="1:27" x14ac:dyDescent="0.25">
      <c r="A1089" s="22" t="s">
        <v>6043</v>
      </c>
      <c r="B1089" s="22">
        <v>0</v>
      </c>
      <c r="C1089" s="22" t="s">
        <v>4618</v>
      </c>
      <c r="D1089" s="22">
        <v>2</v>
      </c>
      <c r="E1089" s="23" t="str">
        <f t="shared" si="96"/>
        <v>Green</v>
      </c>
      <c r="F1089" s="72" t="s">
        <v>1709</v>
      </c>
      <c r="G1089" s="23"/>
      <c r="H1089" s="24" t="str">
        <f t="shared" si="97"/>
        <v>Start Loc</v>
      </c>
      <c r="I1089" s="24" t="str">
        <f t="shared" si="98"/>
        <v>End Loc</v>
      </c>
      <c r="J1089" s="24" t="str">
        <f t="shared" si="99"/>
        <v>Segment</v>
      </c>
      <c r="K1089" s="71" t="s">
        <v>920</v>
      </c>
      <c r="L1089" s="22">
        <v>2</v>
      </c>
      <c r="M1089" s="22">
        <v>2.2400000000000002</v>
      </c>
      <c r="N1089" s="22">
        <v>2</v>
      </c>
      <c r="O1089" s="22">
        <v>0</v>
      </c>
      <c r="P1089" s="22">
        <v>1</v>
      </c>
      <c r="Q1089" s="22">
        <v>1</v>
      </c>
      <c r="R1089" s="22"/>
      <c r="S1089" s="22"/>
      <c r="T1089" s="22"/>
      <c r="U1089" t="s">
        <v>6765</v>
      </c>
      <c r="V1089" s="18">
        <f t="shared" si="100"/>
        <v>0.24000000000000021</v>
      </c>
      <c r="W1089" s="18">
        <v>39.246847715100003</v>
      </c>
      <c r="X1089" s="18">
        <v>-83.545777743200006</v>
      </c>
      <c r="Y1089" s="18">
        <v>39.249245915499998</v>
      </c>
      <c r="Z1089" s="18">
        <v>-83.548039581599994</v>
      </c>
      <c r="AA1089" s="71" t="str">
        <f t="shared" si="101"/>
        <v>HIG</v>
      </c>
    </row>
    <row r="1090" spans="1:27" x14ac:dyDescent="0.25">
      <c r="A1090" s="22" t="s">
        <v>5312</v>
      </c>
      <c r="B1090" s="22">
        <v>0</v>
      </c>
      <c r="C1090" s="22" t="s">
        <v>4609</v>
      </c>
      <c r="D1090" s="22">
        <v>3</v>
      </c>
      <c r="E1090" s="23" t="str">
        <f t="shared" si="96"/>
        <v>Green</v>
      </c>
      <c r="F1090" s="72" t="s">
        <v>1673</v>
      </c>
      <c r="G1090" s="23"/>
      <c r="H1090" s="24" t="str">
        <f t="shared" si="97"/>
        <v>Start Loc</v>
      </c>
      <c r="I1090" s="24" t="str">
        <f t="shared" si="98"/>
        <v>End Loc</v>
      </c>
      <c r="J1090" s="24" t="str">
        <f t="shared" si="99"/>
        <v>Segment</v>
      </c>
      <c r="K1090" s="71" t="s">
        <v>789</v>
      </c>
      <c r="L1090" s="22">
        <v>4.25</v>
      </c>
      <c r="M1090" s="22">
        <v>4.49</v>
      </c>
      <c r="N1090" s="22">
        <v>3</v>
      </c>
      <c r="O1090" s="22">
        <v>0</v>
      </c>
      <c r="P1090" s="22">
        <v>0</v>
      </c>
      <c r="Q1090" s="22">
        <v>1</v>
      </c>
      <c r="R1090" s="22"/>
      <c r="S1090" s="22"/>
      <c r="T1090" s="22"/>
      <c r="U1090" t="s">
        <v>203</v>
      </c>
      <c r="V1090" s="18">
        <f t="shared" si="100"/>
        <v>0.24000000000000021</v>
      </c>
      <c r="W1090" s="18">
        <v>39.246587508099999</v>
      </c>
      <c r="X1090" s="18">
        <v>-84.250577722399996</v>
      </c>
      <c r="Y1090" s="18">
        <v>39.249367148099999</v>
      </c>
      <c r="Z1090" s="18">
        <v>-84.252755236900001</v>
      </c>
      <c r="AA1090" s="71" t="str">
        <f t="shared" si="101"/>
        <v>CLE</v>
      </c>
    </row>
    <row r="1091" spans="1:27" x14ac:dyDescent="0.25">
      <c r="A1091" s="22" t="s">
        <v>5038</v>
      </c>
      <c r="B1091" s="22">
        <v>0</v>
      </c>
      <c r="C1091" s="22" t="s">
        <v>4635</v>
      </c>
      <c r="D1091" s="22">
        <v>2</v>
      </c>
      <c r="E1091" s="23" t="str">
        <f t="shared" si="96"/>
        <v>Green</v>
      </c>
      <c r="F1091" s="72" t="s">
        <v>1670</v>
      </c>
      <c r="G1091" s="23"/>
      <c r="H1091" s="24" t="str">
        <f t="shared" si="97"/>
        <v>Start Loc</v>
      </c>
      <c r="I1091" s="24" t="str">
        <f t="shared" si="98"/>
        <v>End Loc</v>
      </c>
      <c r="J1091" s="24" t="str">
        <f t="shared" si="99"/>
        <v>Segment</v>
      </c>
      <c r="K1091" s="71" t="s">
        <v>873</v>
      </c>
      <c r="L1091" s="22">
        <v>4.5</v>
      </c>
      <c r="M1091" s="22">
        <v>4.74</v>
      </c>
      <c r="N1091" s="22">
        <v>2</v>
      </c>
      <c r="O1091" s="22">
        <v>0</v>
      </c>
      <c r="P1091" s="22">
        <v>0</v>
      </c>
      <c r="Q1091" s="22">
        <v>0</v>
      </c>
      <c r="R1091" s="22"/>
      <c r="S1091" s="22"/>
      <c r="T1091" s="22"/>
      <c r="U1091" t="s">
        <v>253</v>
      </c>
      <c r="V1091" s="18">
        <f t="shared" si="100"/>
        <v>0.24000000000000021</v>
      </c>
      <c r="W1091" s="18">
        <v>39.245991004300002</v>
      </c>
      <c r="X1091" s="18">
        <v>-84.2972050252</v>
      </c>
      <c r="Y1091" s="18">
        <v>39.249442848599998</v>
      </c>
      <c r="Z1091" s="18">
        <v>-84.296849969700006</v>
      </c>
      <c r="AA1091" s="71" t="str">
        <f t="shared" si="101"/>
        <v>HAM</v>
      </c>
    </row>
    <row r="1092" spans="1:27" x14ac:dyDescent="0.25">
      <c r="A1092" s="22" t="s">
        <v>3840</v>
      </c>
      <c r="B1092" s="22">
        <v>0</v>
      </c>
      <c r="C1092" s="22" t="s">
        <v>4615</v>
      </c>
      <c r="D1092" s="22">
        <v>2</v>
      </c>
      <c r="E1092" s="23" t="str">
        <f t="shared" si="96"/>
        <v>Green</v>
      </c>
      <c r="F1092" s="72" t="s">
        <v>1670</v>
      </c>
      <c r="G1092" s="23"/>
      <c r="H1092" s="24" t="str">
        <f t="shared" si="97"/>
        <v>Start Loc</v>
      </c>
      <c r="I1092" s="24" t="str">
        <f t="shared" si="98"/>
        <v>End Loc</v>
      </c>
      <c r="J1092" s="24" t="str">
        <f t="shared" si="99"/>
        <v>Segment</v>
      </c>
      <c r="K1092" s="71" t="s">
        <v>822</v>
      </c>
      <c r="L1092" s="22">
        <v>2.5</v>
      </c>
      <c r="M1092" s="22">
        <v>2.74</v>
      </c>
      <c r="N1092" s="22">
        <v>2</v>
      </c>
      <c r="O1092" s="22">
        <v>0</v>
      </c>
      <c r="P1092" s="22">
        <v>0</v>
      </c>
      <c r="Q1092" s="22">
        <v>1</v>
      </c>
      <c r="R1092" s="22"/>
      <c r="S1092" s="22"/>
      <c r="T1092" s="22"/>
      <c r="U1092" t="s">
        <v>1213</v>
      </c>
      <c r="V1092" s="18">
        <f t="shared" si="100"/>
        <v>0.24000000000000021</v>
      </c>
      <c r="W1092" s="18">
        <v>39.250434306800003</v>
      </c>
      <c r="X1092" s="18">
        <v>-84.294776351699994</v>
      </c>
      <c r="Y1092" s="18">
        <v>39.250245554599999</v>
      </c>
      <c r="Z1092" s="18">
        <v>-84.290360972100004</v>
      </c>
      <c r="AA1092" s="71" t="str">
        <f t="shared" si="101"/>
        <v>HAM</v>
      </c>
    </row>
    <row r="1093" spans="1:27" x14ac:dyDescent="0.25">
      <c r="A1093" s="22" t="s">
        <v>2453</v>
      </c>
      <c r="B1093" s="22">
        <v>0</v>
      </c>
      <c r="C1093" s="22" t="s">
        <v>4668</v>
      </c>
      <c r="D1093" s="22">
        <v>2</v>
      </c>
      <c r="E1093" s="23" t="str">
        <f t="shared" si="96"/>
        <v>Green</v>
      </c>
      <c r="F1093" s="72" t="s">
        <v>1670</v>
      </c>
      <c r="G1093" s="23"/>
      <c r="H1093" s="24" t="str">
        <f t="shared" si="97"/>
        <v>Start Loc</v>
      </c>
      <c r="I1093" s="24" t="str">
        <f t="shared" si="98"/>
        <v>End Loc</v>
      </c>
      <c r="J1093" s="24" t="str">
        <f t="shared" si="99"/>
        <v>Segment</v>
      </c>
      <c r="K1093" s="71" t="s">
        <v>990</v>
      </c>
      <c r="L1093" s="22">
        <v>9.5</v>
      </c>
      <c r="M1093" s="22">
        <v>9.74</v>
      </c>
      <c r="N1093" s="22">
        <v>2</v>
      </c>
      <c r="O1093" s="22">
        <v>0</v>
      </c>
      <c r="P1093" s="22">
        <v>0</v>
      </c>
      <c r="Q1093" s="22">
        <v>0</v>
      </c>
      <c r="R1093" s="22"/>
      <c r="S1093" s="22"/>
      <c r="T1093" s="22"/>
      <c r="U1093" t="s">
        <v>362</v>
      </c>
      <c r="V1093" s="18">
        <f t="shared" si="100"/>
        <v>0.24000000000000021</v>
      </c>
      <c r="W1093" s="18">
        <v>39.248765546500003</v>
      </c>
      <c r="X1093" s="18">
        <v>-84.702225011199999</v>
      </c>
      <c r="Y1093" s="18">
        <v>39.250500737300001</v>
      </c>
      <c r="Z1093" s="18">
        <v>-84.698697007199996</v>
      </c>
      <c r="AA1093" s="71" t="str">
        <f t="shared" si="101"/>
        <v>HAM</v>
      </c>
    </row>
    <row r="1094" spans="1:27" x14ac:dyDescent="0.25">
      <c r="A1094" s="22" t="s">
        <v>3776</v>
      </c>
      <c r="B1094" s="22">
        <v>0</v>
      </c>
      <c r="C1094" s="22" t="s">
        <v>4615</v>
      </c>
      <c r="D1094" s="22">
        <v>4</v>
      </c>
      <c r="E1094" s="23" t="str">
        <f t="shared" si="96"/>
        <v>Green</v>
      </c>
      <c r="F1094" s="72" t="s">
        <v>1726</v>
      </c>
      <c r="G1094" s="23"/>
      <c r="H1094" s="24" t="str">
        <f t="shared" si="97"/>
        <v>Start Loc</v>
      </c>
      <c r="I1094" s="24" t="str">
        <f t="shared" si="98"/>
        <v>End Loc</v>
      </c>
      <c r="J1094" s="24" t="str">
        <f t="shared" si="99"/>
        <v>Segment</v>
      </c>
      <c r="K1094" s="71" t="s">
        <v>889</v>
      </c>
      <c r="L1094" s="22">
        <v>2.5</v>
      </c>
      <c r="M1094" s="22">
        <v>2.74</v>
      </c>
      <c r="N1094" s="22">
        <v>4</v>
      </c>
      <c r="O1094" s="22">
        <v>0</v>
      </c>
      <c r="P1094" s="22">
        <v>0</v>
      </c>
      <c r="Q1094" s="22">
        <v>3</v>
      </c>
      <c r="R1094" s="22"/>
      <c r="S1094" s="22"/>
      <c r="T1094" s="22"/>
      <c r="U1094" t="s">
        <v>771</v>
      </c>
      <c r="V1094" s="18">
        <f t="shared" si="100"/>
        <v>0.24000000000000021</v>
      </c>
      <c r="W1094" s="18">
        <v>39.247980290500003</v>
      </c>
      <c r="X1094" s="18">
        <v>-83.1138373143</v>
      </c>
      <c r="Y1094" s="18">
        <v>39.250792529400002</v>
      </c>
      <c r="Z1094" s="18">
        <v>-83.114581361000006</v>
      </c>
      <c r="AA1094" s="71" t="str">
        <f t="shared" si="101"/>
        <v>ROS</v>
      </c>
    </row>
    <row r="1095" spans="1:27" x14ac:dyDescent="0.25">
      <c r="A1095" s="22" t="s">
        <v>6331</v>
      </c>
      <c r="B1095" s="22">
        <v>0</v>
      </c>
      <c r="C1095" s="22" t="s">
        <v>4653</v>
      </c>
      <c r="D1095" s="22">
        <v>2</v>
      </c>
      <c r="E1095" s="23" t="str">
        <f t="shared" si="96"/>
        <v>Green</v>
      </c>
      <c r="F1095" s="72" t="s">
        <v>1670</v>
      </c>
      <c r="G1095" s="23"/>
      <c r="H1095" s="24" t="str">
        <f t="shared" si="97"/>
        <v>Start Loc</v>
      </c>
      <c r="I1095" s="24" t="str">
        <f t="shared" si="98"/>
        <v>End Loc</v>
      </c>
      <c r="J1095" s="24" t="str">
        <f t="shared" si="99"/>
        <v>Segment</v>
      </c>
      <c r="K1095" s="71" t="s">
        <v>870</v>
      </c>
      <c r="L1095" s="22">
        <v>6</v>
      </c>
      <c r="M1095" s="22">
        <v>6.24</v>
      </c>
      <c r="N1095" s="22">
        <v>2</v>
      </c>
      <c r="O1095" s="22">
        <v>0</v>
      </c>
      <c r="P1095" s="22">
        <v>1</v>
      </c>
      <c r="Q1095" s="22">
        <v>6</v>
      </c>
      <c r="R1095" s="22"/>
      <c r="S1095" s="22"/>
      <c r="T1095" s="22"/>
      <c r="U1095" t="s">
        <v>1226</v>
      </c>
      <c r="V1095" s="18">
        <f t="shared" si="100"/>
        <v>0.24000000000000021</v>
      </c>
      <c r="W1095" s="18">
        <v>39.247509858900003</v>
      </c>
      <c r="X1095" s="18">
        <v>-84.512565279100002</v>
      </c>
      <c r="Y1095" s="18">
        <v>39.250909243899997</v>
      </c>
      <c r="Z1095" s="18">
        <v>-84.513285316500003</v>
      </c>
      <c r="AA1095" s="71" t="str">
        <f t="shared" si="101"/>
        <v>HAM</v>
      </c>
    </row>
    <row r="1096" spans="1:27" x14ac:dyDescent="0.25">
      <c r="A1096" s="22" t="s">
        <v>2926</v>
      </c>
      <c r="B1096" s="22">
        <v>0</v>
      </c>
      <c r="C1096" s="22" t="s">
        <v>4621</v>
      </c>
      <c r="D1096" s="22">
        <v>2</v>
      </c>
      <c r="E1096" s="23" t="str">
        <f t="shared" si="96"/>
        <v>Green</v>
      </c>
      <c r="F1096" s="72" t="s">
        <v>1670</v>
      </c>
      <c r="G1096" s="23"/>
      <c r="H1096" s="24" t="str">
        <f t="shared" si="97"/>
        <v>Start Loc</v>
      </c>
      <c r="I1096" s="24" t="str">
        <f t="shared" si="98"/>
        <v>End Loc</v>
      </c>
      <c r="J1096" s="24" t="str">
        <f t="shared" si="99"/>
        <v>Segment</v>
      </c>
      <c r="K1096" s="71" t="s">
        <v>834</v>
      </c>
      <c r="L1096" s="22">
        <v>0.75</v>
      </c>
      <c r="M1096" s="22">
        <v>0.99</v>
      </c>
      <c r="N1096" s="22">
        <v>2</v>
      </c>
      <c r="O1096" s="22">
        <v>0</v>
      </c>
      <c r="P1096" s="22">
        <v>0</v>
      </c>
      <c r="Q1096" s="22">
        <v>1</v>
      </c>
      <c r="R1096" s="22"/>
      <c r="S1096" s="22"/>
      <c r="T1096" s="22"/>
      <c r="U1096" t="s">
        <v>223</v>
      </c>
      <c r="V1096" s="18">
        <f t="shared" si="100"/>
        <v>0.24</v>
      </c>
      <c r="W1096" s="18">
        <v>39.250242828300003</v>
      </c>
      <c r="X1096" s="18">
        <v>-84.562202108700006</v>
      </c>
      <c r="Y1096" s="18">
        <v>39.251206459499997</v>
      </c>
      <c r="Z1096" s="18">
        <v>-84.557956110099994</v>
      </c>
      <c r="AA1096" s="71" t="str">
        <f t="shared" si="101"/>
        <v>HAM</v>
      </c>
    </row>
    <row r="1097" spans="1:27" x14ac:dyDescent="0.25">
      <c r="A1097" s="22" t="s">
        <v>4241</v>
      </c>
      <c r="B1097" s="22">
        <v>0</v>
      </c>
      <c r="C1097" s="22" t="s">
        <v>4618</v>
      </c>
      <c r="D1097" s="22">
        <v>4</v>
      </c>
      <c r="E1097" s="23" t="str">
        <f t="shared" ref="E1097:E1160" si="102">IF(D1097&gt;15,"Red",IF(D1097&gt;10,"Yellow",IF(D1097&gt;5,"Purple",IF(D1097&gt;1,"Green",""))))</f>
        <v>Green</v>
      </c>
      <c r="F1097" s="72" t="s">
        <v>1670</v>
      </c>
      <c r="G1097" s="23"/>
      <c r="H1097" s="24" t="str">
        <f t="shared" ref="H1097:H1160" si="103">IF(W1097=0,"Unavailable",HYPERLINK(CONCATENATE("http://maps.google.com/maps?q=",+W1097,",+",+X1097,"+(Begin)&amp;iwloc=A&amp;hl=en"),"Start Loc"))</f>
        <v>Start Loc</v>
      </c>
      <c r="I1097" s="24" t="str">
        <f t="shared" ref="I1097:I1160" si="104">IF(Y1097=0,"Unavailable",HYPERLINK(CONCATENATE("http://maps.google.com/maps?q=",+Y1097,",+",+Z1097,"+(End)&amp;iwloc=A&amp;hl=en"),"End Loc"))</f>
        <v>End Loc</v>
      </c>
      <c r="J1097" s="24" t="str">
        <f t="shared" ref="J1097:J1160" si="105">HYPERLINK(CONCATENATE("https://www.google.us/maps/dir/",W1097,",",X1097,"/",Y1097,",",Z1097,"/@",AVERAGE(W1097,Y1097),",",AVERAGE(X1097,Z1097),",15z"),"Segment")</f>
        <v>Segment</v>
      </c>
      <c r="K1097" s="71" t="s">
        <v>822</v>
      </c>
      <c r="L1097" s="22">
        <v>2</v>
      </c>
      <c r="M1097" s="22">
        <v>2.2400000000000002</v>
      </c>
      <c r="N1097" s="22">
        <v>4</v>
      </c>
      <c r="O1097" s="22">
        <v>0</v>
      </c>
      <c r="P1097" s="22">
        <v>0</v>
      </c>
      <c r="Q1097" s="22">
        <v>0</v>
      </c>
      <c r="R1097" s="22"/>
      <c r="S1097" s="22"/>
      <c r="T1097" s="22"/>
      <c r="U1097" t="s">
        <v>1213</v>
      </c>
      <c r="V1097" s="18">
        <f t="shared" ref="V1097:V1160" si="106">M1097-L1097</f>
        <v>0.24000000000000021</v>
      </c>
      <c r="W1097" s="18">
        <v>39.253557579899997</v>
      </c>
      <c r="X1097" s="18">
        <v>-84.302758350100007</v>
      </c>
      <c r="Y1097" s="18">
        <v>39.251417923799998</v>
      </c>
      <c r="Z1097" s="18">
        <v>-84.299423067099994</v>
      </c>
      <c r="AA1097" s="71" t="str">
        <f t="shared" ref="AA1097:AA1160" si="107">MID(U1097,2,3)</f>
        <v>HAM</v>
      </c>
    </row>
    <row r="1098" spans="1:27" x14ac:dyDescent="0.25">
      <c r="A1098" s="22" t="s">
        <v>4375</v>
      </c>
      <c r="B1098" s="22">
        <v>0</v>
      </c>
      <c r="C1098" s="22" t="s">
        <v>4654</v>
      </c>
      <c r="D1098" s="22">
        <v>4</v>
      </c>
      <c r="E1098" s="23" t="str">
        <f t="shared" si="102"/>
        <v>Green</v>
      </c>
      <c r="F1098" s="72" t="s">
        <v>1726</v>
      </c>
      <c r="G1098" s="23"/>
      <c r="H1098" s="24" t="str">
        <f t="shared" si="103"/>
        <v>Start Loc</v>
      </c>
      <c r="I1098" s="24" t="str">
        <f t="shared" si="104"/>
        <v>End Loc</v>
      </c>
      <c r="J1098" s="24" t="str">
        <f t="shared" si="105"/>
        <v>Segment</v>
      </c>
      <c r="K1098" s="71" t="s">
        <v>840</v>
      </c>
      <c r="L1098" s="22">
        <v>6.75</v>
      </c>
      <c r="M1098" s="22">
        <v>6.99</v>
      </c>
      <c r="N1098" s="22">
        <v>4</v>
      </c>
      <c r="O1098" s="22">
        <v>0</v>
      </c>
      <c r="P1098" s="22">
        <v>0</v>
      </c>
      <c r="Q1098" s="22">
        <v>3</v>
      </c>
      <c r="R1098" s="22"/>
      <c r="S1098" s="22"/>
      <c r="T1098" s="22"/>
      <c r="U1098" t="s">
        <v>491</v>
      </c>
      <c r="V1098" s="18">
        <f t="shared" si="106"/>
        <v>0.24000000000000021</v>
      </c>
      <c r="W1098" s="18">
        <v>39.249456552300003</v>
      </c>
      <c r="X1098" s="18">
        <v>-82.905216002499998</v>
      </c>
      <c r="Y1098" s="18">
        <v>39.251907065200001</v>
      </c>
      <c r="Z1098" s="18">
        <v>-82.907847232600005</v>
      </c>
      <c r="AA1098" s="71" t="str">
        <f t="shared" si="107"/>
        <v>ROS</v>
      </c>
    </row>
    <row r="1099" spans="1:27" x14ac:dyDescent="0.25">
      <c r="A1099" s="22" t="s">
        <v>2884</v>
      </c>
      <c r="B1099" s="22">
        <v>0</v>
      </c>
      <c r="C1099" s="22" t="s">
        <v>4634</v>
      </c>
      <c r="D1099" s="22">
        <v>2</v>
      </c>
      <c r="E1099" s="23" t="str">
        <f t="shared" si="102"/>
        <v>Green</v>
      </c>
      <c r="F1099" s="72" t="s">
        <v>1726</v>
      </c>
      <c r="G1099" s="23"/>
      <c r="H1099" s="24" t="str">
        <f t="shared" si="103"/>
        <v>Start Loc</v>
      </c>
      <c r="I1099" s="24" t="str">
        <f t="shared" si="104"/>
        <v>End Loc</v>
      </c>
      <c r="J1099" s="24" t="str">
        <f t="shared" si="105"/>
        <v>Segment</v>
      </c>
      <c r="K1099" s="71" t="s">
        <v>1021</v>
      </c>
      <c r="L1099" s="22">
        <v>6.25</v>
      </c>
      <c r="M1099" s="22">
        <v>6.49</v>
      </c>
      <c r="N1099" s="22">
        <v>2</v>
      </c>
      <c r="O1099" s="22">
        <v>0</v>
      </c>
      <c r="P1099" s="22">
        <v>0</v>
      </c>
      <c r="Q1099" s="22">
        <v>1</v>
      </c>
      <c r="R1099" s="22"/>
      <c r="S1099" s="22"/>
      <c r="T1099" s="22"/>
      <c r="U1099" t="s">
        <v>419</v>
      </c>
      <c r="V1099" s="18">
        <f t="shared" si="106"/>
        <v>0.24000000000000021</v>
      </c>
      <c r="W1099" s="18">
        <v>39.248856314900003</v>
      </c>
      <c r="X1099" s="18">
        <v>-82.791775181700004</v>
      </c>
      <c r="Y1099" s="18">
        <v>39.252026719699998</v>
      </c>
      <c r="Z1099" s="18">
        <v>-82.792045310500001</v>
      </c>
      <c r="AA1099" s="71" t="str">
        <f t="shared" si="107"/>
        <v>ROS</v>
      </c>
    </row>
    <row r="1100" spans="1:27" x14ac:dyDescent="0.25">
      <c r="A1100" s="22" t="s">
        <v>6260</v>
      </c>
      <c r="B1100" s="22">
        <v>0</v>
      </c>
      <c r="C1100" s="22" t="s">
        <v>4627</v>
      </c>
      <c r="D1100" s="22">
        <v>2</v>
      </c>
      <c r="E1100" s="23" t="str">
        <f t="shared" si="102"/>
        <v>Green</v>
      </c>
      <c r="F1100" s="72" t="s">
        <v>1670</v>
      </c>
      <c r="G1100" s="23"/>
      <c r="H1100" s="24" t="str">
        <f t="shared" si="103"/>
        <v>Start Loc</v>
      </c>
      <c r="I1100" s="24" t="str">
        <f t="shared" si="104"/>
        <v>End Loc</v>
      </c>
      <c r="J1100" s="24" t="str">
        <f t="shared" si="105"/>
        <v>Segment</v>
      </c>
      <c r="K1100" s="71" t="s">
        <v>815</v>
      </c>
      <c r="L1100" s="22">
        <v>3.25</v>
      </c>
      <c r="M1100" s="22">
        <v>3.49</v>
      </c>
      <c r="N1100" s="22">
        <v>2</v>
      </c>
      <c r="O1100" s="22">
        <v>0</v>
      </c>
      <c r="P1100" s="22">
        <v>0</v>
      </c>
      <c r="Q1100" s="22">
        <v>1</v>
      </c>
      <c r="R1100" s="22"/>
      <c r="S1100" s="22"/>
      <c r="T1100" s="22"/>
      <c r="U1100" t="s">
        <v>605</v>
      </c>
      <c r="V1100" s="18">
        <f t="shared" si="106"/>
        <v>0.24000000000000021</v>
      </c>
      <c r="W1100" s="18">
        <v>39.253534321399997</v>
      </c>
      <c r="X1100" s="18">
        <v>-84.760255209199997</v>
      </c>
      <c r="Y1100" s="18">
        <v>39.252046475599997</v>
      </c>
      <c r="Z1100" s="18">
        <v>-84.756232944199994</v>
      </c>
      <c r="AA1100" s="71" t="str">
        <f t="shared" si="107"/>
        <v>HAM</v>
      </c>
    </row>
    <row r="1101" spans="1:27" x14ac:dyDescent="0.25">
      <c r="A1101" s="22" t="s">
        <v>3118</v>
      </c>
      <c r="B1101" s="22">
        <v>0</v>
      </c>
      <c r="C1101" s="22" t="s">
        <v>4621</v>
      </c>
      <c r="D1101" s="22">
        <v>2</v>
      </c>
      <c r="E1101" s="23" t="str">
        <f t="shared" si="102"/>
        <v>Green</v>
      </c>
      <c r="F1101" s="72" t="s">
        <v>1673</v>
      </c>
      <c r="G1101" s="23"/>
      <c r="H1101" s="24" t="str">
        <f t="shared" si="103"/>
        <v>Start Loc</v>
      </c>
      <c r="I1101" s="24" t="str">
        <f t="shared" si="104"/>
        <v>End Loc</v>
      </c>
      <c r="J1101" s="24" t="str">
        <f t="shared" si="105"/>
        <v>Segment</v>
      </c>
      <c r="K1101" s="71" t="s">
        <v>816</v>
      </c>
      <c r="L1101" s="22">
        <v>0.75</v>
      </c>
      <c r="M1101" s="22">
        <v>0.99</v>
      </c>
      <c r="N1101" s="22">
        <v>2</v>
      </c>
      <c r="O1101" s="22">
        <v>0</v>
      </c>
      <c r="P1101" s="22">
        <v>1</v>
      </c>
      <c r="Q1101" s="22">
        <v>3</v>
      </c>
      <c r="R1101" s="22"/>
      <c r="S1101" s="22"/>
      <c r="T1101" s="22"/>
      <c r="U1101" t="s">
        <v>216</v>
      </c>
      <c r="V1101" s="18">
        <f t="shared" si="106"/>
        <v>0.24</v>
      </c>
      <c r="W1101" s="18">
        <v>39.250019108799997</v>
      </c>
      <c r="X1101" s="18">
        <v>-84.283990021299999</v>
      </c>
      <c r="Y1101" s="18">
        <v>39.252112938700002</v>
      </c>
      <c r="Z1101" s="18">
        <v>-84.280479911900002</v>
      </c>
      <c r="AA1101" s="71" t="str">
        <f t="shared" si="107"/>
        <v>CLE</v>
      </c>
    </row>
    <row r="1102" spans="1:27" x14ac:dyDescent="0.25">
      <c r="A1102" s="22" t="s">
        <v>2940</v>
      </c>
      <c r="B1102" s="22">
        <v>0</v>
      </c>
      <c r="C1102" s="22" t="s">
        <v>4644</v>
      </c>
      <c r="D1102" s="22">
        <v>2</v>
      </c>
      <c r="E1102" s="23" t="str">
        <f t="shared" si="102"/>
        <v>Green</v>
      </c>
      <c r="F1102" s="72" t="s">
        <v>1709</v>
      </c>
      <c r="G1102" s="23"/>
      <c r="H1102" s="24" t="str">
        <f t="shared" si="103"/>
        <v>Start Loc</v>
      </c>
      <c r="I1102" s="24" t="str">
        <f t="shared" si="104"/>
        <v>End Loc</v>
      </c>
      <c r="J1102" s="24" t="str">
        <f t="shared" si="105"/>
        <v>Segment</v>
      </c>
      <c r="K1102" s="71" t="s">
        <v>842</v>
      </c>
      <c r="L1102" s="22">
        <v>5.25</v>
      </c>
      <c r="M1102" s="22">
        <v>5.49</v>
      </c>
      <c r="N1102" s="22">
        <v>2</v>
      </c>
      <c r="O1102" s="22">
        <v>0</v>
      </c>
      <c r="P1102" s="22">
        <v>1</v>
      </c>
      <c r="Q1102" s="22">
        <v>1</v>
      </c>
      <c r="R1102" s="22"/>
      <c r="S1102" s="22"/>
      <c r="T1102" s="22"/>
      <c r="U1102" t="s">
        <v>746</v>
      </c>
      <c r="V1102" s="18">
        <f t="shared" si="106"/>
        <v>0.24000000000000021</v>
      </c>
      <c r="W1102" s="18">
        <v>39.251077880700002</v>
      </c>
      <c r="X1102" s="18">
        <v>-83.475839348400001</v>
      </c>
      <c r="Y1102" s="18">
        <v>39.252811673799997</v>
      </c>
      <c r="Z1102" s="18">
        <v>-83.471993121599994</v>
      </c>
      <c r="AA1102" s="71" t="str">
        <f t="shared" si="107"/>
        <v>HIG</v>
      </c>
    </row>
    <row r="1103" spans="1:27" x14ac:dyDescent="0.25">
      <c r="A1103" s="22" t="s">
        <v>3488</v>
      </c>
      <c r="B1103" s="22">
        <v>0</v>
      </c>
      <c r="C1103" s="22" t="s">
        <v>4619</v>
      </c>
      <c r="D1103" s="22">
        <v>5</v>
      </c>
      <c r="E1103" s="23" t="str">
        <f t="shared" si="102"/>
        <v>Green</v>
      </c>
      <c r="F1103" s="72" t="s">
        <v>1726</v>
      </c>
      <c r="G1103" s="23"/>
      <c r="H1103" s="24" t="str">
        <f t="shared" si="103"/>
        <v>Start Loc</v>
      </c>
      <c r="I1103" s="24" t="str">
        <f t="shared" si="104"/>
        <v>End Loc</v>
      </c>
      <c r="J1103" s="24" t="str">
        <f t="shared" si="105"/>
        <v>Segment</v>
      </c>
      <c r="K1103" s="71" t="s">
        <v>933</v>
      </c>
      <c r="L1103" s="22">
        <v>0.5</v>
      </c>
      <c r="M1103" s="22">
        <v>0.74</v>
      </c>
      <c r="N1103" s="22">
        <v>5</v>
      </c>
      <c r="O1103" s="22">
        <v>0</v>
      </c>
      <c r="P1103" s="22">
        <v>1</v>
      </c>
      <c r="Q1103" s="22">
        <v>6</v>
      </c>
      <c r="R1103" s="22"/>
      <c r="S1103" s="22"/>
      <c r="T1103" s="22"/>
      <c r="U1103" t="s">
        <v>300</v>
      </c>
      <c r="V1103" s="18">
        <f t="shared" si="106"/>
        <v>0.24</v>
      </c>
      <c r="W1103" s="18">
        <v>39.250274439199998</v>
      </c>
      <c r="X1103" s="18">
        <v>-83.038186299000003</v>
      </c>
      <c r="Y1103" s="18">
        <v>39.253212345400001</v>
      </c>
      <c r="Z1103" s="18">
        <v>-83.037084956399994</v>
      </c>
      <c r="AA1103" s="71" t="str">
        <f t="shared" si="107"/>
        <v>ROS</v>
      </c>
    </row>
    <row r="1104" spans="1:27" x14ac:dyDescent="0.25">
      <c r="A1104" s="22" t="s">
        <v>3100</v>
      </c>
      <c r="B1104" s="22">
        <v>0</v>
      </c>
      <c r="C1104" s="22" t="s">
        <v>4617</v>
      </c>
      <c r="D1104" s="22">
        <v>4</v>
      </c>
      <c r="E1104" s="23" t="str">
        <f t="shared" si="102"/>
        <v>Green</v>
      </c>
      <c r="F1104" s="72" t="s">
        <v>1726</v>
      </c>
      <c r="G1104" s="23"/>
      <c r="H1104" s="24" t="str">
        <f t="shared" si="103"/>
        <v>Start Loc</v>
      </c>
      <c r="I1104" s="24" t="str">
        <f t="shared" si="104"/>
        <v>End Loc</v>
      </c>
      <c r="J1104" s="24" t="str">
        <f t="shared" si="105"/>
        <v>Segment</v>
      </c>
      <c r="K1104" s="71" t="s">
        <v>889</v>
      </c>
      <c r="L1104" s="22">
        <v>2.75</v>
      </c>
      <c r="M1104" s="22">
        <v>2.99</v>
      </c>
      <c r="N1104" s="22">
        <v>4</v>
      </c>
      <c r="O1104" s="22">
        <v>0</v>
      </c>
      <c r="P1104" s="22">
        <v>0</v>
      </c>
      <c r="Q1104" s="22">
        <v>2</v>
      </c>
      <c r="R1104" s="22"/>
      <c r="S1104" s="22"/>
      <c r="T1104" s="22"/>
      <c r="U1104" t="s">
        <v>771</v>
      </c>
      <c r="V1104" s="18">
        <f t="shared" si="106"/>
        <v>0.24000000000000021</v>
      </c>
      <c r="W1104" s="18">
        <v>39.250838455599997</v>
      </c>
      <c r="X1104" s="18">
        <v>-83.114758015600003</v>
      </c>
      <c r="Y1104" s="18">
        <v>39.253239706099997</v>
      </c>
      <c r="Z1104" s="18">
        <v>-83.117026589600002</v>
      </c>
      <c r="AA1104" s="71" t="str">
        <f t="shared" si="107"/>
        <v>ROS</v>
      </c>
    </row>
    <row r="1105" spans="1:27" x14ac:dyDescent="0.25">
      <c r="A1105" s="22" t="s">
        <v>3680</v>
      </c>
      <c r="B1105" s="22">
        <v>0</v>
      </c>
      <c r="C1105" s="22" t="s">
        <v>4618</v>
      </c>
      <c r="D1105" s="22">
        <v>3</v>
      </c>
      <c r="E1105" s="23" t="str">
        <f t="shared" si="102"/>
        <v>Green</v>
      </c>
      <c r="F1105" s="72" t="s">
        <v>1670</v>
      </c>
      <c r="G1105" s="23"/>
      <c r="H1105" s="24" t="str">
        <f t="shared" si="103"/>
        <v>Start Loc</v>
      </c>
      <c r="I1105" s="24" t="str">
        <f t="shared" si="104"/>
        <v>End Loc</v>
      </c>
      <c r="J1105" s="24" t="str">
        <f t="shared" si="105"/>
        <v>Segment</v>
      </c>
      <c r="K1105" s="71" t="s">
        <v>834</v>
      </c>
      <c r="L1105" s="22">
        <v>2</v>
      </c>
      <c r="M1105" s="22">
        <v>2.2400000000000002</v>
      </c>
      <c r="N1105" s="22">
        <v>3</v>
      </c>
      <c r="O1105" s="22">
        <v>0</v>
      </c>
      <c r="P1105" s="22">
        <v>0</v>
      </c>
      <c r="Q1105" s="22">
        <v>3</v>
      </c>
      <c r="R1105" s="22"/>
      <c r="S1105" s="22"/>
      <c r="T1105" s="22"/>
      <c r="U1105" t="s">
        <v>223</v>
      </c>
      <c r="V1105" s="18">
        <f t="shared" si="106"/>
        <v>0.24000000000000021</v>
      </c>
      <c r="W1105" s="18">
        <v>39.2538329602</v>
      </c>
      <c r="X1105" s="18">
        <v>-84.543592140399994</v>
      </c>
      <c r="Y1105" s="18">
        <v>39.253315117900001</v>
      </c>
      <c r="Z1105" s="18">
        <v>-84.539246382100004</v>
      </c>
      <c r="AA1105" s="71" t="str">
        <f t="shared" si="107"/>
        <v>HAM</v>
      </c>
    </row>
    <row r="1106" spans="1:27" x14ac:dyDescent="0.25">
      <c r="A1106" s="22" t="s">
        <v>4336</v>
      </c>
      <c r="B1106" s="22">
        <v>0</v>
      </c>
      <c r="C1106" s="22" t="s">
        <v>4626</v>
      </c>
      <c r="D1106" s="22">
        <v>5</v>
      </c>
      <c r="E1106" s="23" t="str">
        <f t="shared" si="102"/>
        <v>Green</v>
      </c>
      <c r="F1106" s="72" t="s">
        <v>1670</v>
      </c>
      <c r="G1106" s="23"/>
      <c r="H1106" s="24" t="str">
        <f t="shared" si="103"/>
        <v>Start Loc</v>
      </c>
      <c r="I1106" s="24" t="str">
        <f t="shared" si="104"/>
        <v>End Loc</v>
      </c>
      <c r="J1106" s="24" t="str">
        <f t="shared" si="105"/>
        <v>Segment</v>
      </c>
      <c r="K1106" s="71" t="s">
        <v>822</v>
      </c>
      <c r="L1106" s="22">
        <v>1.75</v>
      </c>
      <c r="M1106" s="22">
        <v>1.99</v>
      </c>
      <c r="N1106" s="22">
        <v>5</v>
      </c>
      <c r="O1106" s="22">
        <v>0</v>
      </c>
      <c r="P1106" s="22">
        <v>1</v>
      </c>
      <c r="Q1106" s="22">
        <v>5</v>
      </c>
      <c r="R1106" s="22"/>
      <c r="S1106" s="22"/>
      <c r="T1106" s="22"/>
      <c r="U1106" t="s">
        <v>1213</v>
      </c>
      <c r="V1106" s="18">
        <f t="shared" si="106"/>
        <v>0.24</v>
      </c>
      <c r="W1106" s="18">
        <v>39.2569266812</v>
      </c>
      <c r="X1106" s="18">
        <v>-84.304112361799994</v>
      </c>
      <c r="Y1106" s="18">
        <v>39.253673882199998</v>
      </c>
      <c r="Z1106" s="18">
        <v>-84.302895535399998</v>
      </c>
      <c r="AA1106" s="71" t="str">
        <f t="shared" si="107"/>
        <v>HAM</v>
      </c>
    </row>
    <row r="1107" spans="1:27" x14ac:dyDescent="0.25">
      <c r="A1107" s="22" t="s">
        <v>4159</v>
      </c>
      <c r="B1107" s="22">
        <v>0</v>
      </c>
      <c r="C1107" s="22" t="s">
        <v>4626</v>
      </c>
      <c r="D1107" s="22">
        <v>2</v>
      </c>
      <c r="E1107" s="23" t="str">
        <f t="shared" si="102"/>
        <v>Green</v>
      </c>
      <c r="F1107" s="72" t="s">
        <v>1670</v>
      </c>
      <c r="G1107" s="23"/>
      <c r="H1107" s="24" t="str">
        <f t="shared" si="103"/>
        <v>Start Loc</v>
      </c>
      <c r="I1107" s="24" t="str">
        <f t="shared" si="104"/>
        <v>End Loc</v>
      </c>
      <c r="J1107" s="24" t="str">
        <f t="shared" si="105"/>
        <v>Segment</v>
      </c>
      <c r="K1107" s="71" t="s">
        <v>834</v>
      </c>
      <c r="L1107" s="22">
        <v>1.75</v>
      </c>
      <c r="M1107" s="22">
        <v>1.99</v>
      </c>
      <c r="N1107" s="22">
        <v>2</v>
      </c>
      <c r="O1107" s="22">
        <v>0</v>
      </c>
      <c r="P1107" s="22">
        <v>0</v>
      </c>
      <c r="Q1107" s="22">
        <v>1</v>
      </c>
      <c r="R1107" s="22"/>
      <c r="S1107" s="22"/>
      <c r="T1107" s="22"/>
      <c r="U1107" t="s">
        <v>223</v>
      </c>
      <c r="V1107" s="18">
        <f t="shared" si="106"/>
        <v>0.24</v>
      </c>
      <c r="W1107" s="18">
        <v>39.251900987500001</v>
      </c>
      <c r="X1107" s="18">
        <v>-84.546387120800006</v>
      </c>
      <c r="Y1107" s="18">
        <v>39.253818341299997</v>
      </c>
      <c r="Z1107" s="18">
        <v>-84.543777504100007</v>
      </c>
      <c r="AA1107" s="71" t="str">
        <f t="shared" si="107"/>
        <v>HAM</v>
      </c>
    </row>
    <row r="1108" spans="1:27" x14ac:dyDescent="0.25">
      <c r="A1108" s="22" t="s">
        <v>4207</v>
      </c>
      <c r="B1108" s="22">
        <v>0</v>
      </c>
      <c r="C1108" s="22" t="s">
        <v>4624</v>
      </c>
      <c r="D1108" s="22">
        <v>4</v>
      </c>
      <c r="E1108" s="23" t="str">
        <f t="shared" si="102"/>
        <v>Green</v>
      </c>
      <c r="F1108" s="72" t="s">
        <v>1670</v>
      </c>
      <c r="G1108" s="23"/>
      <c r="H1108" s="24" t="str">
        <f t="shared" si="103"/>
        <v>Start Loc</v>
      </c>
      <c r="I1108" s="24" t="str">
        <f t="shared" si="104"/>
        <v>End Loc</v>
      </c>
      <c r="J1108" s="24" t="str">
        <f t="shared" si="105"/>
        <v>Segment</v>
      </c>
      <c r="K1108" s="71" t="s">
        <v>834</v>
      </c>
      <c r="L1108" s="22">
        <v>2.25</v>
      </c>
      <c r="M1108" s="22">
        <v>2.4900000000000002</v>
      </c>
      <c r="N1108" s="22">
        <v>4</v>
      </c>
      <c r="O1108" s="22">
        <v>0</v>
      </c>
      <c r="P1108" s="22">
        <v>0</v>
      </c>
      <c r="Q1108" s="22">
        <v>3</v>
      </c>
      <c r="R1108" s="22"/>
      <c r="S1108" s="22"/>
      <c r="T1108" s="22"/>
      <c r="U1108" t="s">
        <v>223</v>
      </c>
      <c r="V1108" s="18">
        <f t="shared" si="106"/>
        <v>0.24000000000000021</v>
      </c>
      <c r="W1108" s="18">
        <v>39.253313362100002</v>
      </c>
      <c r="X1108" s="18">
        <v>-84.539060115500007</v>
      </c>
      <c r="Y1108" s="18">
        <v>39.254122950700001</v>
      </c>
      <c r="Z1108" s="18">
        <v>-84.534985417599998</v>
      </c>
      <c r="AA1108" s="71" t="str">
        <f t="shared" si="107"/>
        <v>HAM</v>
      </c>
    </row>
    <row r="1109" spans="1:27" x14ac:dyDescent="0.25">
      <c r="A1109" s="22" t="s">
        <v>5671</v>
      </c>
      <c r="B1109" s="22">
        <v>0</v>
      </c>
      <c r="C1109" s="22" t="s">
        <v>4629</v>
      </c>
      <c r="D1109" s="22">
        <v>2</v>
      </c>
      <c r="E1109" s="23" t="str">
        <f t="shared" si="102"/>
        <v>Green</v>
      </c>
      <c r="F1109" s="72" t="s">
        <v>1726</v>
      </c>
      <c r="G1109" s="23"/>
      <c r="H1109" s="24" t="str">
        <f t="shared" si="103"/>
        <v>Start Loc</v>
      </c>
      <c r="I1109" s="24" t="str">
        <f t="shared" si="104"/>
        <v>End Loc</v>
      </c>
      <c r="J1109" s="24" t="str">
        <f t="shared" si="105"/>
        <v>Segment</v>
      </c>
      <c r="K1109" s="71" t="s">
        <v>840</v>
      </c>
      <c r="L1109" s="22">
        <v>7</v>
      </c>
      <c r="M1109" s="22">
        <v>7.24</v>
      </c>
      <c r="N1109" s="22">
        <v>2</v>
      </c>
      <c r="O1109" s="22">
        <v>0</v>
      </c>
      <c r="P1109" s="22">
        <v>0</v>
      </c>
      <c r="Q1109" s="22">
        <v>1</v>
      </c>
      <c r="R1109" s="22"/>
      <c r="S1109" s="22"/>
      <c r="T1109" s="22"/>
      <c r="U1109" t="s">
        <v>491</v>
      </c>
      <c r="V1109" s="18">
        <f t="shared" si="106"/>
        <v>0.24000000000000021</v>
      </c>
      <c r="W1109" s="18">
        <v>39.252033982100002</v>
      </c>
      <c r="X1109" s="18">
        <v>-82.907936981500001</v>
      </c>
      <c r="Y1109" s="18">
        <v>39.254951420300003</v>
      </c>
      <c r="Z1109" s="18">
        <v>-82.910305316099993</v>
      </c>
      <c r="AA1109" s="71" t="str">
        <f t="shared" si="107"/>
        <v>ROS</v>
      </c>
    </row>
    <row r="1110" spans="1:27" x14ac:dyDescent="0.25">
      <c r="A1110" s="22" t="s">
        <v>3736</v>
      </c>
      <c r="B1110" s="22">
        <v>0</v>
      </c>
      <c r="C1110" s="22" t="s">
        <v>4630</v>
      </c>
      <c r="D1110" s="22">
        <v>5</v>
      </c>
      <c r="E1110" s="23" t="str">
        <f t="shared" si="102"/>
        <v>Green</v>
      </c>
      <c r="F1110" s="72" t="s">
        <v>1670</v>
      </c>
      <c r="G1110" s="23"/>
      <c r="H1110" s="24" t="str">
        <f t="shared" si="103"/>
        <v>Start Loc</v>
      </c>
      <c r="I1110" s="24" t="str">
        <f t="shared" si="104"/>
        <v>End Loc</v>
      </c>
      <c r="J1110" s="24" t="str">
        <f t="shared" si="105"/>
        <v>Segment</v>
      </c>
      <c r="K1110" s="71" t="s">
        <v>849</v>
      </c>
      <c r="L1110" s="22">
        <v>5.75</v>
      </c>
      <c r="M1110" s="22">
        <v>5.99</v>
      </c>
      <c r="N1110" s="22">
        <v>5</v>
      </c>
      <c r="O1110" s="22">
        <v>0</v>
      </c>
      <c r="P1110" s="22">
        <v>0</v>
      </c>
      <c r="Q1110" s="22">
        <v>5</v>
      </c>
      <c r="R1110" s="22"/>
      <c r="S1110" s="22"/>
      <c r="T1110" s="22"/>
      <c r="U1110" t="s">
        <v>236</v>
      </c>
      <c r="V1110" s="18">
        <f t="shared" si="106"/>
        <v>0.24000000000000021</v>
      </c>
      <c r="W1110" s="18">
        <v>39.2534509965</v>
      </c>
      <c r="X1110" s="18">
        <v>-84.590027535999994</v>
      </c>
      <c r="Y1110" s="18">
        <v>39.255454867099999</v>
      </c>
      <c r="Z1110" s="18">
        <v>-84.586503609600001</v>
      </c>
      <c r="AA1110" s="71" t="str">
        <f t="shared" si="107"/>
        <v>HAM</v>
      </c>
    </row>
    <row r="1111" spans="1:27" x14ac:dyDescent="0.25">
      <c r="A1111" s="22" t="s">
        <v>6143</v>
      </c>
      <c r="B1111" s="22">
        <v>0</v>
      </c>
      <c r="C1111" s="22" t="s">
        <v>4613</v>
      </c>
      <c r="D1111" s="22">
        <v>2</v>
      </c>
      <c r="E1111" s="23" t="str">
        <f t="shared" si="102"/>
        <v>Green</v>
      </c>
      <c r="F1111" s="72" t="s">
        <v>1726</v>
      </c>
      <c r="G1111" s="23"/>
      <c r="H1111" s="24" t="str">
        <f t="shared" si="103"/>
        <v>Start Loc</v>
      </c>
      <c r="I1111" s="24" t="str">
        <f t="shared" si="104"/>
        <v>End Loc</v>
      </c>
      <c r="J1111" s="24" t="str">
        <f t="shared" si="105"/>
        <v>Segment</v>
      </c>
      <c r="K1111" s="71" t="s">
        <v>1021</v>
      </c>
      <c r="L1111" s="22">
        <v>6.5</v>
      </c>
      <c r="M1111" s="22">
        <v>6.74</v>
      </c>
      <c r="N1111" s="22">
        <v>2</v>
      </c>
      <c r="O1111" s="22">
        <v>0</v>
      </c>
      <c r="P1111" s="22">
        <v>0</v>
      </c>
      <c r="Q1111" s="22">
        <v>1</v>
      </c>
      <c r="R1111" s="22"/>
      <c r="S1111" s="22"/>
      <c r="T1111" s="22"/>
      <c r="U1111" t="s">
        <v>419</v>
      </c>
      <c r="V1111" s="18">
        <f t="shared" si="106"/>
        <v>0.24000000000000021</v>
      </c>
      <c r="W1111" s="18">
        <v>39.252170732099998</v>
      </c>
      <c r="X1111" s="18">
        <v>-82.792064040400007</v>
      </c>
      <c r="Y1111" s="18">
        <v>39.255544671800003</v>
      </c>
      <c r="Z1111" s="18">
        <v>-82.791769249200001</v>
      </c>
      <c r="AA1111" s="71" t="str">
        <f t="shared" si="107"/>
        <v>ROS</v>
      </c>
    </row>
    <row r="1112" spans="1:27" x14ac:dyDescent="0.25">
      <c r="A1112" s="22" t="s">
        <v>3859</v>
      </c>
      <c r="B1112" s="22">
        <v>0</v>
      </c>
      <c r="C1112" s="22" t="s">
        <v>4653</v>
      </c>
      <c r="D1112" s="22">
        <v>2</v>
      </c>
      <c r="E1112" s="23" t="str">
        <f t="shared" si="102"/>
        <v>Green</v>
      </c>
      <c r="F1112" s="72" t="s">
        <v>1670</v>
      </c>
      <c r="G1112" s="23"/>
      <c r="H1112" s="24" t="str">
        <f t="shared" si="103"/>
        <v>Start Loc</v>
      </c>
      <c r="I1112" s="24" t="str">
        <f t="shared" si="104"/>
        <v>End Loc</v>
      </c>
      <c r="J1112" s="24" t="str">
        <f t="shared" si="105"/>
        <v>Segment</v>
      </c>
      <c r="K1112" s="71" t="s">
        <v>849</v>
      </c>
      <c r="L1112" s="22">
        <v>6</v>
      </c>
      <c r="M1112" s="22">
        <v>6.24</v>
      </c>
      <c r="N1112" s="22">
        <v>2</v>
      </c>
      <c r="O1112" s="22">
        <v>0</v>
      </c>
      <c r="P1112" s="22">
        <v>0</v>
      </c>
      <c r="Q1112" s="22">
        <v>1</v>
      </c>
      <c r="R1112" s="22"/>
      <c r="S1112" s="22"/>
      <c r="T1112" s="22"/>
      <c r="U1112" t="s">
        <v>236</v>
      </c>
      <c r="V1112" s="18">
        <f t="shared" si="106"/>
        <v>0.24000000000000021</v>
      </c>
      <c r="W1112" s="18">
        <v>39.255487135700001</v>
      </c>
      <c r="X1112" s="18">
        <v>-84.586316975599999</v>
      </c>
      <c r="Y1112" s="18">
        <v>39.256268278900002</v>
      </c>
      <c r="Z1112" s="18">
        <v>-84.581957216999996</v>
      </c>
      <c r="AA1112" s="71" t="str">
        <f t="shared" si="107"/>
        <v>HAM</v>
      </c>
    </row>
    <row r="1113" spans="1:27" x14ac:dyDescent="0.25">
      <c r="A1113" s="22" t="s">
        <v>3128</v>
      </c>
      <c r="B1113" s="22">
        <v>0</v>
      </c>
      <c r="C1113" s="22" t="s">
        <v>4631</v>
      </c>
      <c r="D1113" s="22">
        <v>2</v>
      </c>
      <c r="E1113" s="23" t="str">
        <f t="shared" si="102"/>
        <v>Green</v>
      </c>
      <c r="F1113" s="72" t="s">
        <v>1709</v>
      </c>
      <c r="G1113" s="23"/>
      <c r="H1113" s="24" t="str">
        <f t="shared" si="103"/>
        <v>Start Loc</v>
      </c>
      <c r="I1113" s="24" t="str">
        <f t="shared" si="104"/>
        <v>End Loc</v>
      </c>
      <c r="J1113" s="24" t="str">
        <f t="shared" si="105"/>
        <v>Segment</v>
      </c>
      <c r="K1113" s="71" t="s">
        <v>869</v>
      </c>
      <c r="L1113" s="22">
        <v>3</v>
      </c>
      <c r="M1113" s="22">
        <v>3.24</v>
      </c>
      <c r="N1113" s="22">
        <v>2</v>
      </c>
      <c r="O1113" s="22">
        <v>0</v>
      </c>
      <c r="P1113" s="22">
        <v>0</v>
      </c>
      <c r="Q1113" s="22">
        <v>3</v>
      </c>
      <c r="R1113" s="22"/>
      <c r="S1113" s="22"/>
      <c r="T1113" s="22"/>
      <c r="U1113" t="s">
        <v>1922</v>
      </c>
      <c r="V1113" s="18">
        <f t="shared" si="106"/>
        <v>0.24000000000000021</v>
      </c>
      <c r="W1113" s="18">
        <v>39.253680391800003</v>
      </c>
      <c r="X1113" s="18">
        <v>-83.473110023999993</v>
      </c>
      <c r="Y1113" s="18">
        <v>39.257055156100002</v>
      </c>
      <c r="Z1113" s="18">
        <v>-83.473846311000003</v>
      </c>
      <c r="AA1113" s="71" t="str">
        <f t="shared" si="107"/>
        <v>HIG</v>
      </c>
    </row>
    <row r="1114" spans="1:27" x14ac:dyDescent="0.25">
      <c r="A1114" s="22" t="s">
        <v>3022</v>
      </c>
      <c r="B1114" s="22">
        <v>0</v>
      </c>
      <c r="C1114" s="22" t="s">
        <v>4617</v>
      </c>
      <c r="D1114" s="22">
        <v>2</v>
      </c>
      <c r="E1114" s="23" t="str">
        <f t="shared" si="102"/>
        <v>Green</v>
      </c>
      <c r="F1114" s="72" t="s">
        <v>1673</v>
      </c>
      <c r="G1114" s="23"/>
      <c r="H1114" s="24" t="str">
        <f t="shared" si="103"/>
        <v>Start Loc</v>
      </c>
      <c r="I1114" s="24" t="str">
        <f t="shared" si="104"/>
        <v>End Loc</v>
      </c>
      <c r="J1114" s="24" t="str">
        <f t="shared" si="105"/>
        <v>Segment</v>
      </c>
      <c r="K1114" s="71" t="s">
        <v>998</v>
      </c>
      <c r="L1114" s="22">
        <v>2.75</v>
      </c>
      <c r="M1114" s="22">
        <v>2.99</v>
      </c>
      <c r="N1114" s="22">
        <v>2</v>
      </c>
      <c r="O1114" s="22">
        <v>0</v>
      </c>
      <c r="P1114" s="22">
        <v>0</v>
      </c>
      <c r="Q1114" s="22">
        <v>1</v>
      </c>
      <c r="R1114" s="22"/>
      <c r="S1114" s="22"/>
      <c r="T1114" s="22"/>
      <c r="U1114" t="s">
        <v>641</v>
      </c>
      <c r="V1114" s="18">
        <f t="shared" si="106"/>
        <v>0.24000000000000021</v>
      </c>
      <c r="W1114" s="18">
        <v>39.255343531500003</v>
      </c>
      <c r="X1114" s="18">
        <v>-84.139198836199995</v>
      </c>
      <c r="Y1114" s="18">
        <v>39.257132478700001</v>
      </c>
      <c r="Z1114" s="18">
        <v>-84.142947475300005</v>
      </c>
      <c r="AA1114" s="71" t="str">
        <f t="shared" si="107"/>
        <v>CLE</v>
      </c>
    </row>
    <row r="1115" spans="1:27" x14ac:dyDescent="0.25">
      <c r="A1115" s="22" t="s">
        <v>4977</v>
      </c>
      <c r="B1115" s="22">
        <v>0</v>
      </c>
      <c r="C1115" s="22" t="s">
        <v>4622</v>
      </c>
      <c r="D1115" s="22">
        <v>2</v>
      </c>
      <c r="E1115" s="23" t="str">
        <f t="shared" si="102"/>
        <v>Green</v>
      </c>
      <c r="F1115" s="72" t="s">
        <v>1670</v>
      </c>
      <c r="G1115" s="23"/>
      <c r="H1115" s="24" t="str">
        <f t="shared" si="103"/>
        <v>Start Loc</v>
      </c>
      <c r="I1115" s="24" t="str">
        <f t="shared" si="104"/>
        <v>End Loc</v>
      </c>
      <c r="J1115" s="24" t="str">
        <f t="shared" si="105"/>
        <v>Segment</v>
      </c>
      <c r="K1115" s="71" t="s">
        <v>987</v>
      </c>
      <c r="L1115" s="22">
        <v>1.5</v>
      </c>
      <c r="M1115" s="22">
        <v>1.74</v>
      </c>
      <c r="N1115" s="22">
        <v>2</v>
      </c>
      <c r="O1115" s="22">
        <v>0</v>
      </c>
      <c r="P1115" s="22">
        <v>0</v>
      </c>
      <c r="Q1115" s="22">
        <v>0</v>
      </c>
      <c r="R1115" s="22"/>
      <c r="S1115" s="22"/>
      <c r="T1115" s="22"/>
      <c r="U1115" t="s">
        <v>4735</v>
      </c>
      <c r="V1115" s="18">
        <f t="shared" si="106"/>
        <v>0.24</v>
      </c>
      <c r="W1115" s="18">
        <v>39.257086407700001</v>
      </c>
      <c r="X1115" s="18">
        <v>-84.733853790400005</v>
      </c>
      <c r="Y1115" s="18">
        <v>39.257269307800001</v>
      </c>
      <c r="Z1115" s="18">
        <v>-84.729408421499997</v>
      </c>
      <c r="AA1115" s="71" t="str">
        <f t="shared" si="107"/>
        <v>HAM</v>
      </c>
    </row>
    <row r="1116" spans="1:27" x14ac:dyDescent="0.25">
      <c r="A1116" s="22" t="s">
        <v>4186</v>
      </c>
      <c r="B1116" s="22">
        <v>0</v>
      </c>
      <c r="C1116" s="22" t="s">
        <v>4656</v>
      </c>
      <c r="D1116" s="22">
        <v>4</v>
      </c>
      <c r="E1116" s="23" t="str">
        <f t="shared" si="102"/>
        <v>Green</v>
      </c>
      <c r="F1116" s="72" t="s">
        <v>1726</v>
      </c>
      <c r="G1116" s="23"/>
      <c r="H1116" s="24" t="str">
        <f t="shared" si="103"/>
        <v>Start Loc</v>
      </c>
      <c r="I1116" s="24" t="str">
        <f t="shared" si="104"/>
        <v>End Loc</v>
      </c>
      <c r="J1116" s="24" t="str">
        <f t="shared" si="105"/>
        <v>Segment</v>
      </c>
      <c r="K1116" s="71" t="s">
        <v>840</v>
      </c>
      <c r="L1116" s="22">
        <v>7.25</v>
      </c>
      <c r="M1116" s="22">
        <v>7.49</v>
      </c>
      <c r="N1116" s="22">
        <v>4</v>
      </c>
      <c r="O1116" s="22">
        <v>0</v>
      </c>
      <c r="P1116" s="22">
        <v>0</v>
      </c>
      <c r="Q1116" s="22">
        <v>3</v>
      </c>
      <c r="R1116" s="22"/>
      <c r="S1116" s="22"/>
      <c r="T1116" s="22"/>
      <c r="U1116" t="s">
        <v>491</v>
      </c>
      <c r="V1116" s="18">
        <f t="shared" si="106"/>
        <v>0.24000000000000021</v>
      </c>
      <c r="W1116" s="18">
        <v>39.2550436804</v>
      </c>
      <c r="X1116" s="18">
        <v>-82.910439279100004</v>
      </c>
      <c r="Y1116" s="18">
        <v>39.257483672299998</v>
      </c>
      <c r="Z1116" s="18">
        <v>-82.913564475800001</v>
      </c>
      <c r="AA1116" s="71" t="str">
        <f t="shared" si="107"/>
        <v>ROS</v>
      </c>
    </row>
    <row r="1117" spans="1:27" x14ac:dyDescent="0.25">
      <c r="A1117" s="22" t="s">
        <v>5133</v>
      </c>
      <c r="B1117" s="22">
        <v>0</v>
      </c>
      <c r="C1117" s="22" t="s">
        <v>4627</v>
      </c>
      <c r="D1117" s="22">
        <v>2</v>
      </c>
      <c r="E1117" s="23" t="str">
        <f t="shared" si="102"/>
        <v>Green</v>
      </c>
      <c r="F1117" s="72" t="s">
        <v>1670</v>
      </c>
      <c r="G1117" s="23"/>
      <c r="H1117" s="24" t="str">
        <f t="shared" si="103"/>
        <v>Start Loc</v>
      </c>
      <c r="I1117" s="24" t="str">
        <f t="shared" si="104"/>
        <v>End Loc</v>
      </c>
      <c r="J1117" s="24" t="str">
        <f t="shared" si="105"/>
        <v>Segment</v>
      </c>
      <c r="K1117" s="71" t="s">
        <v>825</v>
      </c>
      <c r="L1117" s="22">
        <v>3.25</v>
      </c>
      <c r="M1117" s="22">
        <v>3.49</v>
      </c>
      <c r="N1117" s="22">
        <v>2</v>
      </c>
      <c r="O1117" s="22">
        <v>0</v>
      </c>
      <c r="P1117" s="22">
        <v>0</v>
      </c>
      <c r="Q1117" s="22">
        <v>0</v>
      </c>
      <c r="R1117" s="22"/>
      <c r="S1117" s="22"/>
      <c r="T1117" s="22"/>
      <c r="U1117" t="s">
        <v>353</v>
      </c>
      <c r="V1117" s="18">
        <f t="shared" si="106"/>
        <v>0.24000000000000021</v>
      </c>
      <c r="W1117" s="18">
        <v>39.258086707799997</v>
      </c>
      <c r="X1117" s="18">
        <v>-84.608468138700005</v>
      </c>
      <c r="Y1117" s="18">
        <v>39.258289461499999</v>
      </c>
      <c r="Z1117" s="18">
        <v>-84.604805693800003</v>
      </c>
      <c r="AA1117" s="71" t="str">
        <f t="shared" si="107"/>
        <v>HAM</v>
      </c>
    </row>
    <row r="1118" spans="1:27" x14ac:dyDescent="0.25">
      <c r="A1118" s="22" t="s">
        <v>5927</v>
      </c>
      <c r="B1118" s="22">
        <v>0</v>
      </c>
      <c r="C1118" s="22" t="s">
        <v>4622</v>
      </c>
      <c r="D1118" s="22">
        <v>2</v>
      </c>
      <c r="E1118" s="23" t="str">
        <f t="shared" si="102"/>
        <v>Green</v>
      </c>
      <c r="F1118" s="72" t="s">
        <v>1670</v>
      </c>
      <c r="G1118" s="23"/>
      <c r="H1118" s="24" t="str">
        <f t="shared" si="103"/>
        <v>Start Loc</v>
      </c>
      <c r="I1118" s="24" t="str">
        <f t="shared" si="104"/>
        <v>End Loc</v>
      </c>
      <c r="J1118" s="24" t="str">
        <f t="shared" si="105"/>
        <v>Segment</v>
      </c>
      <c r="K1118" s="71" t="s">
        <v>810</v>
      </c>
      <c r="L1118" s="22">
        <v>1.5</v>
      </c>
      <c r="M1118" s="22">
        <v>1.74</v>
      </c>
      <c r="N1118" s="22">
        <v>2</v>
      </c>
      <c r="O1118" s="22">
        <v>0</v>
      </c>
      <c r="P1118" s="22">
        <v>0</v>
      </c>
      <c r="Q1118" s="22">
        <v>3</v>
      </c>
      <c r="R1118" s="22"/>
      <c r="S1118" s="22"/>
      <c r="T1118" s="22"/>
      <c r="U1118" t="s">
        <v>226</v>
      </c>
      <c r="V1118" s="18">
        <f t="shared" si="106"/>
        <v>0.24</v>
      </c>
      <c r="W1118" s="18">
        <v>39.261638628199997</v>
      </c>
      <c r="X1118" s="18">
        <v>-84.662964279099995</v>
      </c>
      <c r="Y1118" s="18">
        <v>39.258326199300001</v>
      </c>
      <c r="Z1118" s="18">
        <v>-84.662038902999996</v>
      </c>
      <c r="AA1118" s="71" t="str">
        <f t="shared" si="107"/>
        <v>HAM</v>
      </c>
    </row>
    <row r="1119" spans="1:27" x14ac:dyDescent="0.25">
      <c r="A1119" s="22" t="s">
        <v>2932</v>
      </c>
      <c r="B1119" s="22">
        <v>0</v>
      </c>
      <c r="C1119" s="22" t="s">
        <v>4615</v>
      </c>
      <c r="D1119" s="22">
        <v>2</v>
      </c>
      <c r="E1119" s="23" t="str">
        <f t="shared" si="102"/>
        <v>Green</v>
      </c>
      <c r="F1119" s="72" t="s">
        <v>1670</v>
      </c>
      <c r="G1119" s="23"/>
      <c r="H1119" s="24" t="str">
        <f t="shared" si="103"/>
        <v>Start Loc</v>
      </c>
      <c r="I1119" s="24" t="str">
        <f t="shared" si="104"/>
        <v>End Loc</v>
      </c>
      <c r="J1119" s="24" t="str">
        <f t="shared" si="105"/>
        <v>Segment</v>
      </c>
      <c r="K1119" s="71" t="s">
        <v>825</v>
      </c>
      <c r="L1119" s="22">
        <v>2.5</v>
      </c>
      <c r="M1119" s="22">
        <v>2.74</v>
      </c>
      <c r="N1119" s="22">
        <v>2</v>
      </c>
      <c r="O1119" s="22">
        <v>0</v>
      </c>
      <c r="P1119" s="22">
        <v>0</v>
      </c>
      <c r="Q1119" s="22">
        <v>1</v>
      </c>
      <c r="R1119" s="22"/>
      <c r="S1119" s="22"/>
      <c r="T1119" s="22"/>
      <c r="U1119" t="s">
        <v>353</v>
      </c>
      <c r="V1119" s="18">
        <f t="shared" si="106"/>
        <v>0.24000000000000021</v>
      </c>
      <c r="W1119" s="18">
        <v>39.261000230100002</v>
      </c>
      <c r="X1119" s="18">
        <v>-84.621053658899996</v>
      </c>
      <c r="Y1119" s="18">
        <v>39.259213796600001</v>
      </c>
      <c r="Z1119" s="18">
        <v>-84.617858612899994</v>
      </c>
      <c r="AA1119" s="71" t="str">
        <f t="shared" si="107"/>
        <v>HAM</v>
      </c>
    </row>
    <row r="1120" spans="1:27" x14ac:dyDescent="0.25">
      <c r="A1120" s="22" t="s">
        <v>4148</v>
      </c>
      <c r="B1120" s="22">
        <v>0</v>
      </c>
      <c r="C1120" s="22" t="s">
        <v>4608</v>
      </c>
      <c r="D1120" s="22">
        <v>2</v>
      </c>
      <c r="E1120" s="23" t="str">
        <f t="shared" si="102"/>
        <v>Green</v>
      </c>
      <c r="F1120" s="72" t="s">
        <v>1670</v>
      </c>
      <c r="G1120" s="23"/>
      <c r="H1120" s="24" t="str">
        <f t="shared" si="103"/>
        <v>Start Loc</v>
      </c>
      <c r="I1120" s="24" t="str">
        <f t="shared" si="104"/>
        <v>End Loc</v>
      </c>
      <c r="J1120" s="24" t="str">
        <f t="shared" si="105"/>
        <v>Segment</v>
      </c>
      <c r="K1120" s="71" t="s">
        <v>822</v>
      </c>
      <c r="L1120" s="22">
        <v>1.25</v>
      </c>
      <c r="M1120" s="22">
        <v>1.49</v>
      </c>
      <c r="N1120" s="22">
        <v>2</v>
      </c>
      <c r="O1120" s="22">
        <v>0</v>
      </c>
      <c r="P1120" s="22">
        <v>0</v>
      </c>
      <c r="Q1120" s="22">
        <v>0</v>
      </c>
      <c r="R1120" s="22"/>
      <c r="S1120" s="22"/>
      <c r="T1120" s="22"/>
      <c r="U1120" t="s">
        <v>1213</v>
      </c>
      <c r="V1120" s="18">
        <f t="shared" si="106"/>
        <v>0.24</v>
      </c>
      <c r="W1120" s="18">
        <v>39.262650188499997</v>
      </c>
      <c r="X1120" s="18">
        <v>-84.309107397299996</v>
      </c>
      <c r="Y1120" s="18">
        <v>39.259657388299999</v>
      </c>
      <c r="Z1120" s="18">
        <v>-84.307030159999996</v>
      </c>
      <c r="AA1120" s="71" t="str">
        <f t="shared" si="107"/>
        <v>HAM</v>
      </c>
    </row>
    <row r="1121" spans="1:27" x14ac:dyDescent="0.25">
      <c r="A1121" s="22" t="s">
        <v>3055</v>
      </c>
      <c r="B1121" s="22">
        <v>0</v>
      </c>
      <c r="C1121" s="22" t="s">
        <v>4612</v>
      </c>
      <c r="D1121" s="22">
        <v>3</v>
      </c>
      <c r="E1121" s="23" t="str">
        <f t="shared" si="102"/>
        <v>Green</v>
      </c>
      <c r="F1121" s="72" t="s">
        <v>1726</v>
      </c>
      <c r="G1121" s="23"/>
      <c r="H1121" s="24" t="str">
        <f t="shared" si="103"/>
        <v>Start Loc</v>
      </c>
      <c r="I1121" s="24" t="str">
        <f t="shared" si="104"/>
        <v>End Loc</v>
      </c>
      <c r="J1121" s="24" t="str">
        <f t="shared" si="105"/>
        <v>Segment</v>
      </c>
      <c r="K1121" s="71" t="s">
        <v>933</v>
      </c>
      <c r="L1121" s="22">
        <v>1</v>
      </c>
      <c r="M1121" s="22">
        <v>1.24</v>
      </c>
      <c r="N1121" s="22">
        <v>3</v>
      </c>
      <c r="O1121" s="22">
        <v>0</v>
      </c>
      <c r="P1121" s="22">
        <v>0</v>
      </c>
      <c r="Q1121" s="22">
        <v>3</v>
      </c>
      <c r="R1121" s="22"/>
      <c r="S1121" s="22"/>
      <c r="T1121" s="22"/>
      <c r="U1121" t="s">
        <v>300</v>
      </c>
      <c r="V1121" s="18">
        <f t="shared" si="106"/>
        <v>0.24</v>
      </c>
      <c r="W1121" s="18">
        <v>39.256805490200001</v>
      </c>
      <c r="X1121" s="18">
        <v>-83.035914313199996</v>
      </c>
      <c r="Y1121" s="18">
        <v>39.259780746499999</v>
      </c>
      <c r="Z1121" s="18">
        <v>-83.034487334000005</v>
      </c>
      <c r="AA1121" s="71" t="str">
        <f t="shared" si="107"/>
        <v>ROS</v>
      </c>
    </row>
    <row r="1122" spans="1:27" x14ac:dyDescent="0.25">
      <c r="A1122" s="22" t="s">
        <v>6068</v>
      </c>
      <c r="B1122" s="22">
        <v>0</v>
      </c>
      <c r="C1122" s="22" t="s">
        <v>4638</v>
      </c>
      <c r="D1122" s="22">
        <v>2</v>
      </c>
      <c r="E1122" s="23" t="str">
        <f t="shared" si="102"/>
        <v>Green</v>
      </c>
      <c r="F1122" s="72" t="s">
        <v>1670</v>
      </c>
      <c r="G1122" s="23"/>
      <c r="H1122" s="24" t="str">
        <f t="shared" si="103"/>
        <v>Start Loc</v>
      </c>
      <c r="I1122" s="24" t="str">
        <f t="shared" si="104"/>
        <v>End Loc</v>
      </c>
      <c r="J1122" s="24" t="str">
        <f t="shared" si="105"/>
        <v>Segment</v>
      </c>
      <c r="K1122" s="71" t="s">
        <v>849</v>
      </c>
      <c r="L1122" s="22">
        <v>7.5</v>
      </c>
      <c r="M1122" s="22">
        <v>7.74</v>
      </c>
      <c r="N1122" s="22">
        <v>2</v>
      </c>
      <c r="O1122" s="22">
        <v>0</v>
      </c>
      <c r="P1122" s="22">
        <v>0</v>
      </c>
      <c r="Q1122" s="22">
        <v>1</v>
      </c>
      <c r="R1122" s="22"/>
      <c r="S1122" s="22"/>
      <c r="T1122" s="22"/>
      <c r="U1122" t="s">
        <v>236</v>
      </c>
      <c r="V1122" s="18">
        <f t="shared" si="106"/>
        <v>0.24000000000000021</v>
      </c>
      <c r="W1122" s="18">
        <v>39.258918220200002</v>
      </c>
      <c r="X1122" s="18">
        <v>-84.559031953200005</v>
      </c>
      <c r="Y1122" s="18">
        <v>39.260274596999999</v>
      </c>
      <c r="Z1122" s="18">
        <v>-84.554916896600005</v>
      </c>
      <c r="AA1122" s="71" t="str">
        <f t="shared" si="107"/>
        <v>HAM</v>
      </c>
    </row>
    <row r="1123" spans="1:27" x14ac:dyDescent="0.25">
      <c r="A1123" s="22" t="s">
        <v>3991</v>
      </c>
      <c r="B1123" s="22">
        <v>0</v>
      </c>
      <c r="C1123" s="22" t="s">
        <v>4628</v>
      </c>
      <c r="D1123" s="22">
        <v>3</v>
      </c>
      <c r="E1123" s="23" t="str">
        <f t="shared" si="102"/>
        <v>Green</v>
      </c>
      <c r="F1123" s="72" t="s">
        <v>1670</v>
      </c>
      <c r="G1123" s="23"/>
      <c r="H1123" s="24" t="str">
        <f t="shared" si="103"/>
        <v>Start Loc</v>
      </c>
      <c r="I1123" s="24" t="str">
        <f t="shared" si="104"/>
        <v>End Loc</v>
      </c>
      <c r="J1123" s="24" t="str">
        <f t="shared" si="105"/>
        <v>Segment</v>
      </c>
      <c r="K1123" s="71" t="s">
        <v>854</v>
      </c>
      <c r="L1123" s="22">
        <v>4.75</v>
      </c>
      <c r="M1123" s="22">
        <v>4.99</v>
      </c>
      <c r="N1123" s="22">
        <v>3</v>
      </c>
      <c r="O1123" s="22">
        <v>0</v>
      </c>
      <c r="P1123" s="22">
        <v>0</v>
      </c>
      <c r="Q1123" s="22">
        <v>4</v>
      </c>
      <c r="R1123" s="22"/>
      <c r="S1123" s="22"/>
      <c r="T1123" s="22"/>
      <c r="U1123" t="s">
        <v>430</v>
      </c>
      <c r="V1123" s="18">
        <f t="shared" si="106"/>
        <v>0.24000000000000021</v>
      </c>
      <c r="W1123" s="18">
        <v>39.257409729199999</v>
      </c>
      <c r="X1123" s="18">
        <v>-84.766563597800001</v>
      </c>
      <c r="Y1123" s="18">
        <v>39.260521623400003</v>
      </c>
      <c r="Z1123" s="18">
        <v>-84.765151283600005</v>
      </c>
      <c r="AA1123" s="71" t="str">
        <f t="shared" si="107"/>
        <v>HAM</v>
      </c>
    </row>
    <row r="1124" spans="1:27" x14ac:dyDescent="0.25">
      <c r="A1124" s="22" t="s">
        <v>6368</v>
      </c>
      <c r="B1124" s="22">
        <v>0</v>
      </c>
      <c r="C1124" s="22" t="s">
        <v>4606</v>
      </c>
      <c r="D1124" s="22">
        <v>3</v>
      </c>
      <c r="E1124" s="23" t="str">
        <f t="shared" si="102"/>
        <v>Green</v>
      </c>
      <c r="F1124" s="72" t="s">
        <v>1673</v>
      </c>
      <c r="G1124" s="23"/>
      <c r="H1124" s="24" t="str">
        <f t="shared" si="103"/>
        <v>Start Loc</v>
      </c>
      <c r="I1124" s="24" t="str">
        <f t="shared" si="104"/>
        <v>End Loc</v>
      </c>
      <c r="J1124" s="24" t="str">
        <f t="shared" si="105"/>
        <v>Segment</v>
      </c>
      <c r="K1124" s="71" t="s">
        <v>962</v>
      </c>
      <c r="L1124" s="22">
        <v>0.25</v>
      </c>
      <c r="M1124" s="22">
        <v>0.49</v>
      </c>
      <c r="N1124" s="22">
        <v>3</v>
      </c>
      <c r="O1124" s="22">
        <v>0</v>
      </c>
      <c r="P1124" s="22">
        <v>0</v>
      </c>
      <c r="Q1124" s="22">
        <v>0</v>
      </c>
      <c r="R1124" s="22"/>
      <c r="S1124" s="22"/>
      <c r="T1124" s="22"/>
      <c r="U1124" t="s">
        <v>4758</v>
      </c>
      <c r="V1124" s="18">
        <f t="shared" si="106"/>
        <v>0.24</v>
      </c>
      <c r="W1124" s="18">
        <v>39.263854608800003</v>
      </c>
      <c r="X1124" s="18">
        <v>-84.190223259299998</v>
      </c>
      <c r="Y1124" s="18">
        <v>39.261344305000001</v>
      </c>
      <c r="Z1124" s="18">
        <v>-84.192516281899998</v>
      </c>
      <c r="AA1124" s="71" t="str">
        <f t="shared" si="107"/>
        <v>CLE</v>
      </c>
    </row>
    <row r="1125" spans="1:27" x14ac:dyDescent="0.25">
      <c r="A1125" s="22" t="s">
        <v>3053</v>
      </c>
      <c r="B1125" s="22">
        <v>0</v>
      </c>
      <c r="C1125" s="22" t="s">
        <v>4643</v>
      </c>
      <c r="D1125" s="22">
        <v>2</v>
      </c>
      <c r="E1125" s="23" t="str">
        <f t="shared" si="102"/>
        <v>Green</v>
      </c>
      <c r="F1125" s="72" t="s">
        <v>1670</v>
      </c>
      <c r="G1125" s="23"/>
      <c r="H1125" s="24" t="str">
        <f t="shared" si="103"/>
        <v>Start Loc</v>
      </c>
      <c r="I1125" s="24" t="str">
        <f t="shared" si="104"/>
        <v>End Loc</v>
      </c>
      <c r="J1125" s="24" t="str">
        <f t="shared" si="105"/>
        <v>Segment</v>
      </c>
      <c r="K1125" s="71" t="s">
        <v>805</v>
      </c>
      <c r="L1125" s="22">
        <v>3.5</v>
      </c>
      <c r="M1125" s="22">
        <v>3.74</v>
      </c>
      <c r="N1125" s="22">
        <v>2</v>
      </c>
      <c r="O1125" s="22">
        <v>0</v>
      </c>
      <c r="P1125" s="22">
        <v>0</v>
      </c>
      <c r="Q1125" s="22">
        <v>2</v>
      </c>
      <c r="R1125" s="22"/>
      <c r="S1125" s="22"/>
      <c r="T1125" s="22"/>
      <c r="U1125" t="s">
        <v>211</v>
      </c>
      <c r="V1125" s="18">
        <f t="shared" si="106"/>
        <v>0.24000000000000021</v>
      </c>
      <c r="W1125" s="18">
        <v>39.258302869300003</v>
      </c>
      <c r="X1125" s="18">
        <v>-84.573616878899998</v>
      </c>
      <c r="Y1125" s="18">
        <v>39.261732267799999</v>
      </c>
      <c r="Z1125" s="18">
        <v>-84.573781991000004</v>
      </c>
      <c r="AA1125" s="71" t="str">
        <f t="shared" si="107"/>
        <v>HAM</v>
      </c>
    </row>
    <row r="1126" spans="1:27" x14ac:dyDescent="0.25">
      <c r="A1126" s="22" t="s">
        <v>3718</v>
      </c>
      <c r="B1126" s="22">
        <v>0</v>
      </c>
      <c r="C1126" s="22" t="s">
        <v>4654</v>
      </c>
      <c r="D1126" s="22">
        <v>3</v>
      </c>
      <c r="E1126" s="23" t="str">
        <f t="shared" si="102"/>
        <v>Green</v>
      </c>
      <c r="F1126" s="72" t="s">
        <v>1673</v>
      </c>
      <c r="G1126" s="23"/>
      <c r="H1126" s="24" t="str">
        <f t="shared" si="103"/>
        <v>Start Loc</v>
      </c>
      <c r="I1126" s="24" t="str">
        <f t="shared" si="104"/>
        <v>End Loc</v>
      </c>
      <c r="J1126" s="24" t="str">
        <f t="shared" si="105"/>
        <v>Segment</v>
      </c>
      <c r="K1126" s="71" t="s">
        <v>967</v>
      </c>
      <c r="L1126" s="22">
        <v>6.75</v>
      </c>
      <c r="M1126" s="22">
        <v>6.99</v>
      </c>
      <c r="N1126" s="22">
        <v>3</v>
      </c>
      <c r="O1126" s="22">
        <v>0</v>
      </c>
      <c r="P1126" s="22">
        <v>0</v>
      </c>
      <c r="Q1126" s="22">
        <v>2</v>
      </c>
      <c r="R1126" s="22"/>
      <c r="S1126" s="22"/>
      <c r="T1126" s="22"/>
      <c r="U1126" t="s">
        <v>331</v>
      </c>
      <c r="V1126" s="18">
        <f t="shared" si="106"/>
        <v>0.24000000000000021</v>
      </c>
      <c r="W1126" s="18">
        <v>39.260920080200002</v>
      </c>
      <c r="X1126" s="18">
        <v>-84.177667082599996</v>
      </c>
      <c r="Y1126" s="18">
        <v>39.262598856099999</v>
      </c>
      <c r="Z1126" s="18">
        <v>-84.181080855800005</v>
      </c>
      <c r="AA1126" s="71" t="str">
        <f t="shared" si="107"/>
        <v>CLE</v>
      </c>
    </row>
    <row r="1127" spans="1:27" x14ac:dyDescent="0.25">
      <c r="A1127" s="22" t="s">
        <v>4936</v>
      </c>
      <c r="B1127" s="22">
        <v>0</v>
      </c>
      <c r="C1127" s="22" t="s">
        <v>4627</v>
      </c>
      <c r="D1127" s="22">
        <v>2</v>
      </c>
      <c r="E1127" s="23" t="str">
        <f t="shared" si="102"/>
        <v>Green</v>
      </c>
      <c r="F1127" s="72" t="s">
        <v>1729</v>
      </c>
      <c r="G1127" s="23"/>
      <c r="H1127" s="24" t="str">
        <f t="shared" si="103"/>
        <v>Start Loc</v>
      </c>
      <c r="I1127" s="24" t="str">
        <f t="shared" si="104"/>
        <v>End Loc</v>
      </c>
      <c r="J1127" s="24" t="str">
        <f t="shared" si="105"/>
        <v>Segment</v>
      </c>
      <c r="K1127" s="71" t="s">
        <v>816</v>
      </c>
      <c r="L1127" s="22">
        <v>3.25</v>
      </c>
      <c r="M1127" s="22">
        <v>3.49</v>
      </c>
      <c r="N1127" s="22">
        <v>2</v>
      </c>
      <c r="O1127" s="22">
        <v>0</v>
      </c>
      <c r="P1127" s="22">
        <v>0</v>
      </c>
      <c r="Q1127" s="22">
        <v>0</v>
      </c>
      <c r="R1127" s="22"/>
      <c r="S1127" s="22"/>
      <c r="T1127" s="22"/>
      <c r="U1127" t="s">
        <v>756</v>
      </c>
      <c r="V1127" s="18">
        <f t="shared" si="106"/>
        <v>0.24000000000000021</v>
      </c>
      <c r="W1127" s="18">
        <v>39.260623361999997</v>
      </c>
      <c r="X1127" s="18">
        <v>-82.163110686400003</v>
      </c>
      <c r="Y1127" s="18">
        <v>39.263845785500003</v>
      </c>
      <c r="Z1127" s="18">
        <v>-82.161921748099999</v>
      </c>
      <c r="AA1127" s="71" t="str">
        <f t="shared" si="107"/>
        <v>ATH</v>
      </c>
    </row>
    <row r="1128" spans="1:27" x14ac:dyDescent="0.25">
      <c r="A1128" s="22" t="s">
        <v>3692</v>
      </c>
      <c r="B1128" s="22">
        <v>0</v>
      </c>
      <c r="C1128" s="22" t="s">
        <v>4617</v>
      </c>
      <c r="D1128" s="22">
        <v>3</v>
      </c>
      <c r="E1128" s="23" t="str">
        <f t="shared" si="102"/>
        <v>Green</v>
      </c>
      <c r="F1128" s="72" t="s">
        <v>1726</v>
      </c>
      <c r="G1128" s="23"/>
      <c r="H1128" s="24" t="str">
        <f t="shared" si="103"/>
        <v>Start Loc</v>
      </c>
      <c r="I1128" s="24" t="str">
        <f t="shared" si="104"/>
        <v>End Loc</v>
      </c>
      <c r="J1128" s="24" t="str">
        <f t="shared" si="105"/>
        <v>Segment</v>
      </c>
      <c r="K1128" s="71" t="s">
        <v>871</v>
      </c>
      <c r="L1128" s="22">
        <v>2.75</v>
      </c>
      <c r="M1128" s="22">
        <v>2.99</v>
      </c>
      <c r="N1128" s="22">
        <v>3</v>
      </c>
      <c r="O1128" s="22">
        <v>0</v>
      </c>
      <c r="P1128" s="22">
        <v>1</v>
      </c>
      <c r="Q1128" s="22">
        <v>3</v>
      </c>
      <c r="R1128" s="22"/>
      <c r="S1128" s="22"/>
      <c r="T1128" s="22"/>
      <c r="U1128" t="s">
        <v>538</v>
      </c>
      <c r="V1128" s="18">
        <f t="shared" si="106"/>
        <v>0.24000000000000021</v>
      </c>
      <c r="W1128" s="18">
        <v>39.261006359900001</v>
      </c>
      <c r="X1128" s="18">
        <v>-83.118711550499995</v>
      </c>
      <c r="Y1128" s="18">
        <v>39.264335199900003</v>
      </c>
      <c r="Z1128" s="18">
        <v>-83.118312710200001</v>
      </c>
      <c r="AA1128" s="71" t="str">
        <f t="shared" si="107"/>
        <v>ROS</v>
      </c>
    </row>
    <row r="1129" spans="1:27" x14ac:dyDescent="0.25">
      <c r="A1129" s="22" t="s">
        <v>5968</v>
      </c>
      <c r="B1129" s="22">
        <v>0</v>
      </c>
      <c r="C1129" s="22" t="s">
        <v>4624</v>
      </c>
      <c r="D1129" s="22">
        <v>2</v>
      </c>
      <c r="E1129" s="23" t="str">
        <f t="shared" si="102"/>
        <v>Green</v>
      </c>
      <c r="F1129" s="72" t="s">
        <v>1673</v>
      </c>
      <c r="G1129" s="23"/>
      <c r="H1129" s="24" t="str">
        <f t="shared" si="103"/>
        <v>Start Loc</v>
      </c>
      <c r="I1129" s="24" t="str">
        <f t="shared" si="104"/>
        <v>End Loc</v>
      </c>
      <c r="J1129" s="24" t="str">
        <f t="shared" si="105"/>
        <v>Segment</v>
      </c>
      <c r="K1129" s="71" t="s">
        <v>795</v>
      </c>
      <c r="L1129" s="22">
        <v>2.25</v>
      </c>
      <c r="M1129" s="22">
        <v>2.4900000000000002</v>
      </c>
      <c r="N1129" s="22">
        <v>2</v>
      </c>
      <c r="O1129" s="22">
        <v>0</v>
      </c>
      <c r="P1129" s="22">
        <v>0</v>
      </c>
      <c r="Q1129" s="22">
        <v>0</v>
      </c>
      <c r="R1129" s="22"/>
      <c r="S1129" s="22"/>
      <c r="T1129" s="22"/>
      <c r="U1129" t="s">
        <v>622</v>
      </c>
      <c r="V1129" s="18">
        <f t="shared" si="106"/>
        <v>0.24000000000000021</v>
      </c>
      <c r="W1129" s="18">
        <v>39.264234843099999</v>
      </c>
      <c r="X1129" s="18">
        <v>-84.220365574699997</v>
      </c>
      <c r="Y1129" s="18">
        <v>39.264488916399998</v>
      </c>
      <c r="Z1129" s="18">
        <v>-84.215960828500002</v>
      </c>
      <c r="AA1129" s="71" t="str">
        <f t="shared" si="107"/>
        <v>CLE</v>
      </c>
    </row>
    <row r="1130" spans="1:27" x14ac:dyDescent="0.25">
      <c r="A1130" s="22" t="s">
        <v>5249</v>
      </c>
      <c r="B1130" s="22">
        <v>0</v>
      </c>
      <c r="C1130" s="22" t="s">
        <v>4622</v>
      </c>
      <c r="D1130" s="22">
        <v>2</v>
      </c>
      <c r="E1130" s="23" t="str">
        <f t="shared" si="102"/>
        <v>Green</v>
      </c>
      <c r="F1130" s="72" t="s">
        <v>1673</v>
      </c>
      <c r="G1130" s="23"/>
      <c r="H1130" s="24" t="str">
        <f t="shared" si="103"/>
        <v>Start Loc</v>
      </c>
      <c r="I1130" s="24" t="str">
        <f t="shared" si="104"/>
        <v>End Loc</v>
      </c>
      <c r="J1130" s="24" t="str">
        <f t="shared" si="105"/>
        <v>Segment</v>
      </c>
      <c r="K1130" s="71" t="s">
        <v>795</v>
      </c>
      <c r="L1130" s="22">
        <v>1.5</v>
      </c>
      <c r="M1130" s="22">
        <v>1.74</v>
      </c>
      <c r="N1130" s="22">
        <v>2</v>
      </c>
      <c r="O1130" s="22">
        <v>0</v>
      </c>
      <c r="P1130" s="22">
        <v>0</v>
      </c>
      <c r="Q1130" s="22">
        <v>0</v>
      </c>
      <c r="R1130" s="22"/>
      <c r="S1130" s="22"/>
      <c r="T1130" s="22"/>
      <c r="U1130" t="s">
        <v>622</v>
      </c>
      <c r="V1130" s="18">
        <f t="shared" si="106"/>
        <v>0.24</v>
      </c>
      <c r="W1130" s="18">
        <v>39.265075230900003</v>
      </c>
      <c r="X1130" s="18">
        <v>-84.233663623300004</v>
      </c>
      <c r="Y1130" s="18">
        <v>39.2649636234</v>
      </c>
      <c r="Z1130" s="18">
        <v>-84.229442948200003</v>
      </c>
      <c r="AA1130" s="71" t="str">
        <f t="shared" si="107"/>
        <v>CLE</v>
      </c>
    </row>
    <row r="1131" spans="1:27" x14ac:dyDescent="0.25">
      <c r="A1131" s="22" t="s">
        <v>6074</v>
      </c>
      <c r="B1131" s="22">
        <v>0</v>
      </c>
      <c r="C1131" s="22" t="s">
        <v>4620</v>
      </c>
      <c r="D1131" s="22">
        <v>2</v>
      </c>
      <c r="E1131" s="23" t="str">
        <f t="shared" si="102"/>
        <v>Green</v>
      </c>
      <c r="F1131" s="72" t="s">
        <v>1729</v>
      </c>
      <c r="G1131" s="23"/>
      <c r="H1131" s="24" t="str">
        <f t="shared" si="103"/>
        <v>Start Loc</v>
      </c>
      <c r="I1131" s="24" t="str">
        <f t="shared" si="104"/>
        <v>End Loc</v>
      </c>
      <c r="J1131" s="24" t="str">
        <f t="shared" si="105"/>
        <v>Segment</v>
      </c>
      <c r="K1131" s="71" t="s">
        <v>910</v>
      </c>
      <c r="L1131" s="22">
        <v>0</v>
      </c>
      <c r="M1131" s="22">
        <v>0.24</v>
      </c>
      <c r="N1131" s="22">
        <v>2</v>
      </c>
      <c r="O1131" s="22">
        <v>0</v>
      </c>
      <c r="P1131" s="22">
        <v>0</v>
      </c>
      <c r="Q1131" s="22">
        <v>1</v>
      </c>
      <c r="R1131" s="22"/>
      <c r="S1131" s="22"/>
      <c r="T1131" s="22"/>
      <c r="U1131" t="s">
        <v>6771</v>
      </c>
      <c r="V1131" s="18">
        <f t="shared" si="106"/>
        <v>0.24</v>
      </c>
      <c r="W1131" s="18">
        <v>39.265879396499997</v>
      </c>
      <c r="X1131" s="18">
        <v>-81.743299499100004</v>
      </c>
      <c r="Y1131" s="18">
        <v>39.265211832399999</v>
      </c>
      <c r="Z1131" s="18">
        <v>-81.739035971700005</v>
      </c>
      <c r="AA1131" s="71" t="str">
        <f t="shared" si="107"/>
        <v>ATH</v>
      </c>
    </row>
    <row r="1132" spans="1:27" x14ac:dyDescent="0.25">
      <c r="A1132" s="22" t="s">
        <v>5437</v>
      </c>
      <c r="B1132" s="22">
        <v>0</v>
      </c>
      <c r="C1132" s="22" t="s">
        <v>4614</v>
      </c>
      <c r="D1132" s="22">
        <v>3</v>
      </c>
      <c r="E1132" s="23" t="str">
        <f t="shared" si="102"/>
        <v>Green</v>
      </c>
      <c r="F1132" s="72" t="s">
        <v>1670</v>
      </c>
      <c r="G1132" s="23"/>
      <c r="H1132" s="24" t="str">
        <f t="shared" si="103"/>
        <v>Start Loc</v>
      </c>
      <c r="I1132" s="24" t="str">
        <f t="shared" si="104"/>
        <v>End Loc</v>
      </c>
      <c r="J1132" s="24" t="str">
        <f t="shared" si="105"/>
        <v>Segment</v>
      </c>
      <c r="K1132" s="71" t="s">
        <v>805</v>
      </c>
      <c r="L1132" s="22">
        <v>3.75</v>
      </c>
      <c r="M1132" s="22">
        <v>3.99</v>
      </c>
      <c r="N1132" s="22">
        <v>3</v>
      </c>
      <c r="O1132" s="22">
        <v>0</v>
      </c>
      <c r="P1132" s="22">
        <v>1</v>
      </c>
      <c r="Q1132" s="22">
        <v>1</v>
      </c>
      <c r="R1132" s="22"/>
      <c r="S1132" s="22"/>
      <c r="T1132" s="22"/>
      <c r="U1132" t="s">
        <v>211</v>
      </c>
      <c r="V1132" s="18">
        <f t="shared" si="106"/>
        <v>0.24000000000000021</v>
      </c>
      <c r="W1132" s="18">
        <v>39.261865703399998</v>
      </c>
      <c r="X1132" s="18">
        <v>-84.573852844699999</v>
      </c>
      <c r="Y1132" s="18">
        <v>39.265252364600002</v>
      </c>
      <c r="Z1132" s="18">
        <v>-84.574303614800002</v>
      </c>
      <c r="AA1132" s="71" t="str">
        <f t="shared" si="107"/>
        <v>HAM</v>
      </c>
    </row>
    <row r="1133" spans="1:27" x14ac:dyDescent="0.25">
      <c r="A1133" s="22" t="s">
        <v>5482</v>
      </c>
      <c r="B1133" s="22">
        <v>0</v>
      </c>
      <c r="C1133" s="22" t="s">
        <v>4638</v>
      </c>
      <c r="D1133" s="22">
        <v>4</v>
      </c>
      <c r="E1133" s="23" t="str">
        <f t="shared" si="102"/>
        <v>Green</v>
      </c>
      <c r="F1133" s="72" t="s">
        <v>1670</v>
      </c>
      <c r="G1133" s="23"/>
      <c r="H1133" s="24" t="str">
        <f t="shared" si="103"/>
        <v>Start Loc</v>
      </c>
      <c r="I1133" s="24" t="str">
        <f t="shared" si="104"/>
        <v>End Loc</v>
      </c>
      <c r="J1133" s="24" t="str">
        <f t="shared" si="105"/>
        <v>Segment</v>
      </c>
      <c r="K1133" s="71" t="s">
        <v>1015</v>
      </c>
      <c r="L1133" s="22">
        <v>7.5</v>
      </c>
      <c r="M1133" s="22">
        <v>7.74</v>
      </c>
      <c r="N1133" s="22">
        <v>4</v>
      </c>
      <c r="O1133" s="22">
        <v>0</v>
      </c>
      <c r="P1133" s="22">
        <v>1</v>
      </c>
      <c r="Q1133" s="22">
        <v>2</v>
      </c>
      <c r="R1133" s="22"/>
      <c r="S1133" s="22"/>
      <c r="T1133" s="22"/>
      <c r="U1133" t="s">
        <v>523</v>
      </c>
      <c r="V1133" s="18">
        <f t="shared" si="106"/>
        <v>0.24000000000000021</v>
      </c>
      <c r="W1133" s="18">
        <v>39.267728341800002</v>
      </c>
      <c r="X1133" s="18">
        <v>-84.676165425600004</v>
      </c>
      <c r="Y1133" s="18">
        <v>39.265631092500001</v>
      </c>
      <c r="Z1133" s="18">
        <v>-84.672617788099998</v>
      </c>
      <c r="AA1133" s="71" t="str">
        <f t="shared" si="107"/>
        <v>HAM</v>
      </c>
    </row>
    <row r="1134" spans="1:27" x14ac:dyDescent="0.25">
      <c r="A1134" s="22" t="s">
        <v>5860</v>
      </c>
      <c r="B1134" s="22">
        <v>0</v>
      </c>
      <c r="C1134" s="22" t="s">
        <v>4616</v>
      </c>
      <c r="D1134" s="22">
        <v>2</v>
      </c>
      <c r="E1134" s="23" t="str">
        <f t="shared" si="102"/>
        <v>Green</v>
      </c>
      <c r="F1134" s="72" t="s">
        <v>1729</v>
      </c>
      <c r="G1134" s="23"/>
      <c r="H1134" s="24" t="str">
        <f t="shared" si="103"/>
        <v>Start Loc</v>
      </c>
      <c r="I1134" s="24" t="str">
        <f t="shared" si="104"/>
        <v>End Loc</v>
      </c>
      <c r="J1134" s="24" t="str">
        <f t="shared" si="105"/>
        <v>Segment</v>
      </c>
      <c r="K1134" s="71" t="s">
        <v>876</v>
      </c>
      <c r="L1134" s="22">
        <v>4</v>
      </c>
      <c r="M1134" s="22">
        <v>4.24</v>
      </c>
      <c r="N1134" s="22">
        <v>2</v>
      </c>
      <c r="O1134" s="22">
        <v>0</v>
      </c>
      <c r="P1134" s="22">
        <v>0</v>
      </c>
      <c r="Q1134" s="22">
        <v>1</v>
      </c>
      <c r="R1134" s="22"/>
      <c r="S1134" s="22"/>
      <c r="T1134" s="22"/>
      <c r="U1134" t="s">
        <v>1999</v>
      </c>
      <c r="V1134" s="18">
        <f t="shared" si="106"/>
        <v>0.24000000000000021</v>
      </c>
      <c r="W1134" s="18">
        <v>39.263352449199999</v>
      </c>
      <c r="X1134" s="18">
        <v>-82.221464081199997</v>
      </c>
      <c r="Y1134" s="18">
        <v>39.266662703000001</v>
      </c>
      <c r="Z1134" s="18">
        <v>-82.220299920299993</v>
      </c>
      <c r="AA1134" s="71" t="str">
        <f t="shared" si="107"/>
        <v>ATH</v>
      </c>
    </row>
    <row r="1135" spans="1:27" x14ac:dyDescent="0.25">
      <c r="A1135" s="22" t="s">
        <v>3242</v>
      </c>
      <c r="B1135" s="22">
        <v>0</v>
      </c>
      <c r="C1135" s="22" t="s">
        <v>4620</v>
      </c>
      <c r="D1135" s="22">
        <v>2</v>
      </c>
      <c r="E1135" s="23" t="str">
        <f t="shared" si="102"/>
        <v>Green</v>
      </c>
      <c r="F1135" s="72" t="s">
        <v>1670</v>
      </c>
      <c r="G1135" s="23"/>
      <c r="H1135" s="24" t="str">
        <f t="shared" si="103"/>
        <v>Start Loc</v>
      </c>
      <c r="I1135" s="24" t="str">
        <f t="shared" si="104"/>
        <v>End Loc</v>
      </c>
      <c r="J1135" s="24" t="str">
        <f t="shared" si="105"/>
        <v>Segment</v>
      </c>
      <c r="K1135" s="71" t="s">
        <v>1052</v>
      </c>
      <c r="L1135" s="22">
        <v>0</v>
      </c>
      <c r="M1135" s="22">
        <v>0.24</v>
      </c>
      <c r="N1135" s="22">
        <v>2</v>
      </c>
      <c r="O1135" s="22">
        <v>0</v>
      </c>
      <c r="P1135" s="22">
        <v>0</v>
      </c>
      <c r="Q1135" s="22">
        <v>0</v>
      </c>
      <c r="R1135" s="22"/>
      <c r="S1135" s="22"/>
      <c r="T1135" s="22"/>
      <c r="U1135" t="s">
        <v>1410</v>
      </c>
      <c r="V1135" s="18">
        <f t="shared" si="106"/>
        <v>0.24</v>
      </c>
      <c r="W1135" s="18">
        <v>39.264751773699999</v>
      </c>
      <c r="X1135" s="18">
        <v>-84.662594557700004</v>
      </c>
      <c r="Y1135" s="18">
        <v>39.267163304599997</v>
      </c>
      <c r="Z1135" s="18">
        <v>-84.659771628000001</v>
      </c>
      <c r="AA1135" s="71" t="str">
        <f t="shared" si="107"/>
        <v>HAM</v>
      </c>
    </row>
    <row r="1136" spans="1:27" x14ac:dyDescent="0.25">
      <c r="A1136" s="22" t="s">
        <v>2437</v>
      </c>
      <c r="B1136" s="22">
        <v>0</v>
      </c>
      <c r="C1136" s="22" t="s">
        <v>4621</v>
      </c>
      <c r="D1136" s="22">
        <v>2</v>
      </c>
      <c r="E1136" s="23" t="str">
        <f t="shared" si="102"/>
        <v>Green</v>
      </c>
      <c r="F1136" s="72" t="s">
        <v>1670</v>
      </c>
      <c r="G1136" s="23"/>
      <c r="H1136" s="24" t="str">
        <f t="shared" si="103"/>
        <v>Start Loc</v>
      </c>
      <c r="I1136" s="24" t="str">
        <f t="shared" si="104"/>
        <v>End Loc</v>
      </c>
      <c r="J1136" s="24" t="str">
        <f t="shared" si="105"/>
        <v>Segment</v>
      </c>
      <c r="K1136" s="71" t="s">
        <v>885</v>
      </c>
      <c r="L1136" s="22">
        <v>0.75</v>
      </c>
      <c r="M1136" s="22">
        <v>0.99</v>
      </c>
      <c r="N1136" s="22">
        <v>2</v>
      </c>
      <c r="O1136" s="22">
        <v>0</v>
      </c>
      <c r="P1136" s="22">
        <v>0</v>
      </c>
      <c r="Q1136" s="22">
        <v>1</v>
      </c>
      <c r="R1136" s="22"/>
      <c r="S1136" s="22"/>
      <c r="T1136" s="22"/>
      <c r="U1136" t="s">
        <v>301</v>
      </c>
      <c r="V1136" s="18">
        <f t="shared" si="106"/>
        <v>0.24</v>
      </c>
      <c r="W1136" s="18">
        <v>39.2678524369</v>
      </c>
      <c r="X1136" s="18">
        <v>-84.300841721699996</v>
      </c>
      <c r="Y1136" s="18">
        <v>39.267846613099998</v>
      </c>
      <c r="Z1136" s="18">
        <v>-84.296575358300004</v>
      </c>
      <c r="AA1136" s="71" t="str">
        <f t="shared" si="107"/>
        <v>HAM</v>
      </c>
    </row>
    <row r="1137" spans="1:27" x14ac:dyDescent="0.25">
      <c r="A1137" s="22" t="s">
        <v>6249</v>
      </c>
      <c r="B1137" s="22">
        <v>0</v>
      </c>
      <c r="C1137" s="22" t="s">
        <v>4645</v>
      </c>
      <c r="D1137" s="22">
        <v>2</v>
      </c>
      <c r="E1137" s="23" t="str">
        <f t="shared" si="102"/>
        <v>Green</v>
      </c>
      <c r="F1137" s="72" t="s">
        <v>1670</v>
      </c>
      <c r="G1137" s="23"/>
      <c r="H1137" s="24" t="str">
        <f t="shared" si="103"/>
        <v>Start Loc</v>
      </c>
      <c r="I1137" s="24" t="str">
        <f t="shared" si="104"/>
        <v>End Loc</v>
      </c>
      <c r="J1137" s="24" t="str">
        <f t="shared" si="105"/>
        <v>Segment</v>
      </c>
      <c r="K1137" s="71" t="s">
        <v>849</v>
      </c>
      <c r="L1137" s="22">
        <v>9</v>
      </c>
      <c r="M1137" s="22">
        <v>9.24</v>
      </c>
      <c r="N1137" s="22">
        <v>2</v>
      </c>
      <c r="O1137" s="22">
        <v>0</v>
      </c>
      <c r="P1137" s="22">
        <v>0</v>
      </c>
      <c r="Q1137" s="22">
        <v>1</v>
      </c>
      <c r="R1137" s="22"/>
      <c r="S1137" s="22"/>
      <c r="T1137" s="22"/>
      <c r="U1137" t="s">
        <v>236</v>
      </c>
      <c r="V1137" s="18">
        <f t="shared" si="106"/>
        <v>0.24000000000000021</v>
      </c>
      <c r="W1137" s="18">
        <v>39.266809469999998</v>
      </c>
      <c r="X1137" s="18">
        <v>-84.534078703899993</v>
      </c>
      <c r="Y1137" s="18">
        <v>39.267897899899999</v>
      </c>
      <c r="Z1137" s="18">
        <v>-84.529878616399998</v>
      </c>
      <c r="AA1137" s="71" t="str">
        <f t="shared" si="107"/>
        <v>HAM</v>
      </c>
    </row>
    <row r="1138" spans="1:27" x14ac:dyDescent="0.25">
      <c r="A1138" s="22" t="s">
        <v>3729</v>
      </c>
      <c r="B1138" s="22">
        <v>0</v>
      </c>
      <c r="C1138" s="22" t="s">
        <v>4606</v>
      </c>
      <c r="D1138" s="22">
        <v>4</v>
      </c>
      <c r="E1138" s="23" t="str">
        <f t="shared" si="102"/>
        <v>Green</v>
      </c>
      <c r="F1138" s="72" t="s">
        <v>1670</v>
      </c>
      <c r="G1138" s="23"/>
      <c r="H1138" s="24" t="str">
        <f t="shared" si="103"/>
        <v>Start Loc</v>
      </c>
      <c r="I1138" s="24" t="str">
        <f t="shared" si="104"/>
        <v>End Loc</v>
      </c>
      <c r="J1138" s="24" t="str">
        <f t="shared" si="105"/>
        <v>Segment</v>
      </c>
      <c r="K1138" s="71" t="s">
        <v>885</v>
      </c>
      <c r="L1138" s="22">
        <v>0.25</v>
      </c>
      <c r="M1138" s="22">
        <v>0.49</v>
      </c>
      <c r="N1138" s="22">
        <v>4</v>
      </c>
      <c r="O1138" s="22">
        <v>0</v>
      </c>
      <c r="P1138" s="22">
        <v>0</v>
      </c>
      <c r="Q1138" s="22">
        <v>4</v>
      </c>
      <c r="R1138" s="22"/>
      <c r="S1138" s="22"/>
      <c r="T1138" s="22"/>
      <c r="U1138" t="s">
        <v>301</v>
      </c>
      <c r="V1138" s="18">
        <f t="shared" si="106"/>
        <v>0.24</v>
      </c>
      <c r="W1138" s="18">
        <v>39.266253473100001</v>
      </c>
      <c r="X1138" s="18">
        <v>-84.308629868099999</v>
      </c>
      <c r="Y1138" s="18">
        <v>39.268017669000002</v>
      </c>
      <c r="Z1138" s="18">
        <v>-84.305693887199993</v>
      </c>
      <c r="AA1138" s="71" t="str">
        <f t="shared" si="107"/>
        <v>HAM</v>
      </c>
    </row>
    <row r="1139" spans="1:27" x14ac:dyDescent="0.25">
      <c r="A1139" s="22" t="s">
        <v>3029</v>
      </c>
      <c r="B1139" s="22">
        <v>0</v>
      </c>
      <c r="C1139" s="22" t="s">
        <v>4641</v>
      </c>
      <c r="D1139" s="22">
        <v>2</v>
      </c>
      <c r="E1139" s="23" t="str">
        <f t="shared" si="102"/>
        <v>Green</v>
      </c>
      <c r="F1139" s="72" t="s">
        <v>1726</v>
      </c>
      <c r="G1139" s="23"/>
      <c r="H1139" s="24" t="str">
        <f t="shared" si="103"/>
        <v>Start Loc</v>
      </c>
      <c r="I1139" s="24" t="str">
        <f t="shared" si="104"/>
        <v>End Loc</v>
      </c>
      <c r="J1139" s="24" t="str">
        <f t="shared" si="105"/>
        <v>Segment</v>
      </c>
      <c r="K1139" s="71" t="s">
        <v>943</v>
      </c>
      <c r="L1139" s="22">
        <v>8.5</v>
      </c>
      <c r="M1139" s="22">
        <v>8.74</v>
      </c>
      <c r="N1139" s="22">
        <v>2</v>
      </c>
      <c r="O1139" s="22">
        <v>0</v>
      </c>
      <c r="P1139" s="22">
        <v>0</v>
      </c>
      <c r="Q1139" s="22">
        <v>0</v>
      </c>
      <c r="R1139" s="22"/>
      <c r="S1139" s="22"/>
      <c r="T1139" s="22"/>
      <c r="U1139" t="s">
        <v>304</v>
      </c>
      <c r="V1139" s="18">
        <f t="shared" si="106"/>
        <v>0.24000000000000021</v>
      </c>
      <c r="W1139" s="18">
        <v>39.264956193300002</v>
      </c>
      <c r="X1139" s="18">
        <v>-83.086646872800003</v>
      </c>
      <c r="Y1139" s="18">
        <v>39.2682003854</v>
      </c>
      <c r="Z1139" s="18">
        <v>-83.088109706500006</v>
      </c>
      <c r="AA1139" s="71" t="str">
        <f t="shared" si="107"/>
        <v>ROS</v>
      </c>
    </row>
    <row r="1140" spans="1:27" x14ac:dyDescent="0.25">
      <c r="A1140" s="22" t="s">
        <v>4986</v>
      </c>
      <c r="B1140" s="22">
        <v>0</v>
      </c>
      <c r="C1140" s="22" t="s">
        <v>4651</v>
      </c>
      <c r="D1140" s="22">
        <v>2</v>
      </c>
      <c r="E1140" s="23" t="str">
        <f t="shared" si="102"/>
        <v>Green</v>
      </c>
      <c r="F1140" s="72" t="s">
        <v>1670</v>
      </c>
      <c r="G1140" s="23"/>
      <c r="H1140" s="24" t="str">
        <f t="shared" si="103"/>
        <v>Start Loc</v>
      </c>
      <c r="I1140" s="24" t="str">
        <f t="shared" si="104"/>
        <v>End Loc</v>
      </c>
      <c r="J1140" s="24" t="str">
        <f t="shared" si="105"/>
        <v>Segment</v>
      </c>
      <c r="K1140" s="71" t="s">
        <v>990</v>
      </c>
      <c r="L1140" s="22">
        <v>12.75</v>
      </c>
      <c r="M1140" s="22">
        <v>12.99</v>
      </c>
      <c r="N1140" s="22">
        <v>2</v>
      </c>
      <c r="O1140" s="22">
        <v>0</v>
      </c>
      <c r="P1140" s="22">
        <v>0</v>
      </c>
      <c r="Q1140" s="22">
        <v>1</v>
      </c>
      <c r="R1140" s="22"/>
      <c r="S1140" s="22"/>
      <c r="T1140" s="22"/>
      <c r="U1140" t="s">
        <v>362</v>
      </c>
      <c r="V1140" s="18">
        <f t="shared" si="106"/>
        <v>0.24000000000000021</v>
      </c>
      <c r="W1140" s="18">
        <v>39.265187403699997</v>
      </c>
      <c r="X1140" s="18">
        <v>-84.653441019599995</v>
      </c>
      <c r="Y1140" s="18">
        <v>39.268216365199997</v>
      </c>
      <c r="Z1140" s="18">
        <v>-84.652926497799996</v>
      </c>
      <c r="AA1140" s="71" t="str">
        <f t="shared" si="107"/>
        <v>HAM</v>
      </c>
    </row>
    <row r="1141" spans="1:27" x14ac:dyDescent="0.25">
      <c r="A1141" s="22" t="s">
        <v>6199</v>
      </c>
      <c r="B1141" s="22">
        <v>0</v>
      </c>
      <c r="C1141" s="22" t="s">
        <v>4606</v>
      </c>
      <c r="D1141" s="22">
        <v>2</v>
      </c>
      <c r="E1141" s="23" t="str">
        <f t="shared" si="102"/>
        <v>Green</v>
      </c>
      <c r="F1141" s="72" t="s">
        <v>1670</v>
      </c>
      <c r="G1141" s="23"/>
      <c r="H1141" s="24" t="str">
        <f t="shared" si="103"/>
        <v>Start Loc</v>
      </c>
      <c r="I1141" s="24" t="str">
        <f t="shared" si="104"/>
        <v>End Loc</v>
      </c>
      <c r="J1141" s="24" t="str">
        <f t="shared" si="105"/>
        <v>Segment</v>
      </c>
      <c r="K1141" s="71" t="s">
        <v>911</v>
      </c>
      <c r="L1141" s="22">
        <v>0.25</v>
      </c>
      <c r="M1141" s="22">
        <v>0.49</v>
      </c>
      <c r="N1141" s="22">
        <v>2</v>
      </c>
      <c r="O1141" s="22">
        <v>0</v>
      </c>
      <c r="P1141" s="22">
        <v>0</v>
      </c>
      <c r="Q1141" s="22">
        <v>1</v>
      </c>
      <c r="R1141" s="22"/>
      <c r="S1141" s="22"/>
      <c r="T1141" s="22"/>
      <c r="U1141" t="s">
        <v>702</v>
      </c>
      <c r="V1141" s="18">
        <f t="shared" si="106"/>
        <v>0.24</v>
      </c>
      <c r="W1141" s="18">
        <v>39.265636436699999</v>
      </c>
      <c r="X1141" s="18">
        <v>-84.814251784800007</v>
      </c>
      <c r="Y1141" s="18">
        <v>39.268226761699999</v>
      </c>
      <c r="Z1141" s="18">
        <v>-84.812118683099996</v>
      </c>
      <c r="AA1141" s="71" t="str">
        <f t="shared" si="107"/>
        <v>HAM</v>
      </c>
    </row>
    <row r="1142" spans="1:27" x14ac:dyDescent="0.25">
      <c r="A1142" s="22" t="s">
        <v>3715</v>
      </c>
      <c r="B1142" s="22">
        <v>0</v>
      </c>
      <c r="C1142" s="22" t="s">
        <v>4621</v>
      </c>
      <c r="D1142" s="22">
        <v>2</v>
      </c>
      <c r="E1142" s="23" t="str">
        <f t="shared" si="102"/>
        <v>Green</v>
      </c>
      <c r="F1142" s="72" t="s">
        <v>1670</v>
      </c>
      <c r="G1142" s="23"/>
      <c r="H1142" s="24" t="str">
        <f t="shared" si="103"/>
        <v>Start Loc</v>
      </c>
      <c r="I1142" s="24" t="str">
        <f t="shared" si="104"/>
        <v>End Loc</v>
      </c>
      <c r="J1142" s="24" t="str">
        <f t="shared" si="105"/>
        <v>Segment</v>
      </c>
      <c r="K1142" s="71" t="s">
        <v>810</v>
      </c>
      <c r="L1142" s="22">
        <v>0.75</v>
      </c>
      <c r="M1142" s="22">
        <v>0.99</v>
      </c>
      <c r="N1142" s="22">
        <v>2</v>
      </c>
      <c r="O1142" s="22">
        <v>0</v>
      </c>
      <c r="P1142" s="22">
        <v>0</v>
      </c>
      <c r="Q1142" s="22">
        <v>2</v>
      </c>
      <c r="R1142" s="22"/>
      <c r="S1142" s="22"/>
      <c r="T1142" s="22"/>
      <c r="U1142" t="s">
        <v>226</v>
      </c>
      <c r="V1142" s="18">
        <f t="shared" si="106"/>
        <v>0.24</v>
      </c>
      <c r="W1142" s="18">
        <v>39.271529858100003</v>
      </c>
      <c r="X1142" s="18">
        <v>-84.6654768418</v>
      </c>
      <c r="Y1142" s="18">
        <v>39.268691327200003</v>
      </c>
      <c r="Z1142" s="18">
        <v>-84.663257239499998</v>
      </c>
      <c r="AA1142" s="71" t="str">
        <f t="shared" si="107"/>
        <v>HAM</v>
      </c>
    </row>
    <row r="1143" spans="1:27" x14ac:dyDescent="0.25">
      <c r="A1143" s="22" t="s">
        <v>4443</v>
      </c>
      <c r="B1143" s="22">
        <v>0</v>
      </c>
      <c r="C1143" s="22" t="s">
        <v>4620</v>
      </c>
      <c r="D1143" s="22">
        <v>3</v>
      </c>
      <c r="E1143" s="23" t="str">
        <f t="shared" si="102"/>
        <v>Green</v>
      </c>
      <c r="F1143" s="72" t="s">
        <v>1669</v>
      </c>
      <c r="G1143" s="23"/>
      <c r="H1143" s="24" t="str">
        <f t="shared" si="103"/>
        <v>Start Loc</v>
      </c>
      <c r="I1143" s="24" t="str">
        <f t="shared" si="104"/>
        <v>End Loc</v>
      </c>
      <c r="J1143" s="24" t="str">
        <f t="shared" si="105"/>
        <v>Segment</v>
      </c>
      <c r="K1143" s="71" t="s">
        <v>846</v>
      </c>
      <c r="L1143" s="22">
        <v>0</v>
      </c>
      <c r="M1143" s="22">
        <v>0.24</v>
      </c>
      <c r="N1143" s="22">
        <v>3</v>
      </c>
      <c r="O1143" s="22">
        <v>0</v>
      </c>
      <c r="P1143" s="22">
        <v>0</v>
      </c>
      <c r="Q1143" s="22">
        <v>1</v>
      </c>
      <c r="R1143" s="22"/>
      <c r="S1143" s="22"/>
      <c r="T1143" s="22"/>
      <c r="U1143" t="s">
        <v>234</v>
      </c>
      <c r="V1143" s="18">
        <f t="shared" si="106"/>
        <v>0.24</v>
      </c>
      <c r="W1143" s="18">
        <v>39.266083747499998</v>
      </c>
      <c r="X1143" s="18">
        <v>-84.184620777700005</v>
      </c>
      <c r="Y1143" s="18">
        <v>39.268928887999998</v>
      </c>
      <c r="Z1143" s="18">
        <v>-84.186159811899998</v>
      </c>
      <c r="AA1143" s="71" t="str">
        <f t="shared" si="107"/>
        <v>WAR</v>
      </c>
    </row>
    <row r="1144" spans="1:27" x14ac:dyDescent="0.25">
      <c r="A1144" s="22" t="s">
        <v>5134</v>
      </c>
      <c r="B1144" s="22">
        <v>0</v>
      </c>
      <c r="C1144" s="22" t="s">
        <v>4622</v>
      </c>
      <c r="D1144" s="22">
        <v>2</v>
      </c>
      <c r="E1144" s="23" t="str">
        <f t="shared" si="102"/>
        <v>Green</v>
      </c>
      <c r="F1144" s="72" t="s">
        <v>1726</v>
      </c>
      <c r="G1144" s="23"/>
      <c r="H1144" s="24" t="str">
        <f t="shared" si="103"/>
        <v>Start Loc</v>
      </c>
      <c r="I1144" s="24" t="str">
        <f t="shared" si="104"/>
        <v>End Loc</v>
      </c>
      <c r="J1144" s="24" t="str">
        <f t="shared" si="105"/>
        <v>Segment</v>
      </c>
      <c r="K1144" s="71" t="s">
        <v>816</v>
      </c>
      <c r="L1144" s="22">
        <v>1.5</v>
      </c>
      <c r="M1144" s="22">
        <v>1.74</v>
      </c>
      <c r="N1144" s="22">
        <v>2</v>
      </c>
      <c r="O1144" s="22">
        <v>0</v>
      </c>
      <c r="P1144" s="22">
        <v>0</v>
      </c>
      <c r="Q1144" s="22">
        <v>0</v>
      </c>
      <c r="R1144" s="22"/>
      <c r="S1144" s="22"/>
      <c r="T1144" s="22"/>
      <c r="U1144" t="s">
        <v>4798</v>
      </c>
      <c r="V1144" s="18">
        <f t="shared" si="106"/>
        <v>0.24</v>
      </c>
      <c r="W1144" s="18">
        <v>39.266510184700003</v>
      </c>
      <c r="X1144" s="18">
        <v>-83.280654484099998</v>
      </c>
      <c r="Y1144" s="18">
        <v>39.269680917199999</v>
      </c>
      <c r="Z1144" s="18">
        <v>-83.280150566900005</v>
      </c>
      <c r="AA1144" s="71" t="str">
        <f t="shared" si="107"/>
        <v>ROS</v>
      </c>
    </row>
    <row r="1145" spans="1:27" x14ac:dyDescent="0.25">
      <c r="A1145" s="22" t="s">
        <v>6142</v>
      </c>
      <c r="B1145" s="22">
        <v>0</v>
      </c>
      <c r="C1145" s="22" t="s">
        <v>4618</v>
      </c>
      <c r="D1145" s="22">
        <v>2</v>
      </c>
      <c r="E1145" s="23" t="str">
        <f t="shared" si="102"/>
        <v>Green</v>
      </c>
      <c r="F1145" s="72" t="s">
        <v>1742</v>
      </c>
      <c r="G1145" s="23"/>
      <c r="H1145" s="24" t="str">
        <f t="shared" si="103"/>
        <v>Start Loc</v>
      </c>
      <c r="I1145" s="24" t="str">
        <f t="shared" si="104"/>
        <v>End Loc</v>
      </c>
      <c r="J1145" s="24" t="str">
        <f t="shared" si="105"/>
        <v>Segment</v>
      </c>
      <c r="K1145" s="71" t="s">
        <v>921</v>
      </c>
      <c r="L1145" s="22">
        <v>2</v>
      </c>
      <c r="M1145" s="22">
        <v>2.2400000000000002</v>
      </c>
      <c r="N1145" s="22">
        <v>2</v>
      </c>
      <c r="O1145" s="22">
        <v>0</v>
      </c>
      <c r="P1145" s="22">
        <v>0</v>
      </c>
      <c r="Q1145" s="22">
        <v>1</v>
      </c>
      <c r="R1145" s="22"/>
      <c r="S1145" s="22"/>
      <c r="T1145" s="22"/>
      <c r="U1145" t="s">
        <v>431</v>
      </c>
      <c r="V1145" s="18">
        <f t="shared" si="106"/>
        <v>0.24000000000000021</v>
      </c>
      <c r="W1145" s="18">
        <v>39.266619964199997</v>
      </c>
      <c r="X1145" s="18">
        <v>-82.604672748400006</v>
      </c>
      <c r="Y1145" s="18">
        <v>39.269799263800003</v>
      </c>
      <c r="Z1145" s="18">
        <v>-82.6059308273</v>
      </c>
      <c r="AA1145" s="71" t="str">
        <f t="shared" si="107"/>
        <v>VIN</v>
      </c>
    </row>
    <row r="1146" spans="1:27" x14ac:dyDescent="0.25">
      <c r="A1146" s="22" t="s">
        <v>2610</v>
      </c>
      <c r="B1146" s="22">
        <v>0</v>
      </c>
      <c r="C1146" s="22" t="s">
        <v>4606</v>
      </c>
      <c r="D1146" s="22">
        <v>2</v>
      </c>
      <c r="E1146" s="23" t="str">
        <f t="shared" si="102"/>
        <v>Green</v>
      </c>
      <c r="F1146" s="72" t="s">
        <v>1670</v>
      </c>
      <c r="G1146" s="23"/>
      <c r="H1146" s="24" t="str">
        <f t="shared" si="103"/>
        <v>Start Loc</v>
      </c>
      <c r="I1146" s="24" t="str">
        <f t="shared" si="104"/>
        <v>End Loc</v>
      </c>
      <c r="J1146" s="24" t="str">
        <f t="shared" si="105"/>
        <v>Segment</v>
      </c>
      <c r="K1146" s="71" t="s">
        <v>1032</v>
      </c>
      <c r="L1146" s="22">
        <v>0.25</v>
      </c>
      <c r="M1146" s="22">
        <v>0.49</v>
      </c>
      <c r="N1146" s="22">
        <v>2</v>
      </c>
      <c r="O1146" s="22">
        <v>0</v>
      </c>
      <c r="P1146" s="22">
        <v>0</v>
      </c>
      <c r="Q1146" s="22">
        <v>0</v>
      </c>
      <c r="R1146" s="22"/>
      <c r="S1146" s="22"/>
      <c r="T1146" s="22"/>
      <c r="U1146" t="s">
        <v>435</v>
      </c>
      <c r="V1146" s="18">
        <f t="shared" si="106"/>
        <v>0.24</v>
      </c>
      <c r="W1146" s="18">
        <v>39.266598783200003</v>
      </c>
      <c r="X1146" s="18">
        <v>-84.607662469399997</v>
      </c>
      <c r="Y1146" s="18">
        <v>39.270042594499998</v>
      </c>
      <c r="Z1146" s="18">
        <v>-84.607458696400002</v>
      </c>
      <c r="AA1146" s="71" t="str">
        <f t="shared" si="107"/>
        <v>HAM</v>
      </c>
    </row>
    <row r="1147" spans="1:27" x14ac:dyDescent="0.25">
      <c r="A1147" s="22" t="s">
        <v>3194</v>
      </c>
      <c r="B1147" s="22">
        <v>0</v>
      </c>
      <c r="C1147" s="22" t="s">
        <v>4627</v>
      </c>
      <c r="D1147" s="22">
        <v>3</v>
      </c>
      <c r="E1147" s="23" t="str">
        <f t="shared" si="102"/>
        <v>Green</v>
      </c>
      <c r="F1147" s="72" t="s">
        <v>1727</v>
      </c>
      <c r="G1147" s="23"/>
      <c r="H1147" s="24" t="str">
        <f t="shared" si="103"/>
        <v>Start Loc</v>
      </c>
      <c r="I1147" s="24" t="str">
        <f t="shared" si="104"/>
        <v>End Loc</v>
      </c>
      <c r="J1147" s="24" t="str">
        <f t="shared" si="105"/>
        <v>Segment</v>
      </c>
      <c r="K1147" s="71" t="s">
        <v>792</v>
      </c>
      <c r="L1147" s="22">
        <v>3.25</v>
      </c>
      <c r="M1147" s="22">
        <v>3.49</v>
      </c>
      <c r="N1147" s="22">
        <v>3</v>
      </c>
      <c r="O1147" s="22">
        <v>0</v>
      </c>
      <c r="P1147" s="22">
        <v>0</v>
      </c>
      <c r="Q1147" s="22">
        <v>0</v>
      </c>
      <c r="R1147" s="22"/>
      <c r="S1147" s="22"/>
      <c r="T1147" s="22"/>
      <c r="U1147" t="s">
        <v>1879</v>
      </c>
      <c r="V1147" s="18">
        <f t="shared" si="106"/>
        <v>0.24000000000000021</v>
      </c>
      <c r="W1147" s="18">
        <v>39.270728139200003</v>
      </c>
      <c r="X1147" s="18">
        <v>-83.938854835900003</v>
      </c>
      <c r="Y1147" s="18">
        <v>39.271205153799997</v>
      </c>
      <c r="Z1147" s="18">
        <v>-83.935124314000007</v>
      </c>
      <c r="AA1147" s="71" t="str">
        <f t="shared" si="107"/>
        <v>CLI</v>
      </c>
    </row>
    <row r="1148" spans="1:27" x14ac:dyDescent="0.25">
      <c r="A1148" s="22" t="s">
        <v>2346</v>
      </c>
      <c r="B1148" s="22">
        <v>0</v>
      </c>
      <c r="C1148" s="22" t="s">
        <v>4620</v>
      </c>
      <c r="D1148" s="22">
        <v>2</v>
      </c>
      <c r="E1148" s="23" t="str">
        <f t="shared" si="102"/>
        <v>Green</v>
      </c>
      <c r="F1148" s="72" t="s">
        <v>1670</v>
      </c>
      <c r="G1148" s="23"/>
      <c r="H1148" s="24" t="str">
        <f t="shared" si="103"/>
        <v>Start Loc</v>
      </c>
      <c r="I1148" s="24" t="str">
        <f t="shared" si="104"/>
        <v>End Loc</v>
      </c>
      <c r="J1148" s="24" t="str">
        <f t="shared" si="105"/>
        <v>Segment</v>
      </c>
      <c r="K1148" s="71" t="s">
        <v>810</v>
      </c>
      <c r="L1148" s="22">
        <v>0</v>
      </c>
      <c r="M1148" s="22">
        <v>0.24</v>
      </c>
      <c r="N1148" s="22">
        <v>2</v>
      </c>
      <c r="O1148" s="22">
        <v>0</v>
      </c>
      <c r="P1148" s="22">
        <v>0</v>
      </c>
      <c r="Q1148" s="22">
        <v>0</v>
      </c>
      <c r="R1148" s="22"/>
      <c r="S1148" s="22"/>
      <c r="T1148" s="22"/>
      <c r="U1148" t="s">
        <v>226</v>
      </c>
      <c r="V1148" s="18">
        <f t="shared" si="106"/>
        <v>0.24</v>
      </c>
      <c r="W1148" s="18">
        <v>39.271248981699998</v>
      </c>
      <c r="X1148" s="18">
        <v>-84.679119601799997</v>
      </c>
      <c r="Y1148" s="18">
        <v>39.2720532003</v>
      </c>
      <c r="Z1148" s="18">
        <v>-84.674856735600002</v>
      </c>
      <c r="AA1148" s="71" t="str">
        <f t="shared" si="107"/>
        <v>HAM</v>
      </c>
    </row>
    <row r="1149" spans="1:27" x14ac:dyDescent="0.25">
      <c r="A1149" s="22" t="s">
        <v>5741</v>
      </c>
      <c r="B1149" s="22">
        <v>0</v>
      </c>
      <c r="C1149" s="22" t="s">
        <v>4641</v>
      </c>
      <c r="D1149" s="22">
        <v>2</v>
      </c>
      <c r="E1149" s="23" t="str">
        <f t="shared" si="102"/>
        <v>Green</v>
      </c>
      <c r="F1149" s="72" t="s">
        <v>1726</v>
      </c>
      <c r="G1149" s="23"/>
      <c r="H1149" s="24" t="str">
        <f t="shared" si="103"/>
        <v>Start Loc</v>
      </c>
      <c r="I1149" s="24" t="str">
        <f t="shared" si="104"/>
        <v>End Loc</v>
      </c>
      <c r="J1149" s="24" t="str">
        <f t="shared" si="105"/>
        <v>Segment</v>
      </c>
      <c r="K1149" s="71" t="s">
        <v>840</v>
      </c>
      <c r="L1149" s="22">
        <v>8.5</v>
      </c>
      <c r="M1149" s="22">
        <v>8.74</v>
      </c>
      <c r="N1149" s="22">
        <v>2</v>
      </c>
      <c r="O1149" s="22">
        <v>0</v>
      </c>
      <c r="P1149" s="22">
        <v>0</v>
      </c>
      <c r="Q1149" s="22">
        <v>2</v>
      </c>
      <c r="R1149" s="22"/>
      <c r="S1149" s="22"/>
      <c r="T1149" s="22"/>
      <c r="U1149" t="s">
        <v>491</v>
      </c>
      <c r="V1149" s="18">
        <f t="shared" si="106"/>
        <v>0.24000000000000021</v>
      </c>
      <c r="W1149" s="18">
        <v>39.269392502999999</v>
      </c>
      <c r="X1149" s="18">
        <v>-82.924191369499994</v>
      </c>
      <c r="Y1149" s="18">
        <v>39.2721290271</v>
      </c>
      <c r="Z1149" s="18">
        <v>-82.926942647800004</v>
      </c>
      <c r="AA1149" s="71" t="str">
        <f t="shared" si="107"/>
        <v>ROS</v>
      </c>
    </row>
    <row r="1150" spans="1:27" x14ac:dyDescent="0.25">
      <c r="A1150" s="22" t="s">
        <v>6540</v>
      </c>
      <c r="B1150" s="22">
        <v>0</v>
      </c>
      <c r="C1150" s="22" t="s">
        <v>4619</v>
      </c>
      <c r="D1150" s="22">
        <v>4</v>
      </c>
      <c r="E1150" s="23" t="str">
        <f t="shared" si="102"/>
        <v>Green</v>
      </c>
      <c r="F1150" s="72" t="s">
        <v>1670</v>
      </c>
      <c r="G1150" s="23"/>
      <c r="H1150" s="24" t="str">
        <f t="shared" si="103"/>
        <v>Start Loc</v>
      </c>
      <c r="I1150" s="24" t="str">
        <f t="shared" si="104"/>
        <v>End Loc</v>
      </c>
      <c r="J1150" s="24" t="str">
        <f t="shared" si="105"/>
        <v>Segment</v>
      </c>
      <c r="K1150" s="71" t="s">
        <v>1144</v>
      </c>
      <c r="L1150" s="22">
        <v>0.5</v>
      </c>
      <c r="M1150" s="22">
        <v>0.74</v>
      </c>
      <c r="N1150" s="22">
        <v>4</v>
      </c>
      <c r="O1150" s="22">
        <v>0</v>
      </c>
      <c r="P1150" s="22">
        <v>0</v>
      </c>
      <c r="Q1150" s="22">
        <v>1</v>
      </c>
      <c r="R1150" s="22"/>
      <c r="S1150" s="22"/>
      <c r="T1150" s="22"/>
      <c r="U1150" t="s">
        <v>750</v>
      </c>
      <c r="V1150" s="18">
        <f t="shared" si="106"/>
        <v>0.24</v>
      </c>
      <c r="W1150" s="18">
        <v>39.277585937799998</v>
      </c>
      <c r="X1150" s="18">
        <v>-84.263955388699998</v>
      </c>
      <c r="Y1150" s="18">
        <v>39.274126959699998</v>
      </c>
      <c r="Z1150" s="18">
        <v>-84.263725323900005</v>
      </c>
      <c r="AA1150" s="71" t="str">
        <f t="shared" si="107"/>
        <v>HAM</v>
      </c>
    </row>
    <row r="1151" spans="1:27" x14ac:dyDescent="0.25">
      <c r="A1151" s="22" t="s">
        <v>6126</v>
      </c>
      <c r="B1151" s="22">
        <v>0</v>
      </c>
      <c r="C1151" s="22" t="s">
        <v>4610</v>
      </c>
      <c r="D1151" s="22">
        <v>2</v>
      </c>
      <c r="E1151" s="23" t="str">
        <f t="shared" si="102"/>
        <v>Green</v>
      </c>
      <c r="F1151" s="72" t="s">
        <v>1729</v>
      </c>
      <c r="G1151" s="23"/>
      <c r="H1151" s="24" t="str">
        <f t="shared" si="103"/>
        <v>Start Loc</v>
      </c>
      <c r="I1151" s="24" t="str">
        <f t="shared" si="104"/>
        <v>End Loc</v>
      </c>
      <c r="J1151" s="24" t="str">
        <f t="shared" si="105"/>
        <v>Segment</v>
      </c>
      <c r="K1151" s="71" t="s">
        <v>893</v>
      </c>
      <c r="L1151" s="22">
        <v>8</v>
      </c>
      <c r="M1151" s="22">
        <v>8.24</v>
      </c>
      <c r="N1151" s="22">
        <v>2</v>
      </c>
      <c r="O1151" s="22">
        <v>0</v>
      </c>
      <c r="P1151" s="22">
        <v>0</v>
      </c>
      <c r="Q1151" s="22">
        <v>4</v>
      </c>
      <c r="R1151" s="22"/>
      <c r="S1151" s="22"/>
      <c r="T1151" s="22"/>
      <c r="U1151" t="s">
        <v>1904</v>
      </c>
      <c r="V1151" s="18">
        <f t="shared" si="106"/>
        <v>0.24000000000000021</v>
      </c>
      <c r="W1151" s="18">
        <v>39.276489696200002</v>
      </c>
      <c r="X1151" s="18">
        <v>-81.947501712399998</v>
      </c>
      <c r="Y1151" s="18">
        <v>39.274131593900002</v>
      </c>
      <c r="Z1151" s="18">
        <v>-81.944302537599995</v>
      </c>
      <c r="AA1151" s="71" t="str">
        <f t="shared" si="107"/>
        <v>ATH</v>
      </c>
    </row>
    <row r="1152" spans="1:27" x14ac:dyDescent="0.25">
      <c r="A1152" s="22" t="s">
        <v>6094</v>
      </c>
      <c r="B1152" s="22">
        <v>0</v>
      </c>
      <c r="C1152" s="22" t="s">
        <v>4654</v>
      </c>
      <c r="D1152" s="22">
        <v>2</v>
      </c>
      <c r="E1152" s="23" t="str">
        <f t="shared" si="102"/>
        <v>Green</v>
      </c>
      <c r="F1152" s="72" t="s">
        <v>1729</v>
      </c>
      <c r="G1152" s="23"/>
      <c r="H1152" s="24" t="str">
        <f t="shared" si="103"/>
        <v>Start Loc</v>
      </c>
      <c r="I1152" s="24" t="str">
        <f t="shared" si="104"/>
        <v>End Loc</v>
      </c>
      <c r="J1152" s="24" t="str">
        <f t="shared" si="105"/>
        <v>Segment</v>
      </c>
      <c r="K1152" s="71" t="s">
        <v>1029</v>
      </c>
      <c r="L1152" s="22">
        <v>6.75</v>
      </c>
      <c r="M1152" s="22">
        <v>6.99</v>
      </c>
      <c r="N1152" s="22">
        <v>2</v>
      </c>
      <c r="O1152" s="22">
        <v>0</v>
      </c>
      <c r="P1152" s="22">
        <v>0</v>
      </c>
      <c r="Q1152" s="22">
        <v>0</v>
      </c>
      <c r="R1152" s="22"/>
      <c r="S1152" s="22"/>
      <c r="T1152" s="22"/>
      <c r="U1152" t="s">
        <v>432</v>
      </c>
      <c r="V1152" s="18">
        <f t="shared" si="106"/>
        <v>0.24000000000000021</v>
      </c>
      <c r="W1152" s="18">
        <v>39.271802119</v>
      </c>
      <c r="X1152" s="18">
        <v>-82.070073025799999</v>
      </c>
      <c r="Y1152" s="18">
        <v>39.2747690936</v>
      </c>
      <c r="Z1152" s="18">
        <v>-82.072374724300005</v>
      </c>
      <c r="AA1152" s="71" t="str">
        <f t="shared" si="107"/>
        <v>ATH</v>
      </c>
    </row>
    <row r="1153" spans="1:27" x14ac:dyDescent="0.25">
      <c r="A1153" s="22" t="s">
        <v>5058</v>
      </c>
      <c r="B1153" s="22">
        <v>0</v>
      </c>
      <c r="C1153" s="22" t="s">
        <v>4643</v>
      </c>
      <c r="D1153" s="22">
        <v>2</v>
      </c>
      <c r="E1153" s="23" t="str">
        <f t="shared" si="102"/>
        <v>Green</v>
      </c>
      <c r="F1153" s="72" t="s">
        <v>1670</v>
      </c>
      <c r="G1153" s="23"/>
      <c r="H1153" s="24" t="str">
        <f t="shared" si="103"/>
        <v>Start Loc</v>
      </c>
      <c r="I1153" s="24" t="str">
        <f t="shared" si="104"/>
        <v>End Loc</v>
      </c>
      <c r="J1153" s="24" t="str">
        <f t="shared" si="105"/>
        <v>Segment</v>
      </c>
      <c r="K1153" s="71" t="s">
        <v>1015</v>
      </c>
      <c r="L1153" s="22">
        <v>3.5</v>
      </c>
      <c r="M1153" s="22">
        <v>3.74</v>
      </c>
      <c r="N1153" s="22">
        <v>2</v>
      </c>
      <c r="O1153" s="22">
        <v>0</v>
      </c>
      <c r="P1153" s="22">
        <v>0</v>
      </c>
      <c r="Q1153" s="22">
        <v>0</v>
      </c>
      <c r="R1153" s="22"/>
      <c r="S1153" s="22"/>
      <c r="T1153" s="22"/>
      <c r="U1153" t="s">
        <v>523</v>
      </c>
      <c r="V1153" s="18">
        <f t="shared" si="106"/>
        <v>0.24000000000000021</v>
      </c>
      <c r="W1153" s="18">
        <v>39.2729454917</v>
      </c>
      <c r="X1153" s="18">
        <v>-84.744768859199993</v>
      </c>
      <c r="Y1153" s="18">
        <v>39.275175231399999</v>
      </c>
      <c r="Z1153" s="18">
        <v>-84.741327932600001</v>
      </c>
      <c r="AA1153" s="71" t="str">
        <f t="shared" si="107"/>
        <v>HAM</v>
      </c>
    </row>
    <row r="1154" spans="1:27" x14ac:dyDescent="0.25">
      <c r="A1154" s="22" t="s">
        <v>2827</v>
      </c>
      <c r="B1154" s="22">
        <v>0</v>
      </c>
      <c r="C1154" s="22" t="s">
        <v>4615</v>
      </c>
      <c r="D1154" s="22">
        <v>2</v>
      </c>
      <c r="E1154" s="23" t="str">
        <f t="shared" si="102"/>
        <v>Green</v>
      </c>
      <c r="F1154" s="72" t="s">
        <v>1726</v>
      </c>
      <c r="G1154" s="23"/>
      <c r="H1154" s="24" t="str">
        <f t="shared" si="103"/>
        <v>Start Loc</v>
      </c>
      <c r="I1154" s="24" t="str">
        <f t="shared" si="104"/>
        <v>End Loc</v>
      </c>
      <c r="J1154" s="24" t="str">
        <f t="shared" si="105"/>
        <v>Segment</v>
      </c>
      <c r="K1154" s="71" t="s">
        <v>933</v>
      </c>
      <c r="L1154" s="22">
        <v>2.5</v>
      </c>
      <c r="M1154" s="22">
        <v>2.74</v>
      </c>
      <c r="N1154" s="22">
        <v>2</v>
      </c>
      <c r="O1154" s="22">
        <v>1</v>
      </c>
      <c r="P1154" s="22">
        <v>0</v>
      </c>
      <c r="Q1154" s="22">
        <v>1</v>
      </c>
      <c r="R1154" s="22"/>
      <c r="S1154" s="22"/>
      <c r="T1154" s="22"/>
      <c r="U1154" t="s">
        <v>300</v>
      </c>
      <c r="V1154" s="18">
        <f t="shared" si="106"/>
        <v>0.24000000000000021</v>
      </c>
      <c r="W1154" s="18">
        <v>39.271979344899997</v>
      </c>
      <c r="X1154" s="18">
        <v>-83.017565570499997</v>
      </c>
      <c r="Y1154" s="18">
        <v>39.275223262600001</v>
      </c>
      <c r="Z1154" s="18">
        <v>-83.015955805600001</v>
      </c>
      <c r="AA1154" s="71" t="str">
        <f t="shared" si="107"/>
        <v>ROS</v>
      </c>
    </row>
    <row r="1155" spans="1:27" x14ac:dyDescent="0.25">
      <c r="A1155" s="22" t="s">
        <v>2986</v>
      </c>
      <c r="B1155" s="22">
        <v>0</v>
      </c>
      <c r="C1155" s="22" t="s">
        <v>4637</v>
      </c>
      <c r="D1155" s="22">
        <v>2</v>
      </c>
      <c r="E1155" s="23" t="str">
        <f t="shared" si="102"/>
        <v>Green</v>
      </c>
      <c r="F1155" s="72" t="s">
        <v>1729</v>
      </c>
      <c r="G1155" s="23"/>
      <c r="H1155" s="24" t="str">
        <f t="shared" si="103"/>
        <v>Start Loc</v>
      </c>
      <c r="I1155" s="24" t="str">
        <f t="shared" si="104"/>
        <v>End Loc</v>
      </c>
      <c r="J1155" s="24" t="str">
        <f t="shared" si="105"/>
        <v>Segment</v>
      </c>
      <c r="K1155" s="71" t="s">
        <v>838</v>
      </c>
      <c r="L1155" s="22">
        <v>8.25</v>
      </c>
      <c r="M1155" s="22">
        <v>8.49</v>
      </c>
      <c r="N1155" s="22">
        <v>2</v>
      </c>
      <c r="O1155" s="22">
        <v>0</v>
      </c>
      <c r="P1155" s="22">
        <v>0</v>
      </c>
      <c r="Q1155" s="22">
        <v>2</v>
      </c>
      <c r="R1155" s="22"/>
      <c r="S1155" s="22"/>
      <c r="T1155" s="22"/>
      <c r="U1155" t="s">
        <v>2152</v>
      </c>
      <c r="V1155" s="18">
        <f t="shared" si="106"/>
        <v>0.24000000000000021</v>
      </c>
      <c r="W1155" s="18">
        <v>39.272875991299998</v>
      </c>
      <c r="X1155" s="18">
        <v>-81.883541222199995</v>
      </c>
      <c r="Y1155" s="18">
        <v>39.2755300293</v>
      </c>
      <c r="Z1155" s="18">
        <v>-81.881690777100005</v>
      </c>
      <c r="AA1155" s="71" t="str">
        <f t="shared" si="107"/>
        <v>ATH</v>
      </c>
    </row>
    <row r="1156" spans="1:27" x14ac:dyDescent="0.25">
      <c r="A1156" s="22" t="s">
        <v>5765</v>
      </c>
      <c r="B1156" s="22">
        <v>0</v>
      </c>
      <c r="C1156" s="22" t="s">
        <v>4632</v>
      </c>
      <c r="D1156" s="22">
        <v>2</v>
      </c>
      <c r="E1156" s="23" t="str">
        <f t="shared" si="102"/>
        <v>Green</v>
      </c>
      <c r="F1156" s="72" t="s">
        <v>1729</v>
      </c>
      <c r="G1156" s="23"/>
      <c r="H1156" s="24" t="str">
        <f t="shared" si="103"/>
        <v>Start Loc</v>
      </c>
      <c r="I1156" s="24" t="str">
        <f t="shared" si="104"/>
        <v>End Loc</v>
      </c>
      <c r="J1156" s="24" t="str">
        <f t="shared" si="105"/>
        <v>Segment</v>
      </c>
      <c r="K1156" s="71" t="s">
        <v>893</v>
      </c>
      <c r="L1156" s="22">
        <v>7.75</v>
      </c>
      <c r="M1156" s="22">
        <v>7.99</v>
      </c>
      <c r="N1156" s="22">
        <v>2</v>
      </c>
      <c r="O1156" s="22">
        <v>0</v>
      </c>
      <c r="P1156" s="22">
        <v>0</v>
      </c>
      <c r="Q1156" s="22">
        <v>1</v>
      </c>
      <c r="R1156" s="22"/>
      <c r="S1156" s="22"/>
      <c r="T1156" s="22"/>
      <c r="U1156" t="s">
        <v>1904</v>
      </c>
      <c r="V1156" s="18">
        <f t="shared" si="106"/>
        <v>0.24000000000000021</v>
      </c>
      <c r="W1156" s="18">
        <v>39.277348468200003</v>
      </c>
      <c r="X1156" s="18">
        <v>-81.951726366100004</v>
      </c>
      <c r="Y1156" s="18">
        <v>39.276608241300003</v>
      </c>
      <c r="Z1156" s="18">
        <v>-81.947610674399996</v>
      </c>
      <c r="AA1156" s="71" t="str">
        <f t="shared" si="107"/>
        <v>ATH</v>
      </c>
    </row>
    <row r="1157" spans="1:27" x14ac:dyDescent="0.25">
      <c r="A1157" s="22" t="s">
        <v>6389</v>
      </c>
      <c r="B1157" s="22">
        <v>0</v>
      </c>
      <c r="C1157" s="22" t="s">
        <v>4654</v>
      </c>
      <c r="D1157" s="22">
        <v>3</v>
      </c>
      <c r="E1157" s="23" t="str">
        <f t="shared" si="102"/>
        <v>Green</v>
      </c>
      <c r="F1157" s="72" t="s">
        <v>1726</v>
      </c>
      <c r="G1157" s="23"/>
      <c r="H1157" s="24" t="str">
        <f t="shared" si="103"/>
        <v>Start Loc</v>
      </c>
      <c r="I1157" s="24" t="str">
        <f t="shared" si="104"/>
        <v>End Loc</v>
      </c>
      <c r="J1157" s="24" t="str">
        <f t="shared" si="105"/>
        <v>Segment</v>
      </c>
      <c r="K1157" s="71" t="s">
        <v>861</v>
      </c>
      <c r="L1157" s="22">
        <v>6.75</v>
      </c>
      <c r="M1157" s="22">
        <v>6.99</v>
      </c>
      <c r="N1157" s="22">
        <v>3</v>
      </c>
      <c r="O1157" s="22">
        <v>0</v>
      </c>
      <c r="P1157" s="22">
        <v>0</v>
      </c>
      <c r="Q1157" s="22">
        <v>1</v>
      </c>
      <c r="R1157" s="22"/>
      <c r="S1157" s="22"/>
      <c r="T1157" s="22"/>
      <c r="U1157" t="s">
        <v>1572</v>
      </c>
      <c r="V1157" s="18">
        <f t="shared" si="106"/>
        <v>0.24000000000000021</v>
      </c>
      <c r="W1157" s="18">
        <v>39.274001116900003</v>
      </c>
      <c r="X1157" s="18">
        <v>-82.893165249299997</v>
      </c>
      <c r="Y1157" s="18">
        <v>39.276856023199997</v>
      </c>
      <c r="Z1157" s="18">
        <v>-82.895239851900001</v>
      </c>
      <c r="AA1157" s="71" t="str">
        <f t="shared" si="107"/>
        <v>ROS</v>
      </c>
    </row>
    <row r="1158" spans="1:27" x14ac:dyDescent="0.25">
      <c r="A1158" s="22" t="s">
        <v>5216</v>
      </c>
      <c r="B1158" s="22">
        <v>0</v>
      </c>
      <c r="C1158" s="22" t="s">
        <v>4614</v>
      </c>
      <c r="D1158" s="22">
        <v>2</v>
      </c>
      <c r="E1158" s="23" t="str">
        <f t="shared" si="102"/>
        <v>Green</v>
      </c>
      <c r="F1158" s="72" t="s">
        <v>1726</v>
      </c>
      <c r="G1158" s="23"/>
      <c r="H1158" s="24" t="str">
        <f t="shared" si="103"/>
        <v>Start Loc</v>
      </c>
      <c r="I1158" s="24" t="str">
        <f t="shared" si="104"/>
        <v>End Loc</v>
      </c>
      <c r="J1158" s="24" t="str">
        <f t="shared" si="105"/>
        <v>Segment</v>
      </c>
      <c r="K1158" s="71" t="s">
        <v>864</v>
      </c>
      <c r="L1158" s="22">
        <v>3.75</v>
      </c>
      <c r="M1158" s="22">
        <v>3.99</v>
      </c>
      <c r="N1158" s="22">
        <v>2</v>
      </c>
      <c r="O1158" s="22">
        <v>0</v>
      </c>
      <c r="P1158" s="22">
        <v>0</v>
      </c>
      <c r="Q1158" s="22">
        <v>1</v>
      </c>
      <c r="R1158" s="22"/>
      <c r="S1158" s="22"/>
      <c r="T1158" s="22"/>
      <c r="U1158" t="s">
        <v>1835</v>
      </c>
      <c r="V1158" s="18">
        <f t="shared" si="106"/>
        <v>0.24000000000000021</v>
      </c>
      <c r="W1158" s="18">
        <v>39.274092046699998</v>
      </c>
      <c r="X1158" s="18">
        <v>-83.365747622200004</v>
      </c>
      <c r="Y1158" s="18">
        <v>39.277067534499999</v>
      </c>
      <c r="Z1158" s="18">
        <v>-83.363740050100006</v>
      </c>
      <c r="AA1158" s="71" t="str">
        <f t="shared" si="107"/>
        <v>ROS</v>
      </c>
    </row>
    <row r="1159" spans="1:27" x14ac:dyDescent="0.25">
      <c r="A1159" s="22" t="s">
        <v>3456</v>
      </c>
      <c r="B1159" s="22">
        <v>0</v>
      </c>
      <c r="C1159" s="22" t="s">
        <v>4606</v>
      </c>
      <c r="D1159" s="22">
        <v>2</v>
      </c>
      <c r="E1159" s="23" t="str">
        <f t="shared" si="102"/>
        <v>Green</v>
      </c>
      <c r="F1159" s="72" t="s">
        <v>1670</v>
      </c>
      <c r="G1159" s="23"/>
      <c r="H1159" s="24" t="str">
        <f t="shared" si="103"/>
        <v>Start Loc</v>
      </c>
      <c r="I1159" s="24" t="str">
        <f t="shared" si="104"/>
        <v>End Loc</v>
      </c>
      <c r="J1159" s="24" t="str">
        <f t="shared" si="105"/>
        <v>Segment</v>
      </c>
      <c r="K1159" s="71" t="s">
        <v>1144</v>
      </c>
      <c r="L1159" s="22">
        <v>0.25</v>
      </c>
      <c r="M1159" s="22">
        <v>0.49</v>
      </c>
      <c r="N1159" s="22">
        <v>2</v>
      </c>
      <c r="O1159" s="22">
        <v>0</v>
      </c>
      <c r="P1159" s="22">
        <v>0</v>
      </c>
      <c r="Q1159" s="22">
        <v>0</v>
      </c>
      <c r="R1159" s="22"/>
      <c r="S1159" s="22"/>
      <c r="T1159" s="22"/>
      <c r="U1159" t="s">
        <v>750</v>
      </c>
      <c r="V1159" s="18">
        <f t="shared" si="106"/>
        <v>0.24</v>
      </c>
      <c r="W1159" s="18">
        <v>39.278363845999998</v>
      </c>
      <c r="X1159" s="18">
        <v>-84.268295813700007</v>
      </c>
      <c r="Y1159" s="18">
        <v>39.277721635200002</v>
      </c>
      <c r="Z1159" s="18">
        <v>-84.264030181600006</v>
      </c>
      <c r="AA1159" s="71" t="str">
        <f t="shared" si="107"/>
        <v>HAM</v>
      </c>
    </row>
    <row r="1160" spans="1:27" x14ac:dyDescent="0.25">
      <c r="A1160" s="22" t="s">
        <v>4152</v>
      </c>
      <c r="B1160" s="22">
        <v>0</v>
      </c>
      <c r="C1160" s="22" t="s">
        <v>4622</v>
      </c>
      <c r="D1160" s="22">
        <v>5</v>
      </c>
      <c r="E1160" s="23" t="str">
        <f t="shared" si="102"/>
        <v>Green</v>
      </c>
      <c r="F1160" s="72" t="s">
        <v>1670</v>
      </c>
      <c r="G1160" s="23"/>
      <c r="H1160" s="24" t="str">
        <f t="shared" si="103"/>
        <v>Start Loc</v>
      </c>
      <c r="I1160" s="24" t="str">
        <f t="shared" si="104"/>
        <v>End Loc</v>
      </c>
      <c r="J1160" s="24" t="str">
        <f t="shared" si="105"/>
        <v>Segment</v>
      </c>
      <c r="K1160" s="71" t="s">
        <v>799</v>
      </c>
      <c r="L1160" s="22">
        <v>1.5</v>
      </c>
      <c r="M1160" s="22">
        <v>1.74</v>
      </c>
      <c r="N1160" s="22">
        <v>5</v>
      </c>
      <c r="O1160" s="22">
        <v>0</v>
      </c>
      <c r="P1160" s="22">
        <v>0</v>
      </c>
      <c r="Q1160" s="22">
        <v>2</v>
      </c>
      <c r="R1160" s="22"/>
      <c r="S1160" s="22"/>
      <c r="T1160" s="22"/>
      <c r="U1160" t="s">
        <v>260</v>
      </c>
      <c r="V1160" s="18">
        <f t="shared" si="106"/>
        <v>0.24</v>
      </c>
      <c r="W1160" s="18">
        <v>39.275574636100004</v>
      </c>
      <c r="X1160" s="18">
        <v>-84.792016961599998</v>
      </c>
      <c r="Y1160" s="18">
        <v>39.278324408899998</v>
      </c>
      <c r="Z1160" s="18">
        <v>-84.7947011304</v>
      </c>
      <c r="AA1160" s="71" t="str">
        <f t="shared" si="107"/>
        <v>HAM</v>
      </c>
    </row>
    <row r="1161" spans="1:27" x14ac:dyDescent="0.25">
      <c r="A1161" s="22" t="s">
        <v>2645</v>
      </c>
      <c r="B1161" s="22">
        <v>0</v>
      </c>
      <c r="C1161" s="22" t="s">
        <v>4629</v>
      </c>
      <c r="D1161" s="22">
        <v>2</v>
      </c>
      <c r="E1161" s="23" t="str">
        <f t="shared" ref="E1161:E1224" si="108">IF(D1161&gt;15,"Red",IF(D1161&gt;10,"Yellow",IF(D1161&gt;5,"Purple",IF(D1161&gt;1,"Green",""))))</f>
        <v>Green</v>
      </c>
      <c r="F1161" s="72" t="s">
        <v>1729</v>
      </c>
      <c r="G1161" s="23"/>
      <c r="H1161" s="24" t="str">
        <f t="shared" ref="H1161:H1224" si="109">IF(W1161=0,"Unavailable",HYPERLINK(CONCATENATE("http://maps.google.com/maps?q=",+W1161,",+",+X1161,"+(Begin)&amp;iwloc=A&amp;hl=en"),"Start Loc"))</f>
        <v>Start Loc</v>
      </c>
      <c r="I1161" s="24" t="str">
        <f t="shared" ref="I1161:I1224" si="110">IF(Y1161=0,"Unavailable",HYPERLINK(CONCATENATE("http://maps.google.com/maps?q=",+Y1161,",+",+Z1161,"+(End)&amp;iwloc=A&amp;hl=en"),"End Loc"))</f>
        <v>End Loc</v>
      </c>
      <c r="J1161" s="24" t="str">
        <f t="shared" ref="J1161:J1224" si="111">HYPERLINK(CONCATENATE("https://www.google.us/maps/dir/",W1161,",",X1161,"/",Y1161,",",Z1161,"/@",AVERAGE(W1161,Y1161),",",AVERAGE(X1161,Z1161),",15z"),"Segment")</f>
        <v>Segment</v>
      </c>
      <c r="K1161" s="71" t="s">
        <v>833</v>
      </c>
      <c r="L1161" s="22">
        <v>7</v>
      </c>
      <c r="M1161" s="22">
        <v>7.24</v>
      </c>
      <c r="N1161" s="22">
        <v>2</v>
      </c>
      <c r="O1161" s="22">
        <v>0</v>
      </c>
      <c r="P1161" s="22">
        <v>0</v>
      </c>
      <c r="Q1161" s="22">
        <v>0</v>
      </c>
      <c r="R1161" s="22"/>
      <c r="S1161" s="22"/>
      <c r="T1161" s="22"/>
      <c r="U1161" t="s">
        <v>414</v>
      </c>
      <c r="V1161" s="18">
        <f t="shared" ref="V1161:V1224" si="112">M1161-L1161</f>
        <v>0.24000000000000021</v>
      </c>
      <c r="W1161" s="18">
        <v>39.275303406500001</v>
      </c>
      <c r="X1161" s="18">
        <v>-82.144623453099996</v>
      </c>
      <c r="Y1161" s="18">
        <v>39.278728931700002</v>
      </c>
      <c r="Z1161" s="18">
        <v>-82.144930966999993</v>
      </c>
      <c r="AA1161" s="71" t="str">
        <f t="shared" ref="AA1161:AA1224" si="113">MID(U1161,2,3)</f>
        <v>ATH</v>
      </c>
    </row>
    <row r="1162" spans="1:27" x14ac:dyDescent="0.25">
      <c r="A1162" s="22" t="s">
        <v>3585</v>
      </c>
      <c r="B1162" s="22">
        <v>0</v>
      </c>
      <c r="C1162" s="22" t="s">
        <v>4656</v>
      </c>
      <c r="D1162" s="22">
        <v>2</v>
      </c>
      <c r="E1162" s="23" t="str">
        <f t="shared" si="108"/>
        <v>Green</v>
      </c>
      <c r="F1162" s="72" t="s">
        <v>1729</v>
      </c>
      <c r="G1162" s="23"/>
      <c r="H1162" s="24" t="str">
        <f t="shared" si="109"/>
        <v>Start Loc</v>
      </c>
      <c r="I1162" s="24" t="str">
        <f t="shared" si="110"/>
        <v>End Loc</v>
      </c>
      <c r="J1162" s="24" t="str">
        <f t="shared" si="111"/>
        <v>Segment</v>
      </c>
      <c r="K1162" s="71" t="s">
        <v>1029</v>
      </c>
      <c r="L1162" s="22">
        <v>7.25</v>
      </c>
      <c r="M1162" s="22">
        <v>7.49</v>
      </c>
      <c r="N1162" s="22">
        <v>2</v>
      </c>
      <c r="O1162" s="22">
        <v>0</v>
      </c>
      <c r="P1162" s="22">
        <v>0</v>
      </c>
      <c r="Q1162" s="22">
        <v>1</v>
      </c>
      <c r="R1162" s="22"/>
      <c r="S1162" s="22"/>
      <c r="T1162" s="22"/>
      <c r="U1162" t="s">
        <v>432</v>
      </c>
      <c r="V1162" s="18">
        <f t="shared" si="112"/>
        <v>0.24000000000000021</v>
      </c>
      <c r="W1162" s="18">
        <v>39.278179976099999</v>
      </c>
      <c r="X1162" s="18">
        <v>-82.073430654399999</v>
      </c>
      <c r="Y1162" s="18">
        <v>39.279571066300001</v>
      </c>
      <c r="Z1162" s="18">
        <v>-82.077393894699995</v>
      </c>
      <c r="AA1162" s="71" t="str">
        <f t="shared" si="113"/>
        <v>ATH</v>
      </c>
    </row>
    <row r="1163" spans="1:27" x14ac:dyDescent="0.25">
      <c r="A1163" s="22" t="s">
        <v>2847</v>
      </c>
      <c r="B1163" s="22">
        <v>0</v>
      </c>
      <c r="C1163" s="22" t="s">
        <v>4668</v>
      </c>
      <c r="D1163" s="22">
        <v>2</v>
      </c>
      <c r="E1163" s="23" t="str">
        <f t="shared" si="108"/>
        <v>Green</v>
      </c>
      <c r="F1163" s="72" t="s">
        <v>1726</v>
      </c>
      <c r="G1163" s="23"/>
      <c r="H1163" s="24" t="str">
        <f t="shared" si="109"/>
        <v>Start Loc</v>
      </c>
      <c r="I1163" s="24" t="str">
        <f t="shared" si="110"/>
        <v>End Loc</v>
      </c>
      <c r="J1163" s="24" t="str">
        <f t="shared" si="111"/>
        <v>Segment</v>
      </c>
      <c r="K1163" s="71" t="s">
        <v>943</v>
      </c>
      <c r="L1163" s="22">
        <v>9.5</v>
      </c>
      <c r="M1163" s="22">
        <v>9.74</v>
      </c>
      <c r="N1163" s="22">
        <v>2</v>
      </c>
      <c r="O1163" s="22">
        <v>0</v>
      </c>
      <c r="P1163" s="22">
        <v>0</v>
      </c>
      <c r="Q1163" s="22">
        <v>0</v>
      </c>
      <c r="R1163" s="22"/>
      <c r="S1163" s="22"/>
      <c r="T1163" s="22"/>
      <c r="U1163" t="s">
        <v>304</v>
      </c>
      <c r="V1163" s="18">
        <f t="shared" si="112"/>
        <v>0.24000000000000021</v>
      </c>
      <c r="W1163" s="18">
        <v>39.276832211200002</v>
      </c>
      <c r="X1163" s="18">
        <v>-83.096291389599998</v>
      </c>
      <c r="Y1163" s="18">
        <v>39.279584570700003</v>
      </c>
      <c r="Z1163" s="18">
        <v>-83.098878058799997</v>
      </c>
      <c r="AA1163" s="71" t="str">
        <f t="shared" si="113"/>
        <v>ROS</v>
      </c>
    </row>
    <row r="1164" spans="1:27" x14ac:dyDescent="0.25">
      <c r="A1164" s="22" t="s">
        <v>2958</v>
      </c>
      <c r="B1164" s="22">
        <v>0</v>
      </c>
      <c r="C1164" s="22" t="s">
        <v>4612</v>
      </c>
      <c r="D1164" s="22">
        <v>4</v>
      </c>
      <c r="E1164" s="23" t="str">
        <f t="shared" si="108"/>
        <v>Green</v>
      </c>
      <c r="F1164" s="72" t="s">
        <v>1670</v>
      </c>
      <c r="G1164" s="23"/>
      <c r="H1164" s="24" t="str">
        <f t="shared" si="109"/>
        <v>Start Loc</v>
      </c>
      <c r="I1164" s="24" t="str">
        <f t="shared" si="110"/>
        <v>End Loc</v>
      </c>
      <c r="J1164" s="24" t="str">
        <f t="shared" si="111"/>
        <v>Segment</v>
      </c>
      <c r="K1164" s="71" t="s">
        <v>1052</v>
      </c>
      <c r="L1164" s="22">
        <v>1</v>
      </c>
      <c r="M1164" s="22">
        <v>1.24</v>
      </c>
      <c r="N1164" s="22">
        <v>4</v>
      </c>
      <c r="O1164" s="22">
        <v>0</v>
      </c>
      <c r="P1164" s="22">
        <v>0</v>
      </c>
      <c r="Q1164" s="22">
        <v>2</v>
      </c>
      <c r="R1164" s="22"/>
      <c r="S1164" s="22"/>
      <c r="T1164" s="22"/>
      <c r="U1164" t="s">
        <v>1410</v>
      </c>
      <c r="V1164" s="18">
        <f t="shared" si="112"/>
        <v>0.24</v>
      </c>
      <c r="W1164" s="18">
        <v>39.278012274399998</v>
      </c>
      <c r="X1164" s="18">
        <v>-84.661496361000005</v>
      </c>
      <c r="Y1164" s="18">
        <v>39.281231038400001</v>
      </c>
      <c r="Z1164" s="18">
        <v>-84.662905809600005</v>
      </c>
      <c r="AA1164" s="71" t="str">
        <f t="shared" si="113"/>
        <v>HAM</v>
      </c>
    </row>
    <row r="1165" spans="1:27" x14ac:dyDescent="0.25">
      <c r="A1165" s="22" t="s">
        <v>3581</v>
      </c>
      <c r="B1165" s="22">
        <v>0</v>
      </c>
      <c r="C1165" s="22" t="s">
        <v>4656</v>
      </c>
      <c r="D1165" s="22">
        <v>3</v>
      </c>
      <c r="E1165" s="23" t="str">
        <f t="shared" si="108"/>
        <v>Green</v>
      </c>
      <c r="F1165" s="72" t="s">
        <v>1729</v>
      </c>
      <c r="G1165" s="23"/>
      <c r="H1165" s="24" t="str">
        <f t="shared" si="109"/>
        <v>Start Loc</v>
      </c>
      <c r="I1165" s="24" t="str">
        <f t="shared" si="110"/>
        <v>End Loc</v>
      </c>
      <c r="J1165" s="24" t="str">
        <f t="shared" si="111"/>
        <v>Segment</v>
      </c>
      <c r="K1165" s="71" t="s">
        <v>833</v>
      </c>
      <c r="L1165" s="22">
        <v>7.25</v>
      </c>
      <c r="M1165" s="22">
        <v>7.49</v>
      </c>
      <c r="N1165" s="22">
        <v>3</v>
      </c>
      <c r="O1165" s="22">
        <v>0</v>
      </c>
      <c r="P1165" s="22">
        <v>0</v>
      </c>
      <c r="Q1165" s="22">
        <v>2</v>
      </c>
      <c r="R1165" s="22"/>
      <c r="S1165" s="22"/>
      <c r="T1165" s="22"/>
      <c r="U1165" t="s">
        <v>414</v>
      </c>
      <c r="V1165" s="18">
        <f t="shared" si="112"/>
        <v>0.24000000000000021</v>
      </c>
      <c r="W1165" s="18">
        <v>39.278872248799999</v>
      </c>
      <c r="X1165" s="18">
        <v>-82.144990163299994</v>
      </c>
      <c r="Y1165" s="18">
        <v>39.281637430099998</v>
      </c>
      <c r="Z1165" s="18">
        <v>-82.142668160300005</v>
      </c>
      <c r="AA1165" s="71" t="str">
        <f t="shared" si="113"/>
        <v>ATH</v>
      </c>
    </row>
    <row r="1166" spans="1:27" x14ac:dyDescent="0.25">
      <c r="A1166" s="22" t="s">
        <v>5462</v>
      </c>
      <c r="B1166" s="22">
        <v>0</v>
      </c>
      <c r="C1166" s="22" t="s">
        <v>4612</v>
      </c>
      <c r="D1166" s="22">
        <v>3</v>
      </c>
      <c r="E1166" s="23" t="str">
        <f t="shared" si="108"/>
        <v>Green</v>
      </c>
      <c r="F1166" s="72" t="s">
        <v>1670</v>
      </c>
      <c r="G1166" s="23"/>
      <c r="H1166" s="24" t="str">
        <f t="shared" si="109"/>
        <v>Start Loc</v>
      </c>
      <c r="I1166" s="24" t="str">
        <f t="shared" si="110"/>
        <v>End Loc</v>
      </c>
      <c r="J1166" s="24" t="str">
        <f t="shared" si="111"/>
        <v>Segment</v>
      </c>
      <c r="K1166" s="71" t="s">
        <v>1147</v>
      </c>
      <c r="L1166" s="22">
        <v>1</v>
      </c>
      <c r="M1166" s="22">
        <v>1.24</v>
      </c>
      <c r="N1166" s="22">
        <v>3</v>
      </c>
      <c r="O1166" s="22">
        <v>0</v>
      </c>
      <c r="P1166" s="22">
        <v>1</v>
      </c>
      <c r="Q1166" s="22">
        <v>6</v>
      </c>
      <c r="R1166" s="22"/>
      <c r="S1166" s="22"/>
      <c r="T1166" s="22"/>
      <c r="U1166" t="s">
        <v>1549</v>
      </c>
      <c r="V1166" s="18">
        <f t="shared" si="112"/>
        <v>0.24</v>
      </c>
      <c r="W1166" s="18">
        <v>39.282678919200002</v>
      </c>
      <c r="X1166" s="18">
        <v>-84.295410974600003</v>
      </c>
      <c r="Y1166" s="18">
        <v>39.281679997099999</v>
      </c>
      <c r="Z1166" s="18">
        <v>-84.291305511999994</v>
      </c>
      <c r="AA1166" s="71" t="str">
        <f t="shared" si="113"/>
        <v>HAM</v>
      </c>
    </row>
    <row r="1167" spans="1:27" x14ac:dyDescent="0.25">
      <c r="A1167" s="22" t="s">
        <v>5094</v>
      </c>
      <c r="B1167" s="22">
        <v>0</v>
      </c>
      <c r="C1167" s="22" t="s">
        <v>4639</v>
      </c>
      <c r="D1167" s="22">
        <v>2</v>
      </c>
      <c r="E1167" s="23" t="str">
        <f t="shared" si="108"/>
        <v>Green</v>
      </c>
      <c r="F1167" s="72" t="s">
        <v>1670</v>
      </c>
      <c r="G1167" s="23"/>
      <c r="H1167" s="24" t="str">
        <f t="shared" si="109"/>
        <v>Start Loc</v>
      </c>
      <c r="I1167" s="24" t="str">
        <f t="shared" si="110"/>
        <v>End Loc</v>
      </c>
      <c r="J1167" s="24" t="str">
        <f t="shared" si="111"/>
        <v>Segment</v>
      </c>
      <c r="K1167" s="71" t="s">
        <v>990</v>
      </c>
      <c r="L1167" s="22">
        <v>13.75</v>
      </c>
      <c r="M1167" s="22">
        <v>13.99</v>
      </c>
      <c r="N1167" s="22">
        <v>2</v>
      </c>
      <c r="O1167" s="22">
        <v>0</v>
      </c>
      <c r="P1167" s="22">
        <v>0</v>
      </c>
      <c r="Q1167" s="22">
        <v>0</v>
      </c>
      <c r="R1167" s="22"/>
      <c r="S1167" s="22"/>
      <c r="T1167" s="22"/>
      <c r="U1167" t="s">
        <v>362</v>
      </c>
      <c r="V1167" s="18">
        <f t="shared" si="112"/>
        <v>0.24000000000000021</v>
      </c>
      <c r="W1167" s="18">
        <v>39.278739815500003</v>
      </c>
      <c r="X1167" s="18">
        <v>-84.654013302999999</v>
      </c>
      <c r="Y1167" s="18">
        <v>39.282067175599998</v>
      </c>
      <c r="Z1167" s="18">
        <v>-84.654390710399994</v>
      </c>
      <c r="AA1167" s="71" t="str">
        <f t="shared" si="113"/>
        <v>HAM</v>
      </c>
    </row>
    <row r="1168" spans="1:27" x14ac:dyDescent="0.25">
      <c r="A1168" s="22" t="s">
        <v>2849</v>
      </c>
      <c r="B1168" s="22">
        <v>0</v>
      </c>
      <c r="C1168" s="22" t="s">
        <v>4621</v>
      </c>
      <c r="D1168" s="22">
        <v>2</v>
      </c>
      <c r="E1168" s="23" t="str">
        <f t="shared" si="108"/>
        <v>Green</v>
      </c>
      <c r="F1168" s="72" t="s">
        <v>1670</v>
      </c>
      <c r="G1168" s="23"/>
      <c r="H1168" s="24" t="str">
        <f t="shared" si="109"/>
        <v>Start Loc</v>
      </c>
      <c r="I1168" s="24" t="str">
        <f t="shared" si="110"/>
        <v>End Loc</v>
      </c>
      <c r="J1168" s="24" t="str">
        <f t="shared" si="111"/>
        <v>Segment</v>
      </c>
      <c r="K1168" s="71" t="s">
        <v>1147</v>
      </c>
      <c r="L1168" s="22">
        <v>0.75</v>
      </c>
      <c r="M1168" s="22">
        <v>0.99</v>
      </c>
      <c r="N1168" s="22">
        <v>2</v>
      </c>
      <c r="O1168" s="22">
        <v>0</v>
      </c>
      <c r="P1168" s="22">
        <v>0</v>
      </c>
      <c r="Q1168" s="22">
        <v>0</v>
      </c>
      <c r="R1168" s="22"/>
      <c r="S1168" s="22"/>
      <c r="T1168" s="22"/>
      <c r="U1168" t="s">
        <v>1549</v>
      </c>
      <c r="V1168" s="18">
        <f t="shared" si="112"/>
        <v>0.24</v>
      </c>
      <c r="W1168" s="18">
        <v>39.284426993099999</v>
      </c>
      <c r="X1168" s="18">
        <v>-84.298782080600006</v>
      </c>
      <c r="Y1168" s="18">
        <v>39.282812663999998</v>
      </c>
      <c r="Z1168" s="18">
        <v>-84.2954779449</v>
      </c>
      <c r="AA1168" s="71" t="str">
        <f t="shared" si="113"/>
        <v>HAM</v>
      </c>
    </row>
    <row r="1169" spans="1:27" x14ac:dyDescent="0.25">
      <c r="A1169" s="22" t="s">
        <v>2815</v>
      </c>
      <c r="B1169" s="22">
        <v>0</v>
      </c>
      <c r="C1169" s="22" t="s">
        <v>4665</v>
      </c>
      <c r="D1169" s="22">
        <v>2</v>
      </c>
      <c r="E1169" s="23" t="str">
        <f t="shared" si="108"/>
        <v>Green</v>
      </c>
      <c r="F1169" s="72" t="s">
        <v>1726</v>
      </c>
      <c r="G1169" s="23"/>
      <c r="H1169" s="24" t="str">
        <f t="shared" si="109"/>
        <v>Start Loc</v>
      </c>
      <c r="I1169" s="24" t="str">
        <f t="shared" si="110"/>
        <v>End Loc</v>
      </c>
      <c r="J1169" s="24" t="str">
        <f t="shared" si="111"/>
        <v>Segment</v>
      </c>
      <c r="K1169" s="71" t="s">
        <v>844</v>
      </c>
      <c r="L1169" s="22">
        <v>9.75</v>
      </c>
      <c r="M1169" s="22">
        <v>9.99</v>
      </c>
      <c r="N1169" s="22">
        <v>2</v>
      </c>
      <c r="O1169" s="22">
        <v>0</v>
      </c>
      <c r="P1169" s="22">
        <v>0</v>
      </c>
      <c r="Q1169" s="22">
        <v>1</v>
      </c>
      <c r="R1169" s="22"/>
      <c r="S1169" s="22"/>
      <c r="T1169" s="22"/>
      <c r="U1169" t="s">
        <v>532</v>
      </c>
      <c r="V1169" s="18">
        <f t="shared" si="112"/>
        <v>0.24000000000000021</v>
      </c>
      <c r="W1169" s="18">
        <v>39.283783815100001</v>
      </c>
      <c r="X1169" s="18">
        <v>-83.203550205799999</v>
      </c>
      <c r="Y1169" s="18">
        <v>39.283073155899999</v>
      </c>
      <c r="Z1169" s="18">
        <v>-83.199191815399999</v>
      </c>
      <c r="AA1169" s="71" t="str">
        <f t="shared" si="113"/>
        <v>ROS</v>
      </c>
    </row>
    <row r="1170" spans="1:27" x14ac:dyDescent="0.25">
      <c r="A1170" s="22" t="s">
        <v>3797</v>
      </c>
      <c r="B1170" s="22">
        <v>0</v>
      </c>
      <c r="C1170" s="22" t="s">
        <v>4607</v>
      </c>
      <c r="D1170" s="22">
        <v>2</v>
      </c>
      <c r="E1170" s="23" t="str">
        <f t="shared" si="108"/>
        <v>Green</v>
      </c>
      <c r="F1170" s="72" t="s">
        <v>1670</v>
      </c>
      <c r="G1170" s="23"/>
      <c r="H1170" s="24" t="str">
        <f t="shared" si="109"/>
        <v>Start Loc</v>
      </c>
      <c r="I1170" s="24" t="str">
        <f t="shared" si="110"/>
        <v>End Loc</v>
      </c>
      <c r="J1170" s="24" t="str">
        <f t="shared" si="111"/>
        <v>Segment</v>
      </c>
      <c r="K1170" s="71" t="s">
        <v>805</v>
      </c>
      <c r="L1170" s="22">
        <v>5</v>
      </c>
      <c r="M1170" s="22">
        <v>5.24</v>
      </c>
      <c r="N1170" s="22">
        <v>2</v>
      </c>
      <c r="O1170" s="22">
        <v>0</v>
      </c>
      <c r="P1170" s="22">
        <v>0</v>
      </c>
      <c r="Q1170" s="22">
        <v>0</v>
      </c>
      <c r="R1170" s="22"/>
      <c r="S1170" s="22"/>
      <c r="T1170" s="22"/>
      <c r="U1170" t="s">
        <v>211</v>
      </c>
      <c r="V1170" s="18">
        <f t="shared" si="112"/>
        <v>0.24000000000000021</v>
      </c>
      <c r="W1170" s="18">
        <v>39.279872557799997</v>
      </c>
      <c r="X1170" s="18">
        <v>-84.573170136800002</v>
      </c>
      <c r="Y1170" s="18">
        <v>39.283091665999997</v>
      </c>
      <c r="Z1170" s="18">
        <v>-84.571660726399998</v>
      </c>
      <c r="AA1170" s="71" t="str">
        <f t="shared" si="113"/>
        <v>HAM</v>
      </c>
    </row>
    <row r="1171" spans="1:27" x14ac:dyDescent="0.25">
      <c r="A1171" s="22" t="s">
        <v>4024</v>
      </c>
      <c r="B1171" s="22">
        <v>0</v>
      </c>
      <c r="C1171" s="22" t="s">
        <v>4626</v>
      </c>
      <c r="D1171" s="22">
        <v>5</v>
      </c>
      <c r="E1171" s="23" t="str">
        <f t="shared" si="108"/>
        <v>Green</v>
      </c>
      <c r="F1171" s="72" t="s">
        <v>1670</v>
      </c>
      <c r="G1171" s="23"/>
      <c r="H1171" s="24" t="str">
        <f t="shared" si="109"/>
        <v>Start Loc</v>
      </c>
      <c r="I1171" s="24" t="str">
        <f t="shared" si="110"/>
        <v>End Loc</v>
      </c>
      <c r="J1171" s="24" t="str">
        <f t="shared" si="111"/>
        <v>Segment</v>
      </c>
      <c r="K1171" s="71" t="s">
        <v>1122</v>
      </c>
      <c r="L1171" s="22">
        <v>1.75</v>
      </c>
      <c r="M1171" s="22">
        <v>1.99</v>
      </c>
      <c r="N1171" s="22">
        <v>5</v>
      </c>
      <c r="O1171" s="22">
        <v>0</v>
      </c>
      <c r="P1171" s="22">
        <v>0</v>
      </c>
      <c r="Q1171" s="22">
        <v>4</v>
      </c>
      <c r="R1171" s="22"/>
      <c r="S1171" s="22"/>
      <c r="T1171" s="22"/>
      <c r="U1171" t="s">
        <v>1265</v>
      </c>
      <c r="V1171" s="18">
        <f t="shared" si="112"/>
        <v>0.24</v>
      </c>
      <c r="W1171" s="18">
        <v>39.280252330400003</v>
      </c>
      <c r="X1171" s="18">
        <v>-84.284445147400007</v>
      </c>
      <c r="Y1171" s="18">
        <v>39.283622694100004</v>
      </c>
      <c r="Z1171" s="18">
        <v>-84.283513296199999</v>
      </c>
      <c r="AA1171" s="71" t="str">
        <f t="shared" si="113"/>
        <v>HAM</v>
      </c>
    </row>
    <row r="1172" spans="1:27" x14ac:dyDescent="0.25">
      <c r="A1172" s="22" t="s">
        <v>5451</v>
      </c>
      <c r="B1172" s="22">
        <v>0</v>
      </c>
      <c r="C1172" s="22" t="s">
        <v>4625</v>
      </c>
      <c r="D1172" s="22">
        <v>4</v>
      </c>
      <c r="E1172" s="23" t="str">
        <f t="shared" si="108"/>
        <v>Green</v>
      </c>
      <c r="F1172" s="72" t="s">
        <v>1726</v>
      </c>
      <c r="G1172" s="23"/>
      <c r="H1172" s="24" t="str">
        <f t="shared" si="109"/>
        <v>Start Loc</v>
      </c>
      <c r="I1172" s="24" t="str">
        <f t="shared" si="110"/>
        <v>End Loc</v>
      </c>
      <c r="J1172" s="24" t="str">
        <f t="shared" si="111"/>
        <v>Segment</v>
      </c>
      <c r="K1172" s="71" t="s">
        <v>943</v>
      </c>
      <c r="L1172" s="22">
        <v>10</v>
      </c>
      <c r="M1172" s="22">
        <v>10.24</v>
      </c>
      <c r="N1172" s="22">
        <v>4</v>
      </c>
      <c r="O1172" s="22">
        <v>0</v>
      </c>
      <c r="P1172" s="22">
        <v>0</v>
      </c>
      <c r="Q1172" s="22">
        <v>2</v>
      </c>
      <c r="R1172" s="22"/>
      <c r="S1172" s="22"/>
      <c r="T1172" s="22"/>
      <c r="U1172" t="s">
        <v>304</v>
      </c>
      <c r="V1172" s="18">
        <f t="shared" si="112"/>
        <v>0.24000000000000021</v>
      </c>
      <c r="W1172" s="18">
        <v>39.2814171825</v>
      </c>
      <c r="X1172" s="18">
        <v>-83.101571370599999</v>
      </c>
      <c r="Y1172" s="18">
        <v>39.283825184199998</v>
      </c>
      <c r="Z1172" s="18">
        <v>-83.104336046399993</v>
      </c>
      <c r="AA1172" s="71" t="str">
        <f t="shared" si="113"/>
        <v>ROS</v>
      </c>
    </row>
    <row r="1173" spans="1:27" x14ac:dyDescent="0.25">
      <c r="A1173" s="22" t="s">
        <v>5333</v>
      </c>
      <c r="B1173" s="22">
        <v>0</v>
      </c>
      <c r="C1173" s="22" t="s">
        <v>4638</v>
      </c>
      <c r="D1173" s="22">
        <v>3</v>
      </c>
      <c r="E1173" s="23" t="str">
        <f t="shared" si="108"/>
        <v>Green</v>
      </c>
      <c r="F1173" s="72" t="s">
        <v>1729</v>
      </c>
      <c r="G1173" s="23"/>
      <c r="H1173" s="24" t="str">
        <f t="shared" si="109"/>
        <v>Start Loc</v>
      </c>
      <c r="I1173" s="24" t="str">
        <f t="shared" si="110"/>
        <v>End Loc</v>
      </c>
      <c r="J1173" s="24" t="str">
        <f t="shared" si="111"/>
        <v>Segment</v>
      </c>
      <c r="K1173" s="71" t="s">
        <v>833</v>
      </c>
      <c r="L1173" s="22">
        <v>7.5</v>
      </c>
      <c r="M1173" s="22">
        <v>7.74</v>
      </c>
      <c r="N1173" s="22">
        <v>3</v>
      </c>
      <c r="O1173" s="22">
        <v>0</v>
      </c>
      <c r="P1173" s="22">
        <v>0</v>
      </c>
      <c r="Q1173" s="22">
        <v>0</v>
      </c>
      <c r="R1173" s="22"/>
      <c r="S1173" s="22"/>
      <c r="T1173" s="22"/>
      <c r="U1173" t="s">
        <v>414</v>
      </c>
      <c r="V1173" s="18">
        <f t="shared" si="112"/>
        <v>0.24000000000000021</v>
      </c>
      <c r="W1173" s="18">
        <v>39.281730209999999</v>
      </c>
      <c r="X1173" s="18">
        <v>-82.142525218499998</v>
      </c>
      <c r="Y1173" s="18">
        <v>39.284612216399999</v>
      </c>
      <c r="Z1173" s="18">
        <v>-82.1408088803</v>
      </c>
      <c r="AA1173" s="71" t="str">
        <f t="shared" si="113"/>
        <v>ATH</v>
      </c>
    </row>
    <row r="1174" spans="1:27" x14ac:dyDescent="0.25">
      <c r="A1174" s="22" t="s">
        <v>2911</v>
      </c>
      <c r="B1174" s="22">
        <v>0</v>
      </c>
      <c r="C1174" s="22" t="s">
        <v>4606</v>
      </c>
      <c r="D1174" s="22">
        <v>3</v>
      </c>
      <c r="E1174" s="23" t="str">
        <f t="shared" si="108"/>
        <v>Green</v>
      </c>
      <c r="F1174" s="72" t="s">
        <v>1670</v>
      </c>
      <c r="G1174" s="23"/>
      <c r="H1174" s="24" t="str">
        <f t="shared" si="109"/>
        <v>Start Loc</v>
      </c>
      <c r="I1174" s="24" t="str">
        <f t="shared" si="110"/>
        <v>End Loc</v>
      </c>
      <c r="J1174" s="24" t="str">
        <f t="shared" si="111"/>
        <v>Segment</v>
      </c>
      <c r="K1174" s="71" t="s">
        <v>1147</v>
      </c>
      <c r="L1174" s="22">
        <v>0.25</v>
      </c>
      <c r="M1174" s="22">
        <v>0.49</v>
      </c>
      <c r="N1174" s="22">
        <v>3</v>
      </c>
      <c r="O1174" s="22">
        <v>0</v>
      </c>
      <c r="P1174" s="22">
        <v>0</v>
      </c>
      <c r="Q1174" s="22">
        <v>1</v>
      </c>
      <c r="R1174" s="22"/>
      <c r="S1174" s="22"/>
      <c r="T1174" s="22"/>
      <c r="U1174" t="s">
        <v>1549</v>
      </c>
      <c r="V1174" s="18">
        <f t="shared" si="112"/>
        <v>0.24</v>
      </c>
      <c r="W1174" s="18">
        <v>39.287673402000003</v>
      </c>
      <c r="X1174" s="18">
        <v>-84.305101121299998</v>
      </c>
      <c r="Y1174" s="18">
        <v>39.284670797300002</v>
      </c>
      <c r="Z1174" s="18">
        <v>-84.303621752300003</v>
      </c>
      <c r="AA1174" s="71" t="str">
        <f t="shared" si="113"/>
        <v>HAM</v>
      </c>
    </row>
    <row r="1175" spans="1:27" x14ac:dyDescent="0.25">
      <c r="A1175" s="22" t="s">
        <v>5726</v>
      </c>
      <c r="B1175" s="22">
        <v>0</v>
      </c>
      <c r="C1175" s="22" t="s">
        <v>4634</v>
      </c>
      <c r="D1175" s="22">
        <v>2</v>
      </c>
      <c r="E1175" s="23" t="str">
        <f t="shared" si="108"/>
        <v>Green</v>
      </c>
      <c r="F1175" s="72" t="s">
        <v>1729</v>
      </c>
      <c r="G1175" s="23"/>
      <c r="H1175" s="24" t="str">
        <f t="shared" si="109"/>
        <v>Start Loc</v>
      </c>
      <c r="I1175" s="24" t="str">
        <f t="shared" si="110"/>
        <v>End Loc</v>
      </c>
      <c r="J1175" s="24" t="str">
        <f t="shared" si="111"/>
        <v>Segment</v>
      </c>
      <c r="K1175" s="71" t="s">
        <v>893</v>
      </c>
      <c r="L1175" s="22">
        <v>6.25</v>
      </c>
      <c r="M1175" s="22">
        <v>6.49</v>
      </c>
      <c r="N1175" s="22">
        <v>2</v>
      </c>
      <c r="O1175" s="22">
        <v>0</v>
      </c>
      <c r="P1175" s="22">
        <v>0</v>
      </c>
      <c r="Q1175" s="22">
        <v>1</v>
      </c>
      <c r="R1175" s="22"/>
      <c r="S1175" s="22"/>
      <c r="T1175" s="22"/>
      <c r="U1175" t="s">
        <v>1904</v>
      </c>
      <c r="V1175" s="18">
        <f t="shared" si="112"/>
        <v>0.24000000000000021</v>
      </c>
      <c r="W1175" s="18">
        <v>39.287303086500003</v>
      </c>
      <c r="X1175" s="18">
        <v>-81.972923757299995</v>
      </c>
      <c r="Y1175" s="18">
        <v>39.285049389000001</v>
      </c>
      <c r="Z1175" s="18">
        <v>-81.970218381099997</v>
      </c>
      <c r="AA1175" s="71" t="str">
        <f t="shared" si="113"/>
        <v>ATH</v>
      </c>
    </row>
    <row r="1176" spans="1:27" x14ac:dyDescent="0.25">
      <c r="A1176" s="22" t="s">
        <v>3065</v>
      </c>
      <c r="B1176" s="22">
        <v>0</v>
      </c>
      <c r="C1176" s="22" t="s">
        <v>4687</v>
      </c>
      <c r="D1176" s="22">
        <v>2</v>
      </c>
      <c r="E1176" s="23" t="str">
        <f t="shared" si="108"/>
        <v>Green</v>
      </c>
      <c r="F1176" s="72" t="s">
        <v>1726</v>
      </c>
      <c r="G1176" s="23"/>
      <c r="H1176" s="24" t="str">
        <f t="shared" si="109"/>
        <v>Start Loc</v>
      </c>
      <c r="I1176" s="24" t="str">
        <f t="shared" si="110"/>
        <v>End Loc</v>
      </c>
      <c r="J1176" s="24" t="str">
        <f t="shared" si="111"/>
        <v>Segment</v>
      </c>
      <c r="K1176" s="71" t="s">
        <v>844</v>
      </c>
      <c r="L1176" s="22">
        <v>11</v>
      </c>
      <c r="M1176" s="22">
        <v>11.24</v>
      </c>
      <c r="N1176" s="22">
        <v>2</v>
      </c>
      <c r="O1176" s="22">
        <v>0</v>
      </c>
      <c r="P1176" s="22">
        <v>1</v>
      </c>
      <c r="Q1176" s="22">
        <v>2</v>
      </c>
      <c r="R1176" s="22"/>
      <c r="S1176" s="22"/>
      <c r="T1176" s="22"/>
      <c r="U1176" t="s">
        <v>532</v>
      </c>
      <c r="V1176" s="18">
        <f t="shared" si="112"/>
        <v>0.24000000000000021</v>
      </c>
      <c r="W1176" s="18">
        <v>39.285853996299998</v>
      </c>
      <c r="X1176" s="18">
        <v>-83.181164233800004</v>
      </c>
      <c r="Y1176" s="18">
        <v>39.285337855500003</v>
      </c>
      <c r="Z1176" s="18">
        <v>-83.176825656700004</v>
      </c>
      <c r="AA1176" s="71" t="str">
        <f t="shared" si="113"/>
        <v>ROS</v>
      </c>
    </row>
    <row r="1177" spans="1:27" x14ac:dyDescent="0.25">
      <c r="A1177" s="22" t="s">
        <v>2736</v>
      </c>
      <c r="B1177" s="22">
        <v>0</v>
      </c>
      <c r="C1177" s="22" t="s">
        <v>4675</v>
      </c>
      <c r="D1177" s="22">
        <v>2</v>
      </c>
      <c r="E1177" s="23" t="str">
        <f t="shared" si="108"/>
        <v>Green</v>
      </c>
      <c r="F1177" s="72" t="s">
        <v>1726</v>
      </c>
      <c r="G1177" s="23"/>
      <c r="H1177" s="24" t="str">
        <f t="shared" si="109"/>
        <v>Start Loc</v>
      </c>
      <c r="I1177" s="24" t="str">
        <f t="shared" si="110"/>
        <v>End Loc</v>
      </c>
      <c r="J1177" s="24" t="str">
        <f t="shared" si="111"/>
        <v>Segment</v>
      </c>
      <c r="K1177" s="71" t="s">
        <v>844</v>
      </c>
      <c r="L1177" s="22">
        <v>11.75</v>
      </c>
      <c r="M1177" s="22">
        <v>11.99</v>
      </c>
      <c r="N1177" s="22">
        <v>2</v>
      </c>
      <c r="O1177" s="22">
        <v>0</v>
      </c>
      <c r="P1177" s="22">
        <v>0</v>
      </c>
      <c r="Q1177" s="22">
        <v>1</v>
      </c>
      <c r="R1177" s="22"/>
      <c r="S1177" s="22"/>
      <c r="T1177" s="22"/>
      <c r="U1177" t="s">
        <v>532</v>
      </c>
      <c r="V1177" s="18">
        <f t="shared" si="112"/>
        <v>0.24000000000000021</v>
      </c>
      <c r="W1177" s="18">
        <v>39.285235675800003</v>
      </c>
      <c r="X1177" s="18">
        <v>-83.167321757600007</v>
      </c>
      <c r="Y1177" s="18">
        <v>39.285531222499998</v>
      </c>
      <c r="Z1177" s="18">
        <v>-83.162982829200004</v>
      </c>
      <c r="AA1177" s="71" t="str">
        <f t="shared" si="113"/>
        <v>ROS</v>
      </c>
    </row>
    <row r="1178" spans="1:27" x14ac:dyDescent="0.25">
      <c r="A1178" s="22" t="s">
        <v>4962</v>
      </c>
      <c r="B1178" s="22">
        <v>0</v>
      </c>
      <c r="C1178" s="22" t="s">
        <v>4633</v>
      </c>
      <c r="D1178" s="22">
        <v>2</v>
      </c>
      <c r="E1178" s="23" t="str">
        <f t="shared" si="108"/>
        <v>Green</v>
      </c>
      <c r="F1178" s="72" t="s">
        <v>1726</v>
      </c>
      <c r="G1178" s="23"/>
      <c r="H1178" s="24" t="str">
        <f t="shared" si="109"/>
        <v>Start Loc</v>
      </c>
      <c r="I1178" s="24" t="str">
        <f t="shared" si="110"/>
        <v>End Loc</v>
      </c>
      <c r="J1178" s="24" t="str">
        <f t="shared" si="111"/>
        <v>Segment</v>
      </c>
      <c r="K1178" s="71" t="s">
        <v>943</v>
      </c>
      <c r="L1178" s="22">
        <v>10.25</v>
      </c>
      <c r="M1178" s="22">
        <v>10.49</v>
      </c>
      <c r="N1178" s="22">
        <v>2</v>
      </c>
      <c r="O1178" s="22">
        <v>0</v>
      </c>
      <c r="P1178" s="22">
        <v>0</v>
      </c>
      <c r="Q1178" s="22">
        <v>0</v>
      </c>
      <c r="R1178" s="22"/>
      <c r="S1178" s="22"/>
      <c r="T1178" s="22"/>
      <c r="U1178" t="s">
        <v>304</v>
      </c>
      <c r="V1178" s="18">
        <f t="shared" si="112"/>
        <v>0.24000000000000021</v>
      </c>
      <c r="W1178" s="18">
        <v>39.283924142399997</v>
      </c>
      <c r="X1178" s="18">
        <v>-83.104472581400003</v>
      </c>
      <c r="Y1178" s="18">
        <v>39.285970818599999</v>
      </c>
      <c r="Z1178" s="18">
        <v>-83.107970167399998</v>
      </c>
      <c r="AA1178" s="71" t="str">
        <f t="shared" si="113"/>
        <v>ROS</v>
      </c>
    </row>
    <row r="1179" spans="1:27" x14ac:dyDescent="0.25">
      <c r="A1179" s="22" t="s">
        <v>5580</v>
      </c>
      <c r="B1179" s="22">
        <v>0</v>
      </c>
      <c r="C1179" s="22" t="s">
        <v>4620</v>
      </c>
      <c r="D1179" s="22">
        <v>2</v>
      </c>
      <c r="E1179" s="23" t="str">
        <f t="shared" si="108"/>
        <v>Green</v>
      </c>
      <c r="F1179" s="72" t="s">
        <v>1670</v>
      </c>
      <c r="G1179" s="23"/>
      <c r="H1179" s="24" t="str">
        <f t="shared" si="109"/>
        <v>Start Loc</v>
      </c>
      <c r="I1179" s="24" t="str">
        <f t="shared" si="110"/>
        <v>End Loc</v>
      </c>
      <c r="J1179" s="24" t="str">
        <f t="shared" si="111"/>
        <v>Segment</v>
      </c>
      <c r="K1179" s="71" t="s">
        <v>1093</v>
      </c>
      <c r="L1179" s="22">
        <v>0</v>
      </c>
      <c r="M1179" s="22">
        <v>0.24</v>
      </c>
      <c r="N1179" s="22">
        <v>2</v>
      </c>
      <c r="O1179" s="22">
        <v>0</v>
      </c>
      <c r="P1179" s="22">
        <v>0</v>
      </c>
      <c r="Q1179" s="22">
        <v>1</v>
      </c>
      <c r="R1179" s="22"/>
      <c r="S1179" s="22"/>
      <c r="T1179" s="22"/>
      <c r="U1179" t="s">
        <v>6646</v>
      </c>
      <c r="V1179" s="18">
        <f t="shared" si="112"/>
        <v>0.24</v>
      </c>
      <c r="W1179" s="18">
        <v>39.282605805800003</v>
      </c>
      <c r="X1179" s="18">
        <v>-84.315945724499997</v>
      </c>
      <c r="Y1179" s="18">
        <v>39.285971693999997</v>
      </c>
      <c r="Z1179" s="18">
        <v>-84.316248046200002</v>
      </c>
      <c r="AA1179" s="71" t="str">
        <f t="shared" si="113"/>
        <v>HAM</v>
      </c>
    </row>
    <row r="1180" spans="1:27" x14ac:dyDescent="0.25">
      <c r="A1180" s="22" t="s">
        <v>5730</v>
      </c>
      <c r="B1180" s="22">
        <v>0</v>
      </c>
      <c r="C1180" s="22" t="s">
        <v>4626</v>
      </c>
      <c r="D1180" s="22">
        <v>2</v>
      </c>
      <c r="E1180" s="23" t="str">
        <f t="shared" si="108"/>
        <v>Green</v>
      </c>
      <c r="F1180" s="72" t="s">
        <v>1670</v>
      </c>
      <c r="G1180" s="23"/>
      <c r="H1180" s="24" t="str">
        <f t="shared" si="109"/>
        <v>Start Loc</v>
      </c>
      <c r="I1180" s="24" t="str">
        <f t="shared" si="110"/>
        <v>End Loc</v>
      </c>
      <c r="J1180" s="24" t="str">
        <f t="shared" si="111"/>
        <v>Segment</v>
      </c>
      <c r="K1180" s="71" t="s">
        <v>1052</v>
      </c>
      <c r="L1180" s="22">
        <v>1.75</v>
      </c>
      <c r="M1180" s="22">
        <v>1.99</v>
      </c>
      <c r="N1180" s="22">
        <v>2</v>
      </c>
      <c r="O1180" s="22">
        <v>0</v>
      </c>
      <c r="P1180" s="22">
        <v>0</v>
      </c>
      <c r="Q1180" s="22">
        <v>1</v>
      </c>
      <c r="R1180" s="22"/>
      <c r="S1180" s="22"/>
      <c r="T1180" s="22"/>
      <c r="U1180" t="s">
        <v>1410</v>
      </c>
      <c r="V1180" s="18">
        <f t="shared" si="112"/>
        <v>0.24</v>
      </c>
      <c r="W1180" s="18">
        <v>39.284397992599999</v>
      </c>
      <c r="X1180" s="18">
        <v>-84.671203424799998</v>
      </c>
      <c r="Y1180" s="18">
        <v>39.2859738724</v>
      </c>
      <c r="Z1180" s="18">
        <v>-84.675078189199994</v>
      </c>
      <c r="AA1180" s="71" t="str">
        <f t="shared" si="113"/>
        <v>HAM</v>
      </c>
    </row>
    <row r="1181" spans="1:27" x14ac:dyDescent="0.25">
      <c r="A1181" s="22" t="s">
        <v>3167</v>
      </c>
      <c r="B1181" s="22">
        <v>0</v>
      </c>
      <c r="C1181" s="22" t="s">
        <v>4608</v>
      </c>
      <c r="D1181" s="22">
        <v>2</v>
      </c>
      <c r="E1181" s="23" t="str">
        <f t="shared" si="108"/>
        <v>Green</v>
      </c>
      <c r="F1181" s="72" t="s">
        <v>1726</v>
      </c>
      <c r="G1181" s="23"/>
      <c r="H1181" s="24" t="str">
        <f t="shared" si="109"/>
        <v>Start Loc</v>
      </c>
      <c r="I1181" s="24" t="str">
        <f t="shared" si="110"/>
        <v>End Loc</v>
      </c>
      <c r="J1181" s="24" t="str">
        <f t="shared" si="111"/>
        <v>Segment</v>
      </c>
      <c r="K1181" s="71" t="s">
        <v>897</v>
      </c>
      <c r="L1181" s="22">
        <v>1.25</v>
      </c>
      <c r="M1181" s="22">
        <v>1.49</v>
      </c>
      <c r="N1181" s="22">
        <v>2</v>
      </c>
      <c r="O1181" s="22">
        <v>0</v>
      </c>
      <c r="P1181" s="22">
        <v>2</v>
      </c>
      <c r="Q1181" s="22">
        <v>4</v>
      </c>
      <c r="R1181" s="22"/>
      <c r="S1181" s="22"/>
      <c r="T1181" s="22"/>
      <c r="U1181" t="s">
        <v>2180</v>
      </c>
      <c r="V1181" s="18">
        <f t="shared" si="112"/>
        <v>0.24</v>
      </c>
      <c r="W1181" s="18">
        <v>39.284154774299999</v>
      </c>
      <c r="X1181" s="18">
        <v>-83.079718346700005</v>
      </c>
      <c r="Y1181" s="18">
        <v>39.2861482478</v>
      </c>
      <c r="Z1181" s="18">
        <v>-83.076435571999994</v>
      </c>
      <c r="AA1181" s="71" t="str">
        <f t="shared" si="113"/>
        <v>ROS</v>
      </c>
    </row>
    <row r="1182" spans="1:27" x14ac:dyDescent="0.25">
      <c r="A1182" s="22" t="s">
        <v>3027</v>
      </c>
      <c r="B1182" s="22">
        <v>0</v>
      </c>
      <c r="C1182" s="22" t="s">
        <v>4606</v>
      </c>
      <c r="D1182" s="22">
        <v>2</v>
      </c>
      <c r="E1182" s="23" t="str">
        <f t="shared" si="108"/>
        <v>Green</v>
      </c>
      <c r="F1182" s="72" t="s">
        <v>1726</v>
      </c>
      <c r="G1182" s="23"/>
      <c r="H1182" s="24" t="str">
        <f t="shared" si="109"/>
        <v>Start Loc</v>
      </c>
      <c r="I1182" s="24" t="str">
        <f t="shared" si="110"/>
        <v>End Loc</v>
      </c>
      <c r="J1182" s="24" t="str">
        <f t="shared" si="111"/>
        <v>Segment</v>
      </c>
      <c r="K1182" s="71" t="s">
        <v>1118</v>
      </c>
      <c r="L1182" s="22">
        <v>0.25</v>
      </c>
      <c r="M1182" s="22">
        <v>0.49</v>
      </c>
      <c r="N1182" s="22">
        <v>2</v>
      </c>
      <c r="O1182" s="22">
        <v>0</v>
      </c>
      <c r="P1182" s="22">
        <v>1</v>
      </c>
      <c r="Q1182" s="22">
        <v>2</v>
      </c>
      <c r="R1182" s="22"/>
      <c r="S1182" s="22"/>
      <c r="T1182" s="22"/>
      <c r="U1182" t="s">
        <v>2159</v>
      </c>
      <c r="V1182" s="18">
        <f t="shared" si="112"/>
        <v>0.24</v>
      </c>
      <c r="W1182" s="18">
        <v>39.283215731200002</v>
      </c>
      <c r="X1182" s="18">
        <v>-82.834575360399995</v>
      </c>
      <c r="Y1182" s="18">
        <v>39.286437727100001</v>
      </c>
      <c r="Z1182" s="18">
        <v>-82.835605278900005</v>
      </c>
      <c r="AA1182" s="71" t="str">
        <f t="shared" si="113"/>
        <v>ROS</v>
      </c>
    </row>
    <row r="1183" spans="1:27" x14ac:dyDescent="0.25">
      <c r="A1183" s="22" t="s">
        <v>2876</v>
      </c>
      <c r="B1183" s="22">
        <v>0</v>
      </c>
      <c r="C1183" s="22" t="s">
        <v>4647</v>
      </c>
      <c r="D1183" s="22">
        <v>2</v>
      </c>
      <c r="E1183" s="23" t="str">
        <f t="shared" si="108"/>
        <v>Green</v>
      </c>
      <c r="F1183" s="72" t="s">
        <v>1726</v>
      </c>
      <c r="G1183" s="23"/>
      <c r="H1183" s="24" t="str">
        <f t="shared" si="109"/>
        <v>Start Loc</v>
      </c>
      <c r="I1183" s="24" t="str">
        <f t="shared" si="110"/>
        <v>End Loc</v>
      </c>
      <c r="J1183" s="24" t="str">
        <f t="shared" si="111"/>
        <v>Segment</v>
      </c>
      <c r="K1183" s="71" t="s">
        <v>943</v>
      </c>
      <c r="L1183" s="22">
        <v>10.5</v>
      </c>
      <c r="M1183" s="22">
        <v>10.74</v>
      </c>
      <c r="N1183" s="22">
        <v>2</v>
      </c>
      <c r="O1183" s="22">
        <v>0</v>
      </c>
      <c r="P1183" s="22">
        <v>1</v>
      </c>
      <c r="Q1183" s="22">
        <v>1</v>
      </c>
      <c r="R1183" s="22"/>
      <c r="S1183" s="22"/>
      <c r="T1183" s="22"/>
      <c r="U1183" t="s">
        <v>304</v>
      </c>
      <c r="V1183" s="18">
        <f t="shared" si="112"/>
        <v>0.24000000000000021</v>
      </c>
      <c r="W1183" s="18">
        <v>39.286113753800002</v>
      </c>
      <c r="X1183" s="18">
        <v>-83.108026233999993</v>
      </c>
      <c r="Y1183" s="18">
        <v>39.289028698000003</v>
      </c>
      <c r="Z1183" s="18">
        <v>-83.110372263399995</v>
      </c>
      <c r="AA1183" s="71" t="str">
        <f t="shared" si="113"/>
        <v>ROS</v>
      </c>
    </row>
    <row r="1184" spans="1:27" x14ac:dyDescent="0.25">
      <c r="A1184" s="22" t="s">
        <v>5478</v>
      </c>
      <c r="B1184" s="22">
        <v>0</v>
      </c>
      <c r="C1184" s="22" t="s">
        <v>4617</v>
      </c>
      <c r="D1184" s="22">
        <v>4</v>
      </c>
      <c r="E1184" s="23" t="str">
        <f t="shared" si="108"/>
        <v>Green</v>
      </c>
      <c r="F1184" s="72" t="s">
        <v>1669</v>
      </c>
      <c r="G1184" s="23"/>
      <c r="H1184" s="24" t="str">
        <f t="shared" si="109"/>
        <v>Start Loc</v>
      </c>
      <c r="I1184" s="24" t="str">
        <f t="shared" si="110"/>
        <v>End Loc</v>
      </c>
      <c r="J1184" s="24" t="str">
        <f t="shared" si="111"/>
        <v>Segment</v>
      </c>
      <c r="K1184" s="71" t="s">
        <v>808</v>
      </c>
      <c r="L1184" s="22">
        <v>2.75</v>
      </c>
      <c r="M1184" s="22">
        <v>2.99</v>
      </c>
      <c r="N1184" s="22">
        <v>4</v>
      </c>
      <c r="O1184" s="22">
        <v>0</v>
      </c>
      <c r="P1184" s="22">
        <v>0</v>
      </c>
      <c r="Q1184" s="22">
        <v>1</v>
      </c>
      <c r="R1184" s="22"/>
      <c r="S1184" s="22"/>
      <c r="T1184" s="22"/>
      <c r="U1184" t="s">
        <v>4913</v>
      </c>
      <c r="V1184" s="18">
        <f t="shared" si="112"/>
        <v>0.24000000000000021</v>
      </c>
      <c r="W1184" s="18">
        <v>39.2901370103</v>
      </c>
      <c r="X1184" s="18">
        <v>-84.283648091100005</v>
      </c>
      <c r="Y1184" s="18">
        <v>39.2895903808</v>
      </c>
      <c r="Z1184" s="18">
        <v>-84.279285474999995</v>
      </c>
      <c r="AA1184" s="71" t="str">
        <f t="shared" si="113"/>
        <v>WAR</v>
      </c>
    </row>
    <row r="1185" spans="1:27" x14ac:dyDescent="0.25">
      <c r="A1185" s="22" t="s">
        <v>3052</v>
      </c>
      <c r="B1185" s="22">
        <v>0</v>
      </c>
      <c r="C1185" s="22" t="s">
        <v>4606</v>
      </c>
      <c r="D1185" s="22">
        <v>2</v>
      </c>
      <c r="E1185" s="23" t="str">
        <f t="shared" si="108"/>
        <v>Green</v>
      </c>
      <c r="F1185" s="72" t="s">
        <v>1670</v>
      </c>
      <c r="G1185" s="23"/>
      <c r="H1185" s="24" t="str">
        <f t="shared" si="109"/>
        <v>Start Loc</v>
      </c>
      <c r="I1185" s="24" t="str">
        <f t="shared" si="110"/>
        <v>End Loc</v>
      </c>
      <c r="J1185" s="24" t="str">
        <f t="shared" si="111"/>
        <v>Segment</v>
      </c>
      <c r="K1185" s="71" t="s">
        <v>876</v>
      </c>
      <c r="L1185" s="22">
        <v>0.25</v>
      </c>
      <c r="M1185" s="22">
        <v>0.49</v>
      </c>
      <c r="N1185" s="22">
        <v>2</v>
      </c>
      <c r="O1185" s="22">
        <v>0</v>
      </c>
      <c r="P1185" s="22">
        <v>0</v>
      </c>
      <c r="Q1185" s="22">
        <v>2</v>
      </c>
      <c r="R1185" s="22"/>
      <c r="S1185" s="22"/>
      <c r="T1185" s="22"/>
      <c r="U1185" t="s">
        <v>1435</v>
      </c>
      <c r="V1185" s="18">
        <f t="shared" si="112"/>
        <v>0.24</v>
      </c>
      <c r="W1185" s="18">
        <v>39.290539737099998</v>
      </c>
      <c r="X1185" s="18">
        <v>-84.311366476100005</v>
      </c>
      <c r="Y1185" s="18">
        <v>39.289881340500003</v>
      </c>
      <c r="Z1185" s="18">
        <v>-84.3070296848</v>
      </c>
      <c r="AA1185" s="71" t="str">
        <f t="shared" si="113"/>
        <v>HAM</v>
      </c>
    </row>
    <row r="1186" spans="1:27" x14ac:dyDescent="0.25">
      <c r="A1186" s="22" t="s">
        <v>5797</v>
      </c>
      <c r="B1186" s="22">
        <v>0</v>
      </c>
      <c r="C1186" s="22" t="s">
        <v>4607</v>
      </c>
      <c r="D1186" s="22">
        <v>2</v>
      </c>
      <c r="E1186" s="23" t="str">
        <f t="shared" si="108"/>
        <v>Green</v>
      </c>
      <c r="F1186" s="72" t="s">
        <v>1670</v>
      </c>
      <c r="G1186" s="23"/>
      <c r="H1186" s="24" t="str">
        <f t="shared" si="109"/>
        <v>Start Loc</v>
      </c>
      <c r="I1186" s="24" t="str">
        <f t="shared" si="110"/>
        <v>End Loc</v>
      </c>
      <c r="J1186" s="24" t="str">
        <f t="shared" si="111"/>
        <v>Segment</v>
      </c>
      <c r="K1186" s="71" t="s">
        <v>808</v>
      </c>
      <c r="L1186" s="22">
        <v>5</v>
      </c>
      <c r="M1186" s="22">
        <v>5.24</v>
      </c>
      <c r="N1186" s="22">
        <v>2</v>
      </c>
      <c r="O1186" s="22">
        <v>0</v>
      </c>
      <c r="P1186" s="22">
        <v>0</v>
      </c>
      <c r="Q1186" s="22">
        <v>1</v>
      </c>
      <c r="R1186" s="22"/>
      <c r="S1186" s="22"/>
      <c r="T1186" s="22"/>
      <c r="U1186" t="s">
        <v>508</v>
      </c>
      <c r="V1186" s="18">
        <f t="shared" si="112"/>
        <v>0.24000000000000021</v>
      </c>
      <c r="W1186" s="18">
        <v>39.290803031300001</v>
      </c>
      <c r="X1186" s="18">
        <v>-84.298949028899997</v>
      </c>
      <c r="Y1186" s="18">
        <v>39.289884708999999</v>
      </c>
      <c r="Z1186" s="18">
        <v>-84.2947836118</v>
      </c>
      <c r="AA1186" s="71" t="str">
        <f t="shared" si="113"/>
        <v>HAM</v>
      </c>
    </row>
    <row r="1187" spans="1:27" x14ac:dyDescent="0.25">
      <c r="A1187" s="22" t="s">
        <v>2489</v>
      </c>
      <c r="B1187" s="22">
        <v>0</v>
      </c>
      <c r="C1187" s="22" t="s">
        <v>4637</v>
      </c>
      <c r="D1187" s="22">
        <v>2</v>
      </c>
      <c r="E1187" s="23" t="str">
        <f t="shared" si="108"/>
        <v>Green</v>
      </c>
      <c r="F1187" s="72" t="s">
        <v>1729</v>
      </c>
      <c r="G1187" s="23"/>
      <c r="H1187" s="24" t="str">
        <f t="shared" si="109"/>
        <v>Start Loc</v>
      </c>
      <c r="I1187" s="24" t="str">
        <f t="shared" si="110"/>
        <v>End Loc</v>
      </c>
      <c r="J1187" s="24" t="str">
        <f t="shared" si="111"/>
        <v>Segment</v>
      </c>
      <c r="K1187" s="71" t="s">
        <v>1029</v>
      </c>
      <c r="L1187" s="22">
        <v>8.25</v>
      </c>
      <c r="M1187" s="22">
        <v>8.49</v>
      </c>
      <c r="N1187" s="22">
        <v>2</v>
      </c>
      <c r="O1187" s="22">
        <v>0</v>
      </c>
      <c r="P1187" s="22">
        <v>0</v>
      </c>
      <c r="Q1187" s="22">
        <v>0</v>
      </c>
      <c r="R1187" s="22"/>
      <c r="S1187" s="22"/>
      <c r="T1187" s="22"/>
      <c r="U1187" t="s">
        <v>432</v>
      </c>
      <c r="V1187" s="18">
        <f t="shared" si="112"/>
        <v>0.24000000000000021</v>
      </c>
      <c r="W1187" s="18">
        <v>39.287696113199999</v>
      </c>
      <c r="X1187" s="18">
        <v>-82.086238796800004</v>
      </c>
      <c r="Y1187" s="18">
        <v>39.290164541499998</v>
      </c>
      <c r="Z1187" s="18">
        <v>-82.0891261079</v>
      </c>
      <c r="AA1187" s="71" t="str">
        <f t="shared" si="113"/>
        <v>ATH</v>
      </c>
    </row>
    <row r="1188" spans="1:27" x14ac:dyDescent="0.25">
      <c r="A1188" s="22" t="s">
        <v>3425</v>
      </c>
      <c r="B1188" s="22">
        <v>0</v>
      </c>
      <c r="C1188" s="22" t="s">
        <v>4620</v>
      </c>
      <c r="D1188" s="22">
        <v>3</v>
      </c>
      <c r="E1188" s="23" t="str">
        <f t="shared" si="108"/>
        <v>Green</v>
      </c>
      <c r="F1188" s="72" t="s">
        <v>1670</v>
      </c>
      <c r="G1188" s="23"/>
      <c r="H1188" s="24" t="str">
        <f t="shared" si="109"/>
        <v>Start Loc</v>
      </c>
      <c r="I1188" s="24" t="str">
        <f t="shared" si="110"/>
        <v>End Loc</v>
      </c>
      <c r="J1188" s="24" t="str">
        <f t="shared" si="111"/>
        <v>Segment</v>
      </c>
      <c r="K1188" s="71" t="s">
        <v>876</v>
      </c>
      <c r="L1188" s="22">
        <v>0</v>
      </c>
      <c r="M1188" s="22">
        <v>0.24</v>
      </c>
      <c r="N1188" s="22">
        <v>3</v>
      </c>
      <c r="O1188" s="22">
        <v>0</v>
      </c>
      <c r="P1188" s="22">
        <v>0</v>
      </c>
      <c r="Q1188" s="22">
        <v>1</v>
      </c>
      <c r="R1188" s="22"/>
      <c r="S1188" s="22"/>
      <c r="T1188" s="22"/>
      <c r="U1188" t="s">
        <v>1435</v>
      </c>
      <c r="V1188" s="18">
        <f t="shared" si="112"/>
        <v>0.24</v>
      </c>
      <c r="W1188" s="18">
        <v>39.291335171</v>
      </c>
      <c r="X1188" s="18">
        <v>-84.315838561700005</v>
      </c>
      <c r="Y1188" s="18">
        <v>39.2905500894</v>
      </c>
      <c r="Z1188" s="18">
        <v>-84.311552632100003</v>
      </c>
      <c r="AA1188" s="71" t="str">
        <f t="shared" si="113"/>
        <v>HAM</v>
      </c>
    </row>
    <row r="1189" spans="1:27" x14ac:dyDescent="0.25">
      <c r="A1189" s="22" t="s">
        <v>4357</v>
      </c>
      <c r="B1189" s="22">
        <v>0</v>
      </c>
      <c r="C1189" s="22" t="s">
        <v>4635</v>
      </c>
      <c r="D1189" s="22">
        <v>5</v>
      </c>
      <c r="E1189" s="23" t="str">
        <f t="shared" si="108"/>
        <v>Green</v>
      </c>
      <c r="F1189" s="72" t="s">
        <v>1670</v>
      </c>
      <c r="G1189" s="23"/>
      <c r="H1189" s="24" t="str">
        <f t="shared" si="109"/>
        <v>Start Loc</v>
      </c>
      <c r="I1189" s="24" t="str">
        <f t="shared" si="110"/>
        <v>End Loc</v>
      </c>
      <c r="J1189" s="24" t="str">
        <f t="shared" si="111"/>
        <v>Segment</v>
      </c>
      <c r="K1189" s="71" t="s">
        <v>808</v>
      </c>
      <c r="L1189" s="22">
        <v>4.5</v>
      </c>
      <c r="M1189" s="22">
        <v>4.74</v>
      </c>
      <c r="N1189" s="22">
        <v>5</v>
      </c>
      <c r="O1189" s="22">
        <v>0</v>
      </c>
      <c r="P1189" s="22">
        <v>0</v>
      </c>
      <c r="Q1189" s="22">
        <v>0</v>
      </c>
      <c r="R1189" s="22"/>
      <c r="S1189" s="22"/>
      <c r="T1189" s="22"/>
      <c r="U1189" t="s">
        <v>508</v>
      </c>
      <c r="V1189" s="18">
        <f t="shared" si="112"/>
        <v>0.24000000000000021</v>
      </c>
      <c r="W1189" s="18">
        <v>39.292309397099999</v>
      </c>
      <c r="X1189" s="18">
        <v>-84.307886252599999</v>
      </c>
      <c r="Y1189" s="18">
        <v>39.290994187000003</v>
      </c>
      <c r="Z1189" s="18">
        <v>-84.303799826299993</v>
      </c>
      <c r="AA1189" s="71" t="str">
        <f t="shared" si="113"/>
        <v>HAM</v>
      </c>
    </row>
    <row r="1190" spans="1:27" x14ac:dyDescent="0.25">
      <c r="A1190" s="22" t="s">
        <v>6128</v>
      </c>
      <c r="B1190" s="22">
        <v>0</v>
      </c>
      <c r="C1190" s="22" t="s">
        <v>4641</v>
      </c>
      <c r="D1190" s="22">
        <v>2</v>
      </c>
      <c r="E1190" s="23" t="str">
        <f t="shared" si="108"/>
        <v>Green</v>
      </c>
      <c r="F1190" s="72" t="s">
        <v>1729</v>
      </c>
      <c r="G1190" s="23"/>
      <c r="H1190" s="24" t="str">
        <f t="shared" si="109"/>
        <v>Start Loc</v>
      </c>
      <c r="I1190" s="24" t="str">
        <f t="shared" si="110"/>
        <v>End Loc</v>
      </c>
      <c r="J1190" s="24" t="str">
        <f t="shared" si="111"/>
        <v>Segment</v>
      </c>
      <c r="K1190" s="71" t="s">
        <v>1029</v>
      </c>
      <c r="L1190" s="22">
        <v>8.5</v>
      </c>
      <c r="M1190" s="22">
        <v>8.74</v>
      </c>
      <c r="N1190" s="22">
        <v>2</v>
      </c>
      <c r="O1190" s="22">
        <v>0</v>
      </c>
      <c r="P1190" s="22">
        <v>0</v>
      </c>
      <c r="Q1190" s="22">
        <v>2</v>
      </c>
      <c r="R1190" s="22"/>
      <c r="S1190" s="22"/>
      <c r="T1190" s="22"/>
      <c r="U1190" t="s">
        <v>432</v>
      </c>
      <c r="V1190" s="18">
        <f t="shared" si="112"/>
        <v>0.24000000000000021</v>
      </c>
      <c r="W1190" s="18">
        <v>39.290205543900001</v>
      </c>
      <c r="X1190" s="18">
        <v>-82.089318882800001</v>
      </c>
      <c r="Y1190" s="18">
        <v>39.2918954031</v>
      </c>
      <c r="Z1190" s="18">
        <v>-82.093039555600001</v>
      </c>
      <c r="AA1190" s="71" t="str">
        <f t="shared" si="113"/>
        <v>ATH</v>
      </c>
    </row>
    <row r="1191" spans="1:27" x14ac:dyDescent="0.25">
      <c r="A1191" s="22" t="s">
        <v>2950</v>
      </c>
      <c r="B1191" s="22">
        <v>0</v>
      </c>
      <c r="C1191" s="22" t="s">
        <v>4620</v>
      </c>
      <c r="D1191" s="22">
        <v>5</v>
      </c>
      <c r="E1191" s="23" t="str">
        <f t="shared" si="108"/>
        <v>Green</v>
      </c>
      <c r="F1191" s="72" t="s">
        <v>1669</v>
      </c>
      <c r="G1191" s="23"/>
      <c r="H1191" s="24" t="str">
        <f t="shared" si="109"/>
        <v>Start Loc</v>
      </c>
      <c r="I1191" s="24" t="str">
        <f t="shared" si="110"/>
        <v>End Loc</v>
      </c>
      <c r="J1191" s="24" t="str">
        <f t="shared" si="111"/>
        <v>Segment</v>
      </c>
      <c r="K1191" s="71" t="s">
        <v>852</v>
      </c>
      <c r="L1191" s="22">
        <v>0</v>
      </c>
      <c r="M1191" s="22">
        <v>0.24</v>
      </c>
      <c r="N1191" s="22">
        <v>5</v>
      </c>
      <c r="O1191" s="22">
        <v>0</v>
      </c>
      <c r="P1191" s="22">
        <v>0</v>
      </c>
      <c r="Q1191" s="22">
        <v>2</v>
      </c>
      <c r="R1191" s="22"/>
      <c r="S1191" s="22"/>
      <c r="T1191" s="22"/>
      <c r="U1191" t="s">
        <v>628</v>
      </c>
      <c r="V1191" s="18">
        <f t="shared" si="112"/>
        <v>0.24</v>
      </c>
      <c r="W1191" s="18">
        <v>39.292064399399997</v>
      </c>
      <c r="X1191" s="18">
        <v>-84.205512560299994</v>
      </c>
      <c r="Y1191" s="18">
        <v>39.2920433464</v>
      </c>
      <c r="Z1191" s="18">
        <v>-84.201298400699997</v>
      </c>
      <c r="AA1191" s="71" t="str">
        <f t="shared" si="113"/>
        <v>WAR</v>
      </c>
    </row>
    <row r="1192" spans="1:27" x14ac:dyDescent="0.25">
      <c r="A1192" s="22" t="s">
        <v>3304</v>
      </c>
      <c r="B1192" s="22">
        <v>0</v>
      </c>
      <c r="C1192" s="22" t="s">
        <v>4628</v>
      </c>
      <c r="D1192" s="22">
        <v>3</v>
      </c>
      <c r="E1192" s="23" t="str">
        <f t="shared" si="108"/>
        <v>Green</v>
      </c>
      <c r="F1192" s="72" t="s">
        <v>1726</v>
      </c>
      <c r="G1192" s="23"/>
      <c r="H1192" s="24" t="str">
        <f t="shared" si="109"/>
        <v>Start Loc</v>
      </c>
      <c r="I1192" s="24" t="str">
        <f t="shared" si="110"/>
        <v>End Loc</v>
      </c>
      <c r="J1192" s="24" t="str">
        <f t="shared" si="111"/>
        <v>Segment</v>
      </c>
      <c r="K1192" s="71" t="s">
        <v>871</v>
      </c>
      <c r="L1192" s="22">
        <v>4.75</v>
      </c>
      <c r="M1192" s="22">
        <v>4.99</v>
      </c>
      <c r="N1192" s="22">
        <v>3</v>
      </c>
      <c r="O1192" s="22">
        <v>0</v>
      </c>
      <c r="P1192" s="22">
        <v>0</v>
      </c>
      <c r="Q1192" s="22">
        <v>1</v>
      </c>
      <c r="R1192" s="22"/>
      <c r="S1192" s="22"/>
      <c r="T1192" s="22"/>
      <c r="U1192" t="s">
        <v>538</v>
      </c>
      <c r="V1192" s="18">
        <f t="shared" si="112"/>
        <v>0.24000000000000021</v>
      </c>
      <c r="W1192" s="18">
        <v>39.2893141829</v>
      </c>
      <c r="X1192" s="18">
        <v>-83.122631358299998</v>
      </c>
      <c r="Y1192" s="18">
        <v>39.292241736699999</v>
      </c>
      <c r="Z1192" s="18">
        <v>-83.123538398899996</v>
      </c>
      <c r="AA1192" s="71" t="str">
        <f t="shared" si="113"/>
        <v>ROS</v>
      </c>
    </row>
    <row r="1193" spans="1:27" x14ac:dyDescent="0.25">
      <c r="A1193" s="22" t="s">
        <v>3842</v>
      </c>
      <c r="B1193" s="22">
        <v>0</v>
      </c>
      <c r="C1193" s="22" t="s">
        <v>4673</v>
      </c>
      <c r="D1193" s="22">
        <v>4</v>
      </c>
      <c r="E1193" s="23" t="str">
        <f t="shared" si="108"/>
        <v>Green</v>
      </c>
      <c r="F1193" s="72" t="s">
        <v>1726</v>
      </c>
      <c r="G1193" s="23"/>
      <c r="H1193" s="24" t="str">
        <f t="shared" si="109"/>
        <v>Start Loc</v>
      </c>
      <c r="I1193" s="24" t="str">
        <f t="shared" si="110"/>
        <v>End Loc</v>
      </c>
      <c r="J1193" s="24" t="str">
        <f t="shared" si="111"/>
        <v>Segment</v>
      </c>
      <c r="K1193" s="71" t="s">
        <v>943</v>
      </c>
      <c r="L1193" s="22">
        <v>10.75</v>
      </c>
      <c r="M1193" s="22">
        <v>10.99</v>
      </c>
      <c r="N1193" s="22">
        <v>4</v>
      </c>
      <c r="O1193" s="22">
        <v>0</v>
      </c>
      <c r="P1193" s="22">
        <v>1</v>
      </c>
      <c r="Q1193" s="22">
        <v>1</v>
      </c>
      <c r="R1193" s="22"/>
      <c r="S1193" s="22"/>
      <c r="T1193" s="22"/>
      <c r="U1193" t="s">
        <v>304</v>
      </c>
      <c r="V1193" s="18">
        <f t="shared" si="112"/>
        <v>0.24000000000000021</v>
      </c>
      <c r="W1193" s="18">
        <v>39.289169584200003</v>
      </c>
      <c r="X1193" s="18">
        <v>-83.110444752899994</v>
      </c>
      <c r="Y1193" s="18">
        <v>39.292510037100001</v>
      </c>
      <c r="Z1193" s="18">
        <v>-83.111645952299995</v>
      </c>
      <c r="AA1193" s="71" t="str">
        <f t="shared" si="113"/>
        <v>ROS</v>
      </c>
    </row>
    <row r="1194" spans="1:27" x14ac:dyDescent="0.25">
      <c r="A1194" s="22" t="s">
        <v>4487</v>
      </c>
      <c r="B1194" s="22">
        <v>0</v>
      </c>
      <c r="C1194" s="22" t="s">
        <v>4624</v>
      </c>
      <c r="D1194" s="22">
        <v>4</v>
      </c>
      <c r="E1194" s="23" t="str">
        <f t="shared" si="108"/>
        <v>Green</v>
      </c>
      <c r="F1194" s="72" t="s">
        <v>1670</v>
      </c>
      <c r="G1194" s="23"/>
      <c r="H1194" s="24" t="str">
        <f t="shared" si="109"/>
        <v>Start Loc</v>
      </c>
      <c r="I1194" s="24" t="str">
        <f t="shared" si="110"/>
        <v>End Loc</v>
      </c>
      <c r="J1194" s="24" t="str">
        <f t="shared" si="111"/>
        <v>Segment</v>
      </c>
      <c r="K1194" s="71" t="s">
        <v>911</v>
      </c>
      <c r="L1194" s="22">
        <v>2.25</v>
      </c>
      <c r="M1194" s="22">
        <v>2.4900000000000002</v>
      </c>
      <c r="N1194" s="22">
        <v>4</v>
      </c>
      <c r="O1194" s="22">
        <v>0</v>
      </c>
      <c r="P1194" s="22">
        <v>0</v>
      </c>
      <c r="Q1194" s="22">
        <v>1</v>
      </c>
      <c r="R1194" s="22"/>
      <c r="S1194" s="22"/>
      <c r="T1194" s="22"/>
      <c r="U1194" t="s">
        <v>702</v>
      </c>
      <c r="V1194" s="18">
        <f t="shared" si="112"/>
        <v>0.24000000000000021</v>
      </c>
      <c r="W1194" s="18">
        <v>39.2891880114</v>
      </c>
      <c r="X1194" s="18">
        <v>-84.796787377800001</v>
      </c>
      <c r="Y1194" s="18">
        <v>39.292526630099999</v>
      </c>
      <c r="Z1194" s="18">
        <v>-84.795873975299997</v>
      </c>
      <c r="AA1194" s="71" t="str">
        <f t="shared" si="113"/>
        <v>HAM</v>
      </c>
    </row>
    <row r="1195" spans="1:27" x14ac:dyDescent="0.25">
      <c r="A1195" s="22" t="s">
        <v>3240</v>
      </c>
      <c r="B1195" s="22">
        <v>0</v>
      </c>
      <c r="C1195" s="22" t="s">
        <v>4626</v>
      </c>
      <c r="D1195" s="22">
        <v>2</v>
      </c>
      <c r="E1195" s="23" t="str">
        <f t="shared" si="108"/>
        <v>Green</v>
      </c>
      <c r="F1195" s="72" t="s">
        <v>1742</v>
      </c>
      <c r="G1195" s="23"/>
      <c r="H1195" s="24" t="str">
        <f t="shared" si="109"/>
        <v>Start Loc</v>
      </c>
      <c r="I1195" s="24" t="str">
        <f t="shared" si="110"/>
        <v>End Loc</v>
      </c>
      <c r="J1195" s="24" t="str">
        <f t="shared" si="111"/>
        <v>Segment</v>
      </c>
      <c r="K1195" s="71" t="s">
        <v>848</v>
      </c>
      <c r="L1195" s="22">
        <v>1.75</v>
      </c>
      <c r="M1195" s="22">
        <v>1.99</v>
      </c>
      <c r="N1195" s="22">
        <v>2</v>
      </c>
      <c r="O1195" s="22">
        <v>0</v>
      </c>
      <c r="P1195" s="22">
        <v>0</v>
      </c>
      <c r="Q1195" s="22">
        <v>0</v>
      </c>
      <c r="R1195" s="22"/>
      <c r="S1195" s="22"/>
      <c r="T1195" s="22"/>
      <c r="U1195" t="s">
        <v>786</v>
      </c>
      <c r="V1195" s="18">
        <f t="shared" si="112"/>
        <v>0.24</v>
      </c>
      <c r="W1195" s="18">
        <v>39.289713139200003</v>
      </c>
      <c r="X1195" s="18">
        <v>-82.588031963500001</v>
      </c>
      <c r="Y1195" s="18">
        <v>39.293045279099999</v>
      </c>
      <c r="Z1195" s="18">
        <v>-82.587502558500006</v>
      </c>
      <c r="AA1195" s="71" t="str">
        <f t="shared" si="113"/>
        <v>VIN</v>
      </c>
    </row>
    <row r="1196" spans="1:27" x14ac:dyDescent="0.25">
      <c r="A1196" s="22" t="s">
        <v>6354</v>
      </c>
      <c r="B1196" s="22">
        <v>0</v>
      </c>
      <c r="C1196" s="22" t="s">
        <v>4620</v>
      </c>
      <c r="D1196" s="22">
        <v>3</v>
      </c>
      <c r="E1196" s="23" t="str">
        <f t="shared" si="108"/>
        <v>Green</v>
      </c>
      <c r="F1196" s="72" t="s">
        <v>1669</v>
      </c>
      <c r="G1196" s="23"/>
      <c r="H1196" s="24" t="str">
        <f t="shared" si="109"/>
        <v>Start Loc</v>
      </c>
      <c r="I1196" s="24" t="str">
        <f t="shared" si="110"/>
        <v>End Loc</v>
      </c>
      <c r="J1196" s="24" t="str">
        <f t="shared" si="111"/>
        <v>Segment</v>
      </c>
      <c r="K1196" s="71" t="s">
        <v>802</v>
      </c>
      <c r="L1196" s="22">
        <v>0</v>
      </c>
      <c r="M1196" s="22">
        <v>0.24</v>
      </c>
      <c r="N1196" s="22">
        <v>3</v>
      </c>
      <c r="O1196" s="22">
        <v>0</v>
      </c>
      <c r="P1196" s="22">
        <v>0</v>
      </c>
      <c r="Q1196" s="22">
        <v>0</v>
      </c>
      <c r="R1196" s="22"/>
      <c r="S1196" s="22"/>
      <c r="T1196" s="22"/>
      <c r="U1196" t="s">
        <v>4744</v>
      </c>
      <c r="V1196" s="18">
        <f t="shared" si="112"/>
        <v>0.24</v>
      </c>
      <c r="W1196" s="18">
        <v>39.289949679000003</v>
      </c>
      <c r="X1196" s="18">
        <v>-84.282252131600004</v>
      </c>
      <c r="Y1196" s="18">
        <v>39.293184607599997</v>
      </c>
      <c r="Z1196" s="18">
        <v>-84.280716838000004</v>
      </c>
      <c r="AA1196" s="71" t="str">
        <f t="shared" si="113"/>
        <v>WAR</v>
      </c>
    </row>
    <row r="1197" spans="1:27" x14ac:dyDescent="0.25">
      <c r="A1197" s="22" t="s">
        <v>4349</v>
      </c>
      <c r="B1197" s="22">
        <v>0</v>
      </c>
      <c r="C1197" s="22" t="s">
        <v>4616</v>
      </c>
      <c r="D1197" s="22">
        <v>4</v>
      </c>
      <c r="E1197" s="23" t="str">
        <f t="shared" si="108"/>
        <v>Green</v>
      </c>
      <c r="F1197" s="72" t="s">
        <v>1726</v>
      </c>
      <c r="G1197" s="23"/>
      <c r="H1197" s="24" t="str">
        <f t="shared" si="109"/>
        <v>Start Loc</v>
      </c>
      <c r="I1197" s="24" t="str">
        <f t="shared" si="110"/>
        <v>End Loc</v>
      </c>
      <c r="J1197" s="24" t="str">
        <f t="shared" si="111"/>
        <v>Segment</v>
      </c>
      <c r="K1197" s="71" t="s">
        <v>933</v>
      </c>
      <c r="L1197" s="22">
        <v>4</v>
      </c>
      <c r="M1197" s="22">
        <v>4.24</v>
      </c>
      <c r="N1197" s="22">
        <v>4</v>
      </c>
      <c r="O1197" s="22">
        <v>0</v>
      </c>
      <c r="P1197" s="22">
        <v>0</v>
      </c>
      <c r="Q1197" s="22">
        <v>3</v>
      </c>
      <c r="R1197" s="22"/>
      <c r="S1197" s="22"/>
      <c r="T1197" s="22"/>
      <c r="U1197" t="s">
        <v>300</v>
      </c>
      <c r="V1197" s="18">
        <f t="shared" si="112"/>
        <v>0.24000000000000021</v>
      </c>
      <c r="W1197" s="18">
        <v>39.290427685600001</v>
      </c>
      <c r="X1197" s="18">
        <v>-83.009041719899997</v>
      </c>
      <c r="Y1197" s="18">
        <v>39.293791487</v>
      </c>
      <c r="Z1197" s="18">
        <v>-83.008515411399998</v>
      </c>
      <c r="AA1197" s="71" t="str">
        <f t="shared" si="113"/>
        <v>ROS</v>
      </c>
    </row>
    <row r="1198" spans="1:27" x14ac:dyDescent="0.25">
      <c r="A1198" s="22" t="s">
        <v>2246</v>
      </c>
      <c r="B1198" s="22">
        <v>0</v>
      </c>
      <c r="C1198" s="22" t="s">
        <v>4612</v>
      </c>
      <c r="D1198" s="22">
        <v>2</v>
      </c>
      <c r="E1198" s="23" t="str">
        <f t="shared" si="108"/>
        <v>Green</v>
      </c>
      <c r="F1198" s="72" t="s">
        <v>1727</v>
      </c>
      <c r="G1198" s="23"/>
      <c r="H1198" s="24" t="str">
        <f t="shared" si="109"/>
        <v>Start Loc</v>
      </c>
      <c r="I1198" s="24" t="str">
        <f t="shared" si="110"/>
        <v>End Loc</v>
      </c>
      <c r="J1198" s="24" t="str">
        <f t="shared" si="111"/>
        <v>Segment</v>
      </c>
      <c r="K1198" s="71" t="s">
        <v>850</v>
      </c>
      <c r="L1198" s="22">
        <v>1</v>
      </c>
      <c r="M1198" s="22">
        <v>1.24</v>
      </c>
      <c r="N1198" s="22">
        <v>2</v>
      </c>
      <c r="O1198" s="22">
        <v>0</v>
      </c>
      <c r="P1198" s="22">
        <v>0</v>
      </c>
      <c r="Q1198" s="22">
        <v>0</v>
      </c>
      <c r="R1198" s="22"/>
      <c r="S1198" s="22"/>
      <c r="T1198" s="22"/>
      <c r="U1198" t="s">
        <v>1892</v>
      </c>
      <c r="V1198" s="18">
        <f t="shared" si="112"/>
        <v>0.24</v>
      </c>
      <c r="W1198" s="18">
        <v>39.291054744599997</v>
      </c>
      <c r="X1198" s="18">
        <v>-83.882111204099999</v>
      </c>
      <c r="Y1198" s="18">
        <v>39.2939224096</v>
      </c>
      <c r="Z1198" s="18">
        <v>-83.8846452688</v>
      </c>
      <c r="AA1198" s="71" t="str">
        <f t="shared" si="113"/>
        <v>CLI</v>
      </c>
    </row>
    <row r="1199" spans="1:27" x14ac:dyDescent="0.25">
      <c r="A1199" s="22" t="s">
        <v>3111</v>
      </c>
      <c r="B1199" s="22">
        <v>0</v>
      </c>
      <c r="C1199" s="22" t="s">
        <v>4632</v>
      </c>
      <c r="D1199" s="22">
        <v>2</v>
      </c>
      <c r="E1199" s="23" t="str">
        <f t="shared" si="108"/>
        <v>Green</v>
      </c>
      <c r="F1199" s="72" t="s">
        <v>1729</v>
      </c>
      <c r="G1199" s="23"/>
      <c r="H1199" s="24" t="str">
        <f t="shared" si="109"/>
        <v>Start Loc</v>
      </c>
      <c r="I1199" s="24" t="str">
        <f t="shared" si="110"/>
        <v>End Loc</v>
      </c>
      <c r="J1199" s="24" t="str">
        <f t="shared" si="111"/>
        <v>Segment</v>
      </c>
      <c r="K1199" s="71" t="s">
        <v>876</v>
      </c>
      <c r="L1199" s="22">
        <v>7.75</v>
      </c>
      <c r="M1199" s="22">
        <v>7.99</v>
      </c>
      <c r="N1199" s="22">
        <v>2</v>
      </c>
      <c r="O1199" s="22">
        <v>0</v>
      </c>
      <c r="P1199" s="22">
        <v>0</v>
      </c>
      <c r="Q1199" s="22">
        <v>2</v>
      </c>
      <c r="R1199" s="22"/>
      <c r="S1199" s="22"/>
      <c r="T1199" s="22"/>
      <c r="U1199" t="s">
        <v>1999</v>
      </c>
      <c r="V1199" s="18">
        <f t="shared" si="112"/>
        <v>0.24000000000000021</v>
      </c>
      <c r="W1199" s="18">
        <v>39.2945574357</v>
      </c>
      <c r="X1199" s="18">
        <v>-82.171246826699999</v>
      </c>
      <c r="Y1199" s="18">
        <v>39.2949514978</v>
      </c>
      <c r="Z1199" s="18">
        <v>-82.167278546800006</v>
      </c>
      <c r="AA1199" s="71" t="str">
        <f t="shared" si="113"/>
        <v>ATH</v>
      </c>
    </row>
    <row r="1200" spans="1:27" x14ac:dyDescent="0.25">
      <c r="A1200" s="22" t="s">
        <v>3490</v>
      </c>
      <c r="B1200" s="22">
        <v>0</v>
      </c>
      <c r="C1200" s="22" t="s">
        <v>4624</v>
      </c>
      <c r="D1200" s="22">
        <v>5</v>
      </c>
      <c r="E1200" s="23" t="str">
        <f t="shared" si="108"/>
        <v>Green</v>
      </c>
      <c r="F1200" s="72" t="s">
        <v>1670</v>
      </c>
      <c r="G1200" s="23"/>
      <c r="H1200" s="24" t="str">
        <f t="shared" si="109"/>
        <v>Start Loc</v>
      </c>
      <c r="I1200" s="24" t="str">
        <f t="shared" si="110"/>
        <v>End Loc</v>
      </c>
      <c r="J1200" s="24" t="str">
        <f t="shared" si="111"/>
        <v>Segment</v>
      </c>
      <c r="K1200" s="71" t="s">
        <v>1032</v>
      </c>
      <c r="L1200" s="22">
        <v>2.25</v>
      </c>
      <c r="M1200" s="22">
        <v>2.4900000000000002</v>
      </c>
      <c r="N1200" s="22">
        <v>5</v>
      </c>
      <c r="O1200" s="22">
        <v>0</v>
      </c>
      <c r="P1200" s="22">
        <v>0</v>
      </c>
      <c r="Q1200" s="22">
        <v>1</v>
      </c>
      <c r="R1200" s="22"/>
      <c r="S1200" s="22"/>
      <c r="T1200" s="22"/>
      <c r="U1200" t="s">
        <v>435</v>
      </c>
      <c r="V1200" s="18">
        <f t="shared" si="112"/>
        <v>0.24000000000000021</v>
      </c>
      <c r="W1200" s="18">
        <v>39.293647739500003</v>
      </c>
      <c r="X1200" s="18">
        <v>-84.619024433899995</v>
      </c>
      <c r="Y1200" s="18">
        <v>39.295970785999998</v>
      </c>
      <c r="Z1200" s="18">
        <v>-84.621893995999997</v>
      </c>
      <c r="AA1200" s="71" t="str">
        <f t="shared" si="113"/>
        <v>HAM</v>
      </c>
    </row>
    <row r="1201" spans="1:27" x14ac:dyDescent="0.25">
      <c r="A1201" s="22" t="s">
        <v>2994</v>
      </c>
      <c r="B1201" s="22">
        <v>0</v>
      </c>
      <c r="C1201" s="22" t="s">
        <v>4619</v>
      </c>
      <c r="D1201" s="22">
        <v>3</v>
      </c>
      <c r="E1201" s="23" t="str">
        <f t="shared" si="108"/>
        <v>Green</v>
      </c>
      <c r="F1201" s="72" t="s">
        <v>1670</v>
      </c>
      <c r="G1201" s="23"/>
      <c r="H1201" s="24" t="str">
        <f t="shared" si="109"/>
        <v>Start Loc</v>
      </c>
      <c r="I1201" s="24" t="str">
        <f t="shared" si="110"/>
        <v>End Loc</v>
      </c>
      <c r="J1201" s="24" t="str">
        <f t="shared" si="111"/>
        <v>Segment</v>
      </c>
      <c r="K1201" s="71" t="s">
        <v>830</v>
      </c>
      <c r="L1201" s="22">
        <v>0.5</v>
      </c>
      <c r="M1201" s="22">
        <v>0.74</v>
      </c>
      <c r="N1201" s="22">
        <v>3</v>
      </c>
      <c r="O1201" s="22">
        <v>0</v>
      </c>
      <c r="P1201" s="22">
        <v>0</v>
      </c>
      <c r="Q1201" s="22">
        <v>6</v>
      </c>
      <c r="R1201" s="22"/>
      <c r="S1201" s="22"/>
      <c r="T1201" s="22"/>
      <c r="U1201" t="s">
        <v>1241</v>
      </c>
      <c r="V1201" s="18">
        <f t="shared" si="112"/>
        <v>0.24</v>
      </c>
      <c r="W1201" s="18">
        <v>39.2948046729</v>
      </c>
      <c r="X1201" s="18">
        <v>-84.610684933800002</v>
      </c>
      <c r="Y1201" s="18">
        <v>39.296127275700002</v>
      </c>
      <c r="Z1201" s="18">
        <v>-84.6067256101</v>
      </c>
      <c r="AA1201" s="71" t="str">
        <f t="shared" si="113"/>
        <v>HAM</v>
      </c>
    </row>
    <row r="1202" spans="1:27" x14ac:dyDescent="0.25">
      <c r="A1202" s="22" t="s">
        <v>3658</v>
      </c>
      <c r="B1202" s="22">
        <v>0</v>
      </c>
      <c r="C1202" s="22" t="s">
        <v>4620</v>
      </c>
      <c r="D1202" s="22">
        <v>3</v>
      </c>
      <c r="E1202" s="23" t="str">
        <f t="shared" si="108"/>
        <v>Green</v>
      </c>
      <c r="F1202" s="72" t="s">
        <v>1669</v>
      </c>
      <c r="G1202" s="23"/>
      <c r="H1202" s="24" t="str">
        <f t="shared" si="109"/>
        <v>Start Loc</v>
      </c>
      <c r="I1202" s="24" t="str">
        <f t="shared" si="110"/>
        <v>End Loc</v>
      </c>
      <c r="J1202" s="24" t="str">
        <f t="shared" si="111"/>
        <v>Segment</v>
      </c>
      <c r="K1202" s="71" t="s">
        <v>817</v>
      </c>
      <c r="L1202" s="22">
        <v>0</v>
      </c>
      <c r="M1202" s="22">
        <v>0.24</v>
      </c>
      <c r="N1202" s="22">
        <v>3</v>
      </c>
      <c r="O1202" s="22">
        <v>0</v>
      </c>
      <c r="P1202" s="22">
        <v>0</v>
      </c>
      <c r="Q1202" s="22">
        <v>2</v>
      </c>
      <c r="R1202" s="22"/>
      <c r="S1202" s="22"/>
      <c r="T1202" s="22"/>
      <c r="U1202" t="s">
        <v>703</v>
      </c>
      <c r="V1202" s="18">
        <f t="shared" si="112"/>
        <v>0.24</v>
      </c>
      <c r="W1202" s="18">
        <v>39.292740495399997</v>
      </c>
      <c r="X1202" s="18">
        <v>-84.315735217699995</v>
      </c>
      <c r="Y1202" s="18">
        <v>39.296180519700002</v>
      </c>
      <c r="Z1202" s="18">
        <v>-84.315284581499995</v>
      </c>
      <c r="AA1202" s="71" t="str">
        <f t="shared" si="113"/>
        <v>WAR</v>
      </c>
    </row>
    <row r="1203" spans="1:27" x14ac:dyDescent="0.25">
      <c r="A1203" s="22" t="s">
        <v>2381</v>
      </c>
      <c r="B1203" s="22">
        <v>0</v>
      </c>
      <c r="C1203" s="22" t="s">
        <v>4626</v>
      </c>
      <c r="D1203" s="22">
        <v>2</v>
      </c>
      <c r="E1203" s="23" t="str">
        <f t="shared" si="108"/>
        <v>Green</v>
      </c>
      <c r="F1203" s="72" t="s">
        <v>1742</v>
      </c>
      <c r="G1203" s="23"/>
      <c r="H1203" s="24" t="str">
        <f t="shared" si="109"/>
        <v>Start Loc</v>
      </c>
      <c r="I1203" s="24" t="str">
        <f t="shared" si="110"/>
        <v>End Loc</v>
      </c>
      <c r="J1203" s="24" t="str">
        <f t="shared" si="111"/>
        <v>Segment</v>
      </c>
      <c r="K1203" s="71" t="s">
        <v>1072</v>
      </c>
      <c r="L1203" s="22">
        <v>1.75</v>
      </c>
      <c r="M1203" s="22">
        <v>1.99</v>
      </c>
      <c r="N1203" s="22">
        <v>2</v>
      </c>
      <c r="O1203" s="22">
        <v>0</v>
      </c>
      <c r="P1203" s="22">
        <v>0</v>
      </c>
      <c r="Q1203" s="22">
        <v>0</v>
      </c>
      <c r="R1203" s="22"/>
      <c r="S1203" s="22"/>
      <c r="T1203" s="22"/>
      <c r="U1203" t="s">
        <v>1637</v>
      </c>
      <c r="V1203" s="18">
        <f t="shared" si="112"/>
        <v>0.24</v>
      </c>
      <c r="W1203" s="18">
        <v>39.298198854299997</v>
      </c>
      <c r="X1203" s="18">
        <v>-82.545977201499994</v>
      </c>
      <c r="Y1203" s="18">
        <v>39.296383651299998</v>
      </c>
      <c r="Z1203" s="18">
        <v>-82.543664483399994</v>
      </c>
      <c r="AA1203" s="71" t="str">
        <f t="shared" si="113"/>
        <v>VIN</v>
      </c>
    </row>
    <row r="1204" spans="1:27" x14ac:dyDescent="0.25">
      <c r="A1204" s="22" t="s">
        <v>6513</v>
      </c>
      <c r="B1204" s="22">
        <v>0</v>
      </c>
      <c r="C1204" s="22" t="s">
        <v>4661</v>
      </c>
      <c r="D1204" s="22">
        <v>4</v>
      </c>
      <c r="E1204" s="23" t="str">
        <f t="shared" si="108"/>
        <v>Green</v>
      </c>
      <c r="F1204" s="72" t="s">
        <v>1670</v>
      </c>
      <c r="G1204" s="23"/>
      <c r="H1204" s="24" t="str">
        <f t="shared" si="109"/>
        <v>Start Loc</v>
      </c>
      <c r="I1204" s="24" t="str">
        <f t="shared" si="110"/>
        <v>End Loc</v>
      </c>
      <c r="J1204" s="24" t="str">
        <f t="shared" si="111"/>
        <v>Segment</v>
      </c>
      <c r="K1204" s="71" t="s">
        <v>990</v>
      </c>
      <c r="L1204" s="22">
        <v>15</v>
      </c>
      <c r="M1204" s="22">
        <v>15.24</v>
      </c>
      <c r="N1204" s="22">
        <v>4</v>
      </c>
      <c r="O1204" s="22">
        <v>0</v>
      </c>
      <c r="P1204" s="22">
        <v>1</v>
      </c>
      <c r="Q1204" s="22">
        <v>2</v>
      </c>
      <c r="R1204" s="22"/>
      <c r="S1204" s="22"/>
      <c r="T1204" s="22"/>
      <c r="U1204" t="s">
        <v>362</v>
      </c>
      <c r="V1204" s="18">
        <f t="shared" si="112"/>
        <v>0.24000000000000021</v>
      </c>
      <c r="W1204" s="18">
        <v>39.294689016600003</v>
      </c>
      <c r="X1204" s="18">
        <v>-84.651554346400005</v>
      </c>
      <c r="Y1204" s="18">
        <v>39.2970033673</v>
      </c>
      <c r="Z1204" s="18">
        <v>-84.649134939000007</v>
      </c>
      <c r="AA1204" s="71" t="str">
        <f t="shared" si="113"/>
        <v>HAM</v>
      </c>
    </row>
    <row r="1205" spans="1:27" x14ac:dyDescent="0.25">
      <c r="A1205" s="22" t="s">
        <v>4107</v>
      </c>
      <c r="B1205" s="22">
        <v>0</v>
      </c>
      <c r="C1205" s="22" t="s">
        <v>4614</v>
      </c>
      <c r="D1205" s="22">
        <v>4</v>
      </c>
      <c r="E1205" s="23" t="str">
        <f t="shared" si="108"/>
        <v>Green</v>
      </c>
      <c r="F1205" s="72" t="s">
        <v>1670</v>
      </c>
      <c r="G1205" s="23"/>
      <c r="H1205" s="24" t="str">
        <f t="shared" si="109"/>
        <v>Start Loc</v>
      </c>
      <c r="I1205" s="24" t="str">
        <f t="shared" si="110"/>
        <v>End Loc</v>
      </c>
      <c r="J1205" s="24" t="str">
        <f t="shared" si="111"/>
        <v>Segment</v>
      </c>
      <c r="K1205" s="71" t="s">
        <v>830</v>
      </c>
      <c r="L1205" s="22">
        <v>3.75</v>
      </c>
      <c r="M1205" s="22">
        <v>3.99</v>
      </c>
      <c r="N1205" s="22">
        <v>4</v>
      </c>
      <c r="O1205" s="22">
        <v>0</v>
      </c>
      <c r="P1205" s="22">
        <v>0</v>
      </c>
      <c r="Q1205" s="22">
        <v>2</v>
      </c>
      <c r="R1205" s="22"/>
      <c r="S1205" s="22"/>
      <c r="T1205" s="22"/>
      <c r="U1205" t="s">
        <v>1241</v>
      </c>
      <c r="V1205" s="18">
        <f t="shared" si="112"/>
        <v>0.24000000000000021</v>
      </c>
      <c r="W1205" s="18">
        <v>39.298519272900002</v>
      </c>
      <c r="X1205" s="18">
        <v>-84.557759980100002</v>
      </c>
      <c r="Y1205" s="18">
        <v>39.297212700199999</v>
      </c>
      <c r="Z1205" s="18">
        <v>-84.553641133499994</v>
      </c>
      <c r="AA1205" s="71" t="str">
        <f t="shared" si="113"/>
        <v>HAM</v>
      </c>
    </row>
    <row r="1206" spans="1:27" x14ac:dyDescent="0.25">
      <c r="A1206" s="22" t="s">
        <v>4005</v>
      </c>
      <c r="B1206" s="22">
        <v>0</v>
      </c>
      <c r="C1206" s="22" t="s">
        <v>4609</v>
      </c>
      <c r="D1206" s="22">
        <v>2</v>
      </c>
      <c r="E1206" s="23" t="str">
        <f t="shared" si="108"/>
        <v>Green</v>
      </c>
      <c r="F1206" s="72" t="s">
        <v>1726</v>
      </c>
      <c r="G1206" s="23"/>
      <c r="H1206" s="24" t="str">
        <f t="shared" si="109"/>
        <v>Start Loc</v>
      </c>
      <c r="I1206" s="24" t="str">
        <f t="shared" si="110"/>
        <v>End Loc</v>
      </c>
      <c r="J1206" s="24" t="str">
        <f t="shared" si="111"/>
        <v>Segment</v>
      </c>
      <c r="K1206" s="71" t="s">
        <v>933</v>
      </c>
      <c r="L1206" s="22">
        <v>4.25</v>
      </c>
      <c r="M1206" s="22">
        <v>4.49</v>
      </c>
      <c r="N1206" s="22">
        <v>2</v>
      </c>
      <c r="O1206" s="22">
        <v>0</v>
      </c>
      <c r="P1206" s="22">
        <v>0</v>
      </c>
      <c r="Q1206" s="22">
        <v>2</v>
      </c>
      <c r="R1206" s="22"/>
      <c r="S1206" s="22"/>
      <c r="T1206" s="22"/>
      <c r="U1206" t="s">
        <v>300</v>
      </c>
      <c r="V1206" s="18">
        <f t="shared" si="112"/>
        <v>0.24000000000000021</v>
      </c>
      <c r="W1206" s="18">
        <v>39.293934431899999</v>
      </c>
      <c r="X1206" s="18">
        <v>-83.008544091900006</v>
      </c>
      <c r="Y1206" s="18">
        <v>39.297316836100002</v>
      </c>
      <c r="Z1206" s="18">
        <v>-83.009444770599998</v>
      </c>
      <c r="AA1206" s="71" t="str">
        <f t="shared" si="113"/>
        <v>ROS</v>
      </c>
    </row>
    <row r="1207" spans="1:27" x14ac:dyDescent="0.25">
      <c r="A1207" s="22" t="s">
        <v>3910</v>
      </c>
      <c r="B1207" s="22">
        <v>0</v>
      </c>
      <c r="C1207" s="22" t="s">
        <v>4630</v>
      </c>
      <c r="D1207" s="22">
        <v>3</v>
      </c>
      <c r="E1207" s="23" t="str">
        <f t="shared" si="108"/>
        <v>Green</v>
      </c>
      <c r="F1207" s="72" t="s">
        <v>1729</v>
      </c>
      <c r="G1207" s="23"/>
      <c r="H1207" s="24" t="str">
        <f t="shared" si="109"/>
        <v>Start Loc</v>
      </c>
      <c r="I1207" s="24" t="str">
        <f t="shared" si="110"/>
        <v>End Loc</v>
      </c>
      <c r="J1207" s="24" t="str">
        <f t="shared" si="111"/>
        <v>Segment</v>
      </c>
      <c r="K1207" s="71" t="s">
        <v>816</v>
      </c>
      <c r="L1207" s="22">
        <v>5.75</v>
      </c>
      <c r="M1207" s="22">
        <v>5.99</v>
      </c>
      <c r="N1207" s="22">
        <v>3</v>
      </c>
      <c r="O1207" s="22">
        <v>1</v>
      </c>
      <c r="P1207" s="22">
        <v>1</v>
      </c>
      <c r="Q1207" s="22">
        <v>1</v>
      </c>
      <c r="R1207" s="22"/>
      <c r="S1207" s="22"/>
      <c r="T1207" s="22"/>
      <c r="U1207" t="s">
        <v>756</v>
      </c>
      <c r="V1207" s="18">
        <f t="shared" si="112"/>
        <v>0.24000000000000021</v>
      </c>
      <c r="W1207" s="18">
        <v>39.294372769100001</v>
      </c>
      <c r="X1207" s="18">
        <v>-82.152357689799999</v>
      </c>
      <c r="Y1207" s="18">
        <v>39.297774611400001</v>
      </c>
      <c r="Z1207" s="18">
        <v>-82.151684285800002</v>
      </c>
      <c r="AA1207" s="71" t="str">
        <f t="shared" si="113"/>
        <v>ATH</v>
      </c>
    </row>
    <row r="1208" spans="1:27" x14ac:dyDescent="0.25">
      <c r="A1208" s="22" t="s">
        <v>3634</v>
      </c>
      <c r="B1208" s="22">
        <v>0</v>
      </c>
      <c r="C1208" s="22" t="s">
        <v>4615</v>
      </c>
      <c r="D1208" s="22">
        <v>2</v>
      </c>
      <c r="E1208" s="23" t="str">
        <f t="shared" si="108"/>
        <v>Green</v>
      </c>
      <c r="F1208" s="72" t="s">
        <v>1670</v>
      </c>
      <c r="G1208" s="23"/>
      <c r="H1208" s="24" t="str">
        <f t="shared" si="109"/>
        <v>Start Loc</v>
      </c>
      <c r="I1208" s="24" t="str">
        <f t="shared" si="110"/>
        <v>End Loc</v>
      </c>
      <c r="J1208" s="24" t="str">
        <f t="shared" si="111"/>
        <v>Segment</v>
      </c>
      <c r="K1208" s="71" t="s">
        <v>1032</v>
      </c>
      <c r="L1208" s="22">
        <v>2.5</v>
      </c>
      <c r="M1208" s="22">
        <v>2.74</v>
      </c>
      <c r="N1208" s="22">
        <v>2</v>
      </c>
      <c r="O1208" s="22">
        <v>0</v>
      </c>
      <c r="P1208" s="22">
        <v>0</v>
      </c>
      <c r="Q1208" s="22">
        <v>1</v>
      </c>
      <c r="R1208" s="22"/>
      <c r="S1208" s="22"/>
      <c r="T1208" s="22"/>
      <c r="U1208" t="s">
        <v>435</v>
      </c>
      <c r="V1208" s="18">
        <f t="shared" si="112"/>
        <v>0.24000000000000021</v>
      </c>
      <c r="W1208" s="18">
        <v>39.295983697099999</v>
      </c>
      <c r="X1208" s="18">
        <v>-84.622079882600005</v>
      </c>
      <c r="Y1208" s="18">
        <v>39.2979164881</v>
      </c>
      <c r="Z1208" s="18">
        <v>-84.625143287699998</v>
      </c>
      <c r="AA1208" s="71" t="str">
        <f t="shared" si="113"/>
        <v>HAM</v>
      </c>
    </row>
    <row r="1209" spans="1:27" x14ac:dyDescent="0.25">
      <c r="A1209" s="22" t="s">
        <v>5146</v>
      </c>
      <c r="B1209" s="22">
        <v>0</v>
      </c>
      <c r="C1209" s="22" t="s">
        <v>4622</v>
      </c>
      <c r="D1209" s="22">
        <v>2</v>
      </c>
      <c r="E1209" s="23" t="str">
        <f t="shared" si="108"/>
        <v>Green</v>
      </c>
      <c r="F1209" s="72" t="s">
        <v>1737</v>
      </c>
      <c r="G1209" s="23"/>
      <c r="H1209" s="24" t="str">
        <f t="shared" si="109"/>
        <v>Start Loc</v>
      </c>
      <c r="I1209" s="24" t="str">
        <f t="shared" si="110"/>
        <v>End Loc</v>
      </c>
      <c r="J1209" s="24" t="str">
        <f t="shared" si="111"/>
        <v>Segment</v>
      </c>
      <c r="K1209" s="71" t="s">
        <v>930</v>
      </c>
      <c r="L1209" s="22">
        <v>1.5</v>
      </c>
      <c r="M1209" s="22">
        <v>1.74</v>
      </c>
      <c r="N1209" s="22">
        <v>2</v>
      </c>
      <c r="O1209" s="22">
        <v>0</v>
      </c>
      <c r="P1209" s="22">
        <v>0</v>
      </c>
      <c r="Q1209" s="22">
        <v>2</v>
      </c>
      <c r="R1209" s="22"/>
      <c r="S1209" s="22"/>
      <c r="T1209" s="22"/>
      <c r="U1209" t="s">
        <v>539</v>
      </c>
      <c r="V1209" s="18">
        <f t="shared" si="112"/>
        <v>0.24</v>
      </c>
      <c r="W1209" s="18">
        <v>39.295763206099998</v>
      </c>
      <c r="X1209" s="18">
        <v>-81.594368830400001</v>
      </c>
      <c r="Y1209" s="18">
        <v>39.298361388399996</v>
      </c>
      <c r="Z1209" s="18">
        <v>-81.597126965599998</v>
      </c>
      <c r="AA1209" s="71" t="str">
        <f t="shared" si="113"/>
        <v>WAS</v>
      </c>
    </row>
    <row r="1210" spans="1:27" x14ac:dyDescent="0.25">
      <c r="A1210" s="22" t="s">
        <v>6161</v>
      </c>
      <c r="B1210" s="22">
        <v>0</v>
      </c>
      <c r="C1210" s="22" t="s">
        <v>4614</v>
      </c>
      <c r="D1210" s="22">
        <v>2</v>
      </c>
      <c r="E1210" s="23" t="str">
        <f t="shared" si="108"/>
        <v>Green</v>
      </c>
      <c r="F1210" s="72" t="s">
        <v>1726</v>
      </c>
      <c r="G1210" s="23"/>
      <c r="H1210" s="24" t="str">
        <f t="shared" si="109"/>
        <v>Start Loc</v>
      </c>
      <c r="I1210" s="24" t="str">
        <f t="shared" si="110"/>
        <v>End Loc</v>
      </c>
      <c r="J1210" s="24" t="str">
        <f t="shared" si="111"/>
        <v>Segment</v>
      </c>
      <c r="K1210" s="71" t="s">
        <v>844</v>
      </c>
      <c r="L1210" s="22">
        <v>3.75</v>
      </c>
      <c r="M1210" s="22">
        <v>3.99</v>
      </c>
      <c r="N1210" s="22">
        <v>2</v>
      </c>
      <c r="O1210" s="22">
        <v>0</v>
      </c>
      <c r="P1210" s="22">
        <v>0</v>
      </c>
      <c r="Q1210" s="22">
        <v>0</v>
      </c>
      <c r="R1210" s="22"/>
      <c r="S1210" s="22"/>
      <c r="T1210" s="22"/>
      <c r="U1210" t="s">
        <v>532</v>
      </c>
      <c r="V1210" s="18">
        <f t="shared" si="112"/>
        <v>0.24000000000000021</v>
      </c>
      <c r="W1210" s="18">
        <v>39.298763835800003</v>
      </c>
      <c r="X1210" s="18">
        <v>-83.302323014799995</v>
      </c>
      <c r="Y1210" s="18">
        <v>39.298858844599998</v>
      </c>
      <c r="Z1210" s="18">
        <v>-83.298070362399997</v>
      </c>
      <c r="AA1210" s="71" t="str">
        <f t="shared" si="113"/>
        <v>ROS</v>
      </c>
    </row>
    <row r="1211" spans="1:27" x14ac:dyDescent="0.25">
      <c r="A1211" s="22" t="s">
        <v>4096</v>
      </c>
      <c r="B1211" s="22">
        <v>0</v>
      </c>
      <c r="C1211" s="22" t="s">
        <v>4621</v>
      </c>
      <c r="D1211" s="22">
        <v>4</v>
      </c>
      <c r="E1211" s="23" t="str">
        <f t="shared" si="108"/>
        <v>Green</v>
      </c>
      <c r="F1211" s="72" t="s">
        <v>1670</v>
      </c>
      <c r="G1211" s="23"/>
      <c r="H1211" s="24" t="str">
        <f t="shared" si="109"/>
        <v>Start Loc</v>
      </c>
      <c r="I1211" s="24" t="str">
        <f t="shared" si="110"/>
        <v>End Loc</v>
      </c>
      <c r="J1211" s="24" t="str">
        <f t="shared" si="111"/>
        <v>Segment</v>
      </c>
      <c r="K1211" s="71" t="s">
        <v>830</v>
      </c>
      <c r="L1211" s="22">
        <v>0.75</v>
      </c>
      <c r="M1211" s="22">
        <v>0.99</v>
      </c>
      <c r="N1211" s="22">
        <v>4</v>
      </c>
      <c r="O1211" s="22">
        <v>0</v>
      </c>
      <c r="P1211" s="22">
        <v>0</v>
      </c>
      <c r="Q1211" s="22">
        <v>0</v>
      </c>
      <c r="R1211" s="22"/>
      <c r="S1211" s="22"/>
      <c r="T1211" s="22"/>
      <c r="U1211" t="s">
        <v>1241</v>
      </c>
      <c r="V1211" s="18">
        <f t="shared" si="112"/>
        <v>0.24</v>
      </c>
      <c r="W1211" s="18">
        <v>39.296166355899999</v>
      </c>
      <c r="X1211" s="18">
        <v>-84.606546033300006</v>
      </c>
      <c r="Y1211" s="18">
        <v>39.2988954992</v>
      </c>
      <c r="Z1211" s="18">
        <v>-84.604687141400007</v>
      </c>
      <c r="AA1211" s="71" t="str">
        <f t="shared" si="113"/>
        <v>HAM</v>
      </c>
    </row>
    <row r="1212" spans="1:27" x14ac:dyDescent="0.25">
      <c r="A1212" s="22" t="s">
        <v>4937</v>
      </c>
      <c r="B1212" s="22">
        <v>0</v>
      </c>
      <c r="C1212" s="22" t="s">
        <v>4618</v>
      </c>
      <c r="D1212" s="22">
        <v>2</v>
      </c>
      <c r="E1212" s="23" t="str">
        <f t="shared" si="108"/>
        <v>Green</v>
      </c>
      <c r="F1212" s="72" t="s">
        <v>1670</v>
      </c>
      <c r="G1212" s="23"/>
      <c r="H1212" s="24" t="str">
        <f t="shared" si="109"/>
        <v>Start Loc</v>
      </c>
      <c r="I1212" s="24" t="str">
        <f t="shared" si="110"/>
        <v>End Loc</v>
      </c>
      <c r="J1212" s="24" t="str">
        <f t="shared" si="111"/>
        <v>Segment</v>
      </c>
      <c r="K1212" s="71" t="s">
        <v>830</v>
      </c>
      <c r="L1212" s="22">
        <v>2</v>
      </c>
      <c r="M1212" s="22">
        <v>2.2400000000000002</v>
      </c>
      <c r="N1212" s="22">
        <v>2</v>
      </c>
      <c r="O1212" s="22">
        <v>0</v>
      </c>
      <c r="P1212" s="22">
        <v>0</v>
      </c>
      <c r="Q1212" s="22">
        <v>1</v>
      </c>
      <c r="R1212" s="22"/>
      <c r="S1212" s="22"/>
      <c r="T1212" s="22"/>
      <c r="U1212" t="s">
        <v>1241</v>
      </c>
      <c r="V1212" s="18">
        <f t="shared" si="112"/>
        <v>0.24000000000000021</v>
      </c>
      <c r="W1212" s="18">
        <v>39.298305119399998</v>
      </c>
      <c r="X1212" s="18">
        <v>-84.589370059100006</v>
      </c>
      <c r="Y1212" s="18">
        <v>39.299047629299999</v>
      </c>
      <c r="Z1212" s="18">
        <v>-84.585023460000002</v>
      </c>
      <c r="AA1212" s="71" t="str">
        <f t="shared" si="113"/>
        <v>HAM</v>
      </c>
    </row>
    <row r="1213" spans="1:27" x14ac:dyDescent="0.25">
      <c r="A1213" s="22" t="s">
        <v>5427</v>
      </c>
      <c r="B1213" s="22">
        <v>0</v>
      </c>
      <c r="C1213" s="22" t="s">
        <v>4627</v>
      </c>
      <c r="D1213" s="22">
        <v>3</v>
      </c>
      <c r="E1213" s="23" t="str">
        <f t="shared" si="108"/>
        <v>Green</v>
      </c>
      <c r="F1213" s="72" t="s">
        <v>1670</v>
      </c>
      <c r="G1213" s="23"/>
      <c r="H1213" s="24" t="str">
        <f t="shared" si="109"/>
        <v>Start Loc</v>
      </c>
      <c r="I1213" s="24" t="str">
        <f t="shared" si="110"/>
        <v>End Loc</v>
      </c>
      <c r="J1213" s="24" t="str">
        <f t="shared" si="111"/>
        <v>Segment</v>
      </c>
      <c r="K1213" s="71" t="s">
        <v>830</v>
      </c>
      <c r="L1213" s="22">
        <v>3.25</v>
      </c>
      <c r="M1213" s="22">
        <v>3.49</v>
      </c>
      <c r="N1213" s="22">
        <v>3</v>
      </c>
      <c r="O1213" s="22">
        <v>0</v>
      </c>
      <c r="P1213" s="22">
        <v>0</v>
      </c>
      <c r="Q1213" s="22">
        <v>2</v>
      </c>
      <c r="R1213" s="22"/>
      <c r="S1213" s="22"/>
      <c r="T1213" s="22"/>
      <c r="U1213" t="s">
        <v>1241</v>
      </c>
      <c r="V1213" s="18">
        <f t="shared" si="112"/>
        <v>0.24000000000000021</v>
      </c>
      <c r="W1213" s="18">
        <v>39.3005353052</v>
      </c>
      <c r="X1213" s="18">
        <v>-84.566490397300001</v>
      </c>
      <c r="Y1213" s="18">
        <v>39.299500776800002</v>
      </c>
      <c r="Z1213" s="18">
        <v>-84.562284339599998</v>
      </c>
      <c r="AA1213" s="71" t="str">
        <f t="shared" si="113"/>
        <v>HAM</v>
      </c>
    </row>
    <row r="1214" spans="1:27" x14ac:dyDescent="0.25">
      <c r="A1214" s="22" t="s">
        <v>5497</v>
      </c>
      <c r="B1214" s="22">
        <v>0</v>
      </c>
      <c r="C1214" s="22" t="s">
        <v>4617</v>
      </c>
      <c r="D1214" s="22">
        <v>5</v>
      </c>
      <c r="E1214" s="23" t="str">
        <f t="shared" si="108"/>
        <v>Green</v>
      </c>
      <c r="F1214" s="72" t="s">
        <v>1670</v>
      </c>
      <c r="G1214" s="23"/>
      <c r="H1214" s="24" t="str">
        <f t="shared" si="109"/>
        <v>Start Loc</v>
      </c>
      <c r="I1214" s="24" t="str">
        <f t="shared" si="110"/>
        <v>End Loc</v>
      </c>
      <c r="J1214" s="24" t="str">
        <f t="shared" si="111"/>
        <v>Segment</v>
      </c>
      <c r="K1214" s="71" t="s">
        <v>911</v>
      </c>
      <c r="L1214" s="22">
        <v>2.75</v>
      </c>
      <c r="M1214" s="22">
        <v>2.99</v>
      </c>
      <c r="N1214" s="22">
        <v>5</v>
      </c>
      <c r="O1214" s="22">
        <v>0</v>
      </c>
      <c r="P1214" s="22">
        <v>0</v>
      </c>
      <c r="Q1214" s="22">
        <v>2</v>
      </c>
      <c r="R1214" s="22"/>
      <c r="S1214" s="22"/>
      <c r="T1214" s="22"/>
      <c r="U1214" t="s">
        <v>702</v>
      </c>
      <c r="V1214" s="18">
        <f t="shared" si="112"/>
        <v>0.24000000000000021</v>
      </c>
      <c r="W1214" s="18">
        <v>39.296292402200002</v>
      </c>
      <c r="X1214" s="18">
        <v>-84.795855574200004</v>
      </c>
      <c r="Y1214" s="18">
        <v>39.299719985999999</v>
      </c>
      <c r="Z1214" s="18">
        <v>-84.795188475399996</v>
      </c>
      <c r="AA1214" s="71" t="str">
        <f t="shared" si="113"/>
        <v>HAM</v>
      </c>
    </row>
    <row r="1215" spans="1:27" x14ac:dyDescent="0.25">
      <c r="A1215" s="22" t="s">
        <v>2275</v>
      </c>
      <c r="B1215" s="22">
        <v>0</v>
      </c>
      <c r="C1215" s="22" t="s">
        <v>4640</v>
      </c>
      <c r="D1215" s="22">
        <v>3</v>
      </c>
      <c r="E1215" s="23" t="str">
        <f t="shared" si="108"/>
        <v>Green</v>
      </c>
      <c r="F1215" s="72" t="s">
        <v>1670</v>
      </c>
      <c r="G1215" s="23"/>
      <c r="H1215" s="24" t="str">
        <f t="shared" si="109"/>
        <v>Start Loc</v>
      </c>
      <c r="I1215" s="24" t="str">
        <f t="shared" si="110"/>
        <v>End Loc</v>
      </c>
      <c r="J1215" s="24" t="str">
        <f t="shared" si="111"/>
        <v>Segment</v>
      </c>
      <c r="K1215" s="71" t="s">
        <v>990</v>
      </c>
      <c r="L1215" s="22">
        <v>15.25</v>
      </c>
      <c r="M1215" s="22">
        <v>15.49</v>
      </c>
      <c r="N1215" s="22">
        <v>3</v>
      </c>
      <c r="O1215" s="22">
        <v>0</v>
      </c>
      <c r="P1215" s="22">
        <v>0</v>
      </c>
      <c r="Q1215" s="22">
        <v>1</v>
      </c>
      <c r="R1215" s="22"/>
      <c r="S1215" s="22"/>
      <c r="T1215" s="22"/>
      <c r="U1215" t="s">
        <v>362</v>
      </c>
      <c r="V1215" s="18">
        <f t="shared" si="112"/>
        <v>0.24000000000000021</v>
      </c>
      <c r="W1215" s="18">
        <v>39.297145603499999</v>
      </c>
      <c r="X1215" s="18">
        <v>-84.649099111500007</v>
      </c>
      <c r="Y1215" s="18">
        <v>39.2999224705</v>
      </c>
      <c r="Z1215" s="18">
        <v>-84.646840985799997</v>
      </c>
      <c r="AA1215" s="71" t="str">
        <f t="shared" si="113"/>
        <v>HAM</v>
      </c>
    </row>
    <row r="1216" spans="1:27" x14ac:dyDescent="0.25">
      <c r="A1216" s="22" t="s">
        <v>5322</v>
      </c>
      <c r="B1216" s="22">
        <v>0</v>
      </c>
      <c r="C1216" s="22" t="s">
        <v>4619</v>
      </c>
      <c r="D1216" s="22">
        <v>2</v>
      </c>
      <c r="E1216" s="23" t="str">
        <f t="shared" si="108"/>
        <v>Green</v>
      </c>
      <c r="F1216" s="72" t="s">
        <v>1669</v>
      </c>
      <c r="G1216" s="23"/>
      <c r="H1216" s="24" t="str">
        <f t="shared" si="109"/>
        <v>Start Loc</v>
      </c>
      <c r="I1216" s="24" t="str">
        <f t="shared" si="110"/>
        <v>End Loc</v>
      </c>
      <c r="J1216" s="24" t="str">
        <f t="shared" si="111"/>
        <v>Segment</v>
      </c>
      <c r="K1216" s="71" t="s">
        <v>802</v>
      </c>
      <c r="L1216" s="22">
        <v>0.5</v>
      </c>
      <c r="M1216" s="22">
        <v>0.74</v>
      </c>
      <c r="N1216" s="22">
        <v>2</v>
      </c>
      <c r="O1216" s="22">
        <v>0</v>
      </c>
      <c r="P1216" s="22">
        <v>0</v>
      </c>
      <c r="Q1216" s="22">
        <v>0</v>
      </c>
      <c r="R1216" s="22"/>
      <c r="S1216" s="22"/>
      <c r="T1216" s="22"/>
      <c r="U1216" t="s">
        <v>4744</v>
      </c>
      <c r="V1216" s="18">
        <f t="shared" si="112"/>
        <v>0.24</v>
      </c>
      <c r="W1216" s="18">
        <v>39.296886465999997</v>
      </c>
      <c r="X1216" s="18">
        <v>-84.279865383300006</v>
      </c>
      <c r="Y1216" s="18">
        <v>39.300272550899997</v>
      </c>
      <c r="Z1216" s="18">
        <v>-84.278880341999994</v>
      </c>
      <c r="AA1216" s="71" t="str">
        <f t="shared" si="113"/>
        <v>WAR</v>
      </c>
    </row>
    <row r="1217" spans="1:27" x14ac:dyDescent="0.25">
      <c r="A1217" s="22" t="s">
        <v>4130</v>
      </c>
      <c r="B1217" s="22">
        <v>0</v>
      </c>
      <c r="C1217" s="22" t="s">
        <v>4617</v>
      </c>
      <c r="D1217" s="22">
        <v>4</v>
      </c>
      <c r="E1217" s="23" t="str">
        <f t="shared" si="108"/>
        <v>Green</v>
      </c>
      <c r="F1217" s="72" t="s">
        <v>1726</v>
      </c>
      <c r="G1217" s="23"/>
      <c r="H1217" s="24" t="str">
        <f t="shared" si="109"/>
        <v>Start Loc</v>
      </c>
      <c r="I1217" s="24" t="str">
        <f t="shared" si="110"/>
        <v>End Loc</v>
      </c>
      <c r="J1217" s="24" t="str">
        <f t="shared" si="111"/>
        <v>Segment</v>
      </c>
      <c r="K1217" s="71" t="s">
        <v>844</v>
      </c>
      <c r="L1217" s="22">
        <v>2.75</v>
      </c>
      <c r="M1217" s="22">
        <v>2.99</v>
      </c>
      <c r="N1217" s="22">
        <v>4</v>
      </c>
      <c r="O1217" s="22">
        <v>0</v>
      </c>
      <c r="P1217" s="22">
        <v>0</v>
      </c>
      <c r="Q1217" s="22">
        <v>1</v>
      </c>
      <c r="R1217" s="22"/>
      <c r="S1217" s="22"/>
      <c r="T1217" s="22"/>
      <c r="U1217" t="s">
        <v>532</v>
      </c>
      <c r="V1217" s="18">
        <f t="shared" si="112"/>
        <v>0.24000000000000021</v>
      </c>
      <c r="W1217" s="18">
        <v>39.298416994999997</v>
      </c>
      <c r="X1217" s="18">
        <v>-83.317697602699994</v>
      </c>
      <c r="Y1217" s="18">
        <v>39.300561184800003</v>
      </c>
      <c r="Z1217" s="18">
        <v>-83.315206629200006</v>
      </c>
      <c r="AA1217" s="71" t="str">
        <f t="shared" si="113"/>
        <v>ROS</v>
      </c>
    </row>
    <row r="1218" spans="1:27" x14ac:dyDescent="0.25">
      <c r="A1218" s="22" t="s">
        <v>3801</v>
      </c>
      <c r="B1218" s="22">
        <v>0</v>
      </c>
      <c r="C1218" s="22" t="s">
        <v>4634</v>
      </c>
      <c r="D1218" s="22">
        <v>3</v>
      </c>
      <c r="E1218" s="23" t="str">
        <f t="shared" si="108"/>
        <v>Green</v>
      </c>
      <c r="F1218" s="72" t="s">
        <v>1670</v>
      </c>
      <c r="G1218" s="23"/>
      <c r="H1218" s="24" t="str">
        <f t="shared" si="109"/>
        <v>Start Loc</v>
      </c>
      <c r="I1218" s="24" t="str">
        <f t="shared" si="110"/>
        <v>End Loc</v>
      </c>
      <c r="J1218" s="24" t="str">
        <f t="shared" si="111"/>
        <v>Segment</v>
      </c>
      <c r="K1218" s="71" t="s">
        <v>805</v>
      </c>
      <c r="L1218" s="22">
        <v>6.25</v>
      </c>
      <c r="M1218" s="22">
        <v>6.49</v>
      </c>
      <c r="N1218" s="22">
        <v>3</v>
      </c>
      <c r="O1218" s="22">
        <v>0</v>
      </c>
      <c r="P1218" s="22">
        <v>0</v>
      </c>
      <c r="Q1218" s="22">
        <v>1</v>
      </c>
      <c r="R1218" s="22"/>
      <c r="S1218" s="22"/>
      <c r="T1218" s="22"/>
      <c r="U1218" t="s">
        <v>211</v>
      </c>
      <c r="V1218" s="18">
        <f t="shared" si="112"/>
        <v>0.24000000000000021</v>
      </c>
      <c r="W1218" s="18">
        <v>39.297686169899997</v>
      </c>
      <c r="X1218" s="18">
        <v>-84.571234880899993</v>
      </c>
      <c r="Y1218" s="18">
        <v>39.3010614365</v>
      </c>
      <c r="Z1218" s="18">
        <v>-84.571879534399997</v>
      </c>
      <c r="AA1218" s="71" t="str">
        <f t="shared" si="113"/>
        <v>HAM</v>
      </c>
    </row>
    <row r="1219" spans="1:27" x14ac:dyDescent="0.25">
      <c r="A1219" s="22" t="s">
        <v>4929</v>
      </c>
      <c r="B1219" s="22">
        <v>0</v>
      </c>
      <c r="C1219" s="22" t="s">
        <v>4673</v>
      </c>
      <c r="D1219" s="22">
        <v>2</v>
      </c>
      <c r="E1219" s="23" t="str">
        <f t="shared" si="108"/>
        <v>Green</v>
      </c>
      <c r="F1219" s="72" t="s">
        <v>1729</v>
      </c>
      <c r="G1219" s="23"/>
      <c r="H1219" s="24" t="str">
        <f t="shared" si="109"/>
        <v>Start Loc</v>
      </c>
      <c r="I1219" s="24" t="str">
        <f t="shared" si="110"/>
        <v>End Loc</v>
      </c>
      <c r="J1219" s="24" t="str">
        <f t="shared" si="111"/>
        <v>Segment</v>
      </c>
      <c r="K1219" s="71" t="s">
        <v>838</v>
      </c>
      <c r="L1219" s="22">
        <v>10.75</v>
      </c>
      <c r="M1219" s="22">
        <v>10.99</v>
      </c>
      <c r="N1219" s="22">
        <v>2</v>
      </c>
      <c r="O1219" s="22">
        <v>0</v>
      </c>
      <c r="P1219" s="22">
        <v>0</v>
      </c>
      <c r="Q1219" s="22">
        <v>3</v>
      </c>
      <c r="R1219" s="22"/>
      <c r="S1219" s="22"/>
      <c r="T1219" s="22"/>
      <c r="U1219" t="s">
        <v>2152</v>
      </c>
      <c r="V1219" s="18">
        <f t="shared" si="112"/>
        <v>0.24000000000000021</v>
      </c>
      <c r="W1219" s="18">
        <v>39.300138509200004</v>
      </c>
      <c r="X1219" s="18">
        <v>-81.881019169699996</v>
      </c>
      <c r="Y1219" s="18">
        <v>39.301129266300002</v>
      </c>
      <c r="Z1219" s="18">
        <v>-81.885226686199999</v>
      </c>
      <c r="AA1219" s="71" t="str">
        <f t="shared" si="113"/>
        <v>ATH</v>
      </c>
    </row>
    <row r="1220" spans="1:27" x14ac:dyDescent="0.25">
      <c r="A1220" s="22" t="s">
        <v>6416</v>
      </c>
      <c r="B1220" s="22">
        <v>0</v>
      </c>
      <c r="C1220" s="22" t="s">
        <v>4626</v>
      </c>
      <c r="D1220" s="22">
        <v>3</v>
      </c>
      <c r="E1220" s="23" t="str">
        <f t="shared" si="108"/>
        <v>Green</v>
      </c>
      <c r="F1220" s="72" t="s">
        <v>1737</v>
      </c>
      <c r="G1220" s="23"/>
      <c r="H1220" s="24" t="str">
        <f t="shared" si="109"/>
        <v>Start Loc</v>
      </c>
      <c r="I1220" s="24" t="str">
        <f t="shared" si="110"/>
        <v>End Loc</v>
      </c>
      <c r="J1220" s="24" t="str">
        <f t="shared" si="111"/>
        <v>Segment</v>
      </c>
      <c r="K1220" s="71" t="s">
        <v>930</v>
      </c>
      <c r="L1220" s="22">
        <v>1.75</v>
      </c>
      <c r="M1220" s="22">
        <v>1.99</v>
      </c>
      <c r="N1220" s="22">
        <v>3</v>
      </c>
      <c r="O1220" s="22">
        <v>0</v>
      </c>
      <c r="P1220" s="22">
        <v>0</v>
      </c>
      <c r="Q1220" s="22">
        <v>2</v>
      </c>
      <c r="R1220" s="22"/>
      <c r="S1220" s="22"/>
      <c r="T1220" s="22"/>
      <c r="U1220" t="s">
        <v>539</v>
      </c>
      <c r="V1220" s="18">
        <f t="shared" si="112"/>
        <v>0.24</v>
      </c>
      <c r="W1220" s="18">
        <v>39.298469414099998</v>
      </c>
      <c r="X1220" s="18">
        <v>-81.597250863900001</v>
      </c>
      <c r="Y1220" s="18">
        <v>39.301751723599999</v>
      </c>
      <c r="Z1220" s="18">
        <v>-81.598559829600006</v>
      </c>
      <c r="AA1220" s="71" t="str">
        <f t="shared" si="113"/>
        <v>WAS</v>
      </c>
    </row>
    <row r="1221" spans="1:27" x14ac:dyDescent="0.25">
      <c r="A1221" s="22" t="s">
        <v>3626</v>
      </c>
      <c r="B1221" s="22">
        <v>0</v>
      </c>
      <c r="C1221" s="22" t="s">
        <v>4631</v>
      </c>
      <c r="D1221" s="22">
        <v>3</v>
      </c>
      <c r="E1221" s="23" t="str">
        <f t="shared" si="108"/>
        <v>Green</v>
      </c>
      <c r="F1221" s="72" t="s">
        <v>1670</v>
      </c>
      <c r="G1221" s="23"/>
      <c r="H1221" s="24" t="str">
        <f t="shared" si="109"/>
        <v>Start Loc</v>
      </c>
      <c r="I1221" s="24" t="str">
        <f t="shared" si="110"/>
        <v>End Loc</v>
      </c>
      <c r="J1221" s="24" t="str">
        <f t="shared" si="111"/>
        <v>Segment</v>
      </c>
      <c r="K1221" s="71" t="s">
        <v>911</v>
      </c>
      <c r="L1221" s="22">
        <v>3</v>
      </c>
      <c r="M1221" s="22">
        <v>3.24</v>
      </c>
      <c r="N1221" s="22">
        <v>3</v>
      </c>
      <c r="O1221" s="22">
        <v>0</v>
      </c>
      <c r="P1221" s="22">
        <v>0</v>
      </c>
      <c r="Q1221" s="22">
        <v>1</v>
      </c>
      <c r="R1221" s="22"/>
      <c r="S1221" s="22"/>
      <c r="T1221" s="22"/>
      <c r="U1221" t="s">
        <v>702</v>
      </c>
      <c r="V1221" s="18">
        <f t="shared" si="112"/>
        <v>0.24000000000000021</v>
      </c>
      <c r="W1221" s="18">
        <v>39.299841703399998</v>
      </c>
      <c r="X1221" s="18">
        <v>-84.795235020700005</v>
      </c>
      <c r="Y1221" s="18">
        <v>39.302925089299997</v>
      </c>
      <c r="Z1221" s="18">
        <v>-84.796043006800005</v>
      </c>
      <c r="AA1221" s="71" t="str">
        <f t="shared" si="113"/>
        <v>HAM</v>
      </c>
    </row>
    <row r="1222" spans="1:27" x14ac:dyDescent="0.25">
      <c r="A1222" s="22" t="s">
        <v>6228</v>
      </c>
      <c r="B1222" s="22">
        <v>0</v>
      </c>
      <c r="C1222" s="22" t="s">
        <v>4631</v>
      </c>
      <c r="D1222" s="22">
        <v>2</v>
      </c>
      <c r="E1222" s="23" t="str">
        <f t="shared" si="108"/>
        <v>Green</v>
      </c>
      <c r="F1222" s="72" t="s">
        <v>1670</v>
      </c>
      <c r="G1222" s="23"/>
      <c r="H1222" s="24" t="str">
        <f t="shared" si="109"/>
        <v>Start Loc</v>
      </c>
      <c r="I1222" s="24" t="str">
        <f t="shared" si="110"/>
        <v>End Loc</v>
      </c>
      <c r="J1222" s="24" t="str">
        <f t="shared" si="111"/>
        <v>Segment</v>
      </c>
      <c r="K1222" s="71" t="s">
        <v>1032</v>
      </c>
      <c r="L1222" s="22">
        <v>3</v>
      </c>
      <c r="M1222" s="22">
        <v>3.24</v>
      </c>
      <c r="N1222" s="22">
        <v>2</v>
      </c>
      <c r="O1222" s="22">
        <v>0</v>
      </c>
      <c r="P1222" s="22">
        <v>0</v>
      </c>
      <c r="Q1222" s="22">
        <v>1</v>
      </c>
      <c r="R1222" s="22"/>
      <c r="S1222" s="22"/>
      <c r="T1222" s="22"/>
      <c r="U1222" t="s">
        <v>435</v>
      </c>
      <c r="V1222" s="18">
        <f t="shared" si="112"/>
        <v>0.24000000000000021</v>
      </c>
      <c r="W1222" s="18">
        <v>39.300734199700003</v>
      </c>
      <c r="X1222" s="18">
        <v>-84.627570689300001</v>
      </c>
      <c r="Y1222" s="18">
        <v>39.303333559999999</v>
      </c>
      <c r="Z1222" s="18">
        <v>-84.630225292700004</v>
      </c>
      <c r="AA1222" s="71" t="str">
        <f t="shared" si="113"/>
        <v>HAM</v>
      </c>
    </row>
    <row r="1223" spans="1:27" x14ac:dyDescent="0.25">
      <c r="A1223" s="22" t="s">
        <v>3046</v>
      </c>
      <c r="B1223" s="22">
        <v>0</v>
      </c>
      <c r="C1223" s="22" t="s">
        <v>4619</v>
      </c>
      <c r="D1223" s="22">
        <v>2</v>
      </c>
      <c r="E1223" s="23" t="str">
        <f t="shared" si="108"/>
        <v>Green</v>
      </c>
      <c r="F1223" s="72" t="s">
        <v>1669</v>
      </c>
      <c r="G1223" s="23"/>
      <c r="H1223" s="24" t="str">
        <f t="shared" si="109"/>
        <v>Start Loc</v>
      </c>
      <c r="I1223" s="24" t="str">
        <f t="shared" si="110"/>
        <v>End Loc</v>
      </c>
      <c r="J1223" s="24" t="str">
        <f t="shared" si="111"/>
        <v>Segment</v>
      </c>
      <c r="K1223" s="71" t="s">
        <v>817</v>
      </c>
      <c r="L1223" s="22">
        <v>0.5</v>
      </c>
      <c r="M1223" s="22">
        <v>0.74</v>
      </c>
      <c r="N1223" s="22">
        <v>2</v>
      </c>
      <c r="O1223" s="22">
        <v>0</v>
      </c>
      <c r="P1223" s="22">
        <v>0</v>
      </c>
      <c r="Q1223" s="22">
        <v>2</v>
      </c>
      <c r="R1223" s="22"/>
      <c r="S1223" s="22"/>
      <c r="T1223" s="22"/>
      <c r="U1223" t="s">
        <v>703</v>
      </c>
      <c r="V1223" s="18">
        <f t="shared" si="112"/>
        <v>0.24</v>
      </c>
      <c r="W1223" s="18">
        <v>39.2999376255</v>
      </c>
      <c r="X1223" s="18">
        <v>-84.314883134300004</v>
      </c>
      <c r="Y1223" s="18">
        <v>39.3034018492</v>
      </c>
      <c r="Z1223" s="18">
        <v>-84.314519292300005</v>
      </c>
      <c r="AA1223" s="71" t="str">
        <f t="shared" si="113"/>
        <v>WAR</v>
      </c>
    </row>
    <row r="1224" spans="1:27" x14ac:dyDescent="0.25">
      <c r="A1224" s="22" t="s">
        <v>2222</v>
      </c>
      <c r="B1224" s="22">
        <v>0</v>
      </c>
      <c r="C1224" s="22" t="s">
        <v>4612</v>
      </c>
      <c r="D1224" s="22">
        <v>3</v>
      </c>
      <c r="E1224" s="23" t="str">
        <f t="shared" si="108"/>
        <v>Green</v>
      </c>
      <c r="F1224" s="72" t="s">
        <v>1726</v>
      </c>
      <c r="G1224" s="23"/>
      <c r="H1224" s="24" t="str">
        <f t="shared" si="109"/>
        <v>Start Loc</v>
      </c>
      <c r="I1224" s="24" t="str">
        <f t="shared" si="110"/>
        <v>End Loc</v>
      </c>
      <c r="J1224" s="24" t="str">
        <f t="shared" si="111"/>
        <v>Segment</v>
      </c>
      <c r="K1224" s="71" t="s">
        <v>4702</v>
      </c>
      <c r="L1224" s="22">
        <v>1</v>
      </c>
      <c r="M1224" s="22">
        <v>1.24</v>
      </c>
      <c r="N1224" s="22">
        <v>3</v>
      </c>
      <c r="O1224" s="22">
        <v>0</v>
      </c>
      <c r="P1224" s="22">
        <v>0</v>
      </c>
      <c r="Q1224" s="22">
        <v>0</v>
      </c>
      <c r="R1224" s="22"/>
      <c r="S1224" s="22"/>
      <c r="T1224" s="22"/>
      <c r="U1224" t="s">
        <v>2045</v>
      </c>
      <c r="V1224" s="18">
        <f t="shared" si="112"/>
        <v>0.24</v>
      </c>
      <c r="W1224" s="18">
        <v>39.302968444199998</v>
      </c>
      <c r="X1224" s="18">
        <v>-82.882848129799996</v>
      </c>
      <c r="Y1224" s="18">
        <v>39.303485700700001</v>
      </c>
      <c r="Z1224" s="18">
        <v>-82.887075864699995</v>
      </c>
      <c r="AA1224" s="71" t="str">
        <f t="shared" si="113"/>
        <v>ROS</v>
      </c>
    </row>
    <row r="1225" spans="1:27" x14ac:dyDescent="0.25">
      <c r="A1225" s="22" t="s">
        <v>5059</v>
      </c>
      <c r="B1225" s="22">
        <v>0</v>
      </c>
      <c r="C1225" s="22" t="s">
        <v>4618</v>
      </c>
      <c r="D1225" s="22">
        <v>2</v>
      </c>
      <c r="E1225" s="23" t="str">
        <f t="shared" ref="E1225:E1288" si="114">IF(D1225&gt;15,"Red",IF(D1225&gt;10,"Yellow",IF(D1225&gt;5,"Purple",IF(D1225&gt;1,"Green",""))))</f>
        <v>Green</v>
      </c>
      <c r="F1225" s="72" t="s">
        <v>1737</v>
      </c>
      <c r="G1225" s="23"/>
      <c r="H1225" s="24" t="str">
        <f t="shared" ref="H1225:H1288" si="115">IF(W1225=0,"Unavailable",HYPERLINK(CONCATENATE("http://maps.google.com/maps?q=",+W1225,",+",+X1225,"+(Begin)&amp;iwloc=A&amp;hl=en"),"Start Loc"))</f>
        <v>Start Loc</v>
      </c>
      <c r="I1225" s="24" t="str">
        <f t="shared" ref="I1225:I1288" si="116">IF(Y1225=0,"Unavailable",HYPERLINK(CONCATENATE("http://maps.google.com/maps?q=",+Y1225,",+",+Z1225,"+(End)&amp;iwloc=A&amp;hl=en"),"End Loc"))</f>
        <v>End Loc</v>
      </c>
      <c r="J1225" s="24" t="str">
        <f t="shared" ref="J1225:J1288" si="117">HYPERLINK(CONCATENATE("https://www.google.us/maps/dir/",W1225,",",X1225,"/",Y1225,",",Z1225,"/@",AVERAGE(W1225,Y1225),",",AVERAGE(X1225,Z1225),",15z"),"Segment")</f>
        <v>Segment</v>
      </c>
      <c r="K1225" s="71" t="s">
        <v>930</v>
      </c>
      <c r="L1225" s="22">
        <v>2</v>
      </c>
      <c r="M1225" s="22">
        <v>2.2400000000000002</v>
      </c>
      <c r="N1225" s="22">
        <v>2</v>
      </c>
      <c r="O1225" s="22">
        <v>0</v>
      </c>
      <c r="P1225" s="22">
        <v>0</v>
      </c>
      <c r="Q1225" s="22">
        <v>3</v>
      </c>
      <c r="R1225" s="22"/>
      <c r="S1225" s="22"/>
      <c r="T1225" s="22"/>
      <c r="U1225" t="s">
        <v>539</v>
      </c>
      <c r="V1225" s="18">
        <f t="shared" ref="V1225:V1288" si="118">M1225-L1225</f>
        <v>0.24000000000000021</v>
      </c>
      <c r="W1225" s="18">
        <v>39.301897796399999</v>
      </c>
      <c r="X1225" s="18">
        <v>-81.598594904400002</v>
      </c>
      <c r="Y1225" s="18">
        <v>39.3036808214</v>
      </c>
      <c r="Z1225" s="18">
        <v>-81.601691944199999</v>
      </c>
      <c r="AA1225" s="71" t="str">
        <f t="shared" ref="AA1225:AA1288" si="119">MID(U1225,2,3)</f>
        <v>WAS</v>
      </c>
    </row>
    <row r="1226" spans="1:27" x14ac:dyDescent="0.25">
      <c r="A1226" s="22" t="s">
        <v>5946</v>
      </c>
      <c r="B1226" s="22">
        <v>0</v>
      </c>
      <c r="C1226" s="22" t="s">
        <v>4618</v>
      </c>
      <c r="D1226" s="22">
        <v>2</v>
      </c>
      <c r="E1226" s="23" t="str">
        <f t="shared" si="114"/>
        <v>Green</v>
      </c>
      <c r="F1226" s="72" t="s">
        <v>1670</v>
      </c>
      <c r="G1226" s="23"/>
      <c r="H1226" s="24" t="str">
        <f t="shared" si="115"/>
        <v>Start Loc</v>
      </c>
      <c r="I1226" s="24" t="str">
        <f t="shared" si="116"/>
        <v>End Loc</v>
      </c>
      <c r="J1226" s="24" t="str">
        <f t="shared" si="117"/>
        <v>Segment</v>
      </c>
      <c r="K1226" s="71" t="s">
        <v>940</v>
      </c>
      <c r="L1226" s="22">
        <v>2</v>
      </c>
      <c r="M1226" s="22">
        <v>2.2400000000000002</v>
      </c>
      <c r="N1226" s="22">
        <v>2</v>
      </c>
      <c r="O1226" s="22">
        <v>0</v>
      </c>
      <c r="P1226" s="22">
        <v>0</v>
      </c>
      <c r="Q1226" s="22">
        <v>1</v>
      </c>
      <c r="R1226" s="22"/>
      <c r="S1226" s="22"/>
      <c r="T1226" s="22"/>
      <c r="U1226" t="s">
        <v>6733</v>
      </c>
      <c r="V1226" s="18">
        <f t="shared" si="118"/>
        <v>0.24000000000000021</v>
      </c>
      <c r="W1226" s="18">
        <v>39.301318260400002</v>
      </c>
      <c r="X1226" s="18">
        <v>-84.748290996199998</v>
      </c>
      <c r="Y1226" s="18">
        <v>39.303751746099998</v>
      </c>
      <c r="Z1226" s="18">
        <v>-84.749744325699993</v>
      </c>
      <c r="AA1226" s="71" t="str">
        <f t="shared" si="119"/>
        <v>HAM</v>
      </c>
    </row>
    <row r="1227" spans="1:27" x14ac:dyDescent="0.25">
      <c r="A1227" s="22" t="s">
        <v>2304</v>
      </c>
      <c r="B1227" s="22">
        <v>0</v>
      </c>
      <c r="C1227" s="22" t="s">
        <v>4635</v>
      </c>
      <c r="D1227" s="22">
        <v>2</v>
      </c>
      <c r="E1227" s="23" t="str">
        <f t="shared" si="114"/>
        <v>Green</v>
      </c>
      <c r="F1227" s="72" t="s">
        <v>1737</v>
      </c>
      <c r="G1227" s="23"/>
      <c r="H1227" s="24" t="str">
        <f t="shared" si="115"/>
        <v>Start Loc</v>
      </c>
      <c r="I1227" s="24" t="str">
        <f t="shared" si="116"/>
        <v>End Loc</v>
      </c>
      <c r="J1227" s="24" t="str">
        <f t="shared" si="117"/>
        <v>Segment</v>
      </c>
      <c r="K1227" s="71" t="s">
        <v>1091</v>
      </c>
      <c r="L1227" s="22">
        <v>4.5</v>
      </c>
      <c r="M1227" s="22">
        <v>4.74</v>
      </c>
      <c r="N1227" s="22">
        <v>2</v>
      </c>
      <c r="O1227" s="22">
        <v>0</v>
      </c>
      <c r="P1227" s="22">
        <v>0</v>
      </c>
      <c r="Q1227" s="22">
        <v>0</v>
      </c>
      <c r="R1227" s="22"/>
      <c r="S1227" s="22"/>
      <c r="T1227" s="22"/>
      <c r="U1227" t="s">
        <v>2066</v>
      </c>
      <c r="V1227" s="18">
        <f t="shared" si="118"/>
        <v>0.24000000000000021</v>
      </c>
      <c r="W1227" s="18">
        <v>39.302016851799998</v>
      </c>
      <c r="X1227" s="18">
        <v>-81.759848446500001</v>
      </c>
      <c r="Y1227" s="18">
        <v>39.303877160799999</v>
      </c>
      <c r="Z1227" s="18">
        <v>-81.756663235199994</v>
      </c>
      <c r="AA1227" s="71" t="str">
        <f t="shared" si="119"/>
        <v>WAS</v>
      </c>
    </row>
    <row r="1228" spans="1:27" x14ac:dyDescent="0.25">
      <c r="A1228" s="22" t="s">
        <v>6153</v>
      </c>
      <c r="B1228" s="22">
        <v>0</v>
      </c>
      <c r="C1228" s="22" t="s">
        <v>4621</v>
      </c>
      <c r="D1228" s="22">
        <v>2</v>
      </c>
      <c r="E1228" s="23" t="str">
        <f t="shared" si="114"/>
        <v>Green</v>
      </c>
      <c r="F1228" s="72" t="s">
        <v>1669</v>
      </c>
      <c r="G1228" s="23"/>
      <c r="H1228" s="24" t="str">
        <f t="shared" si="115"/>
        <v>Start Loc</v>
      </c>
      <c r="I1228" s="24" t="str">
        <f t="shared" si="116"/>
        <v>End Loc</v>
      </c>
      <c r="J1228" s="24" t="str">
        <f t="shared" si="117"/>
        <v>Segment</v>
      </c>
      <c r="K1228" s="71" t="s">
        <v>802</v>
      </c>
      <c r="L1228" s="22">
        <v>0.75</v>
      </c>
      <c r="M1228" s="22">
        <v>0.99</v>
      </c>
      <c r="N1228" s="22">
        <v>2</v>
      </c>
      <c r="O1228" s="22">
        <v>0</v>
      </c>
      <c r="P1228" s="22">
        <v>0</v>
      </c>
      <c r="Q1228" s="22">
        <v>0</v>
      </c>
      <c r="R1228" s="22"/>
      <c r="S1228" s="22"/>
      <c r="T1228" s="22"/>
      <c r="U1228" t="s">
        <v>4744</v>
      </c>
      <c r="V1228" s="18">
        <f t="shared" si="118"/>
        <v>0.24</v>
      </c>
      <c r="W1228" s="18">
        <v>39.3004160881</v>
      </c>
      <c r="X1228" s="18">
        <v>-84.278864186700005</v>
      </c>
      <c r="Y1228" s="18">
        <v>39.3039008127</v>
      </c>
      <c r="Z1228" s="18">
        <v>-84.278725264900004</v>
      </c>
      <c r="AA1228" s="71" t="str">
        <f t="shared" si="119"/>
        <v>WAR</v>
      </c>
    </row>
    <row r="1229" spans="1:27" x14ac:dyDescent="0.25">
      <c r="A1229" s="22" t="s">
        <v>6433</v>
      </c>
      <c r="B1229" s="22">
        <v>0</v>
      </c>
      <c r="C1229" s="22" t="s">
        <v>4622</v>
      </c>
      <c r="D1229" s="22">
        <v>3</v>
      </c>
      <c r="E1229" s="23" t="str">
        <f t="shared" si="114"/>
        <v>Green</v>
      </c>
      <c r="F1229" s="72" t="s">
        <v>1726</v>
      </c>
      <c r="G1229" s="23"/>
      <c r="H1229" s="24" t="str">
        <f t="shared" si="115"/>
        <v>Start Loc</v>
      </c>
      <c r="I1229" s="24" t="str">
        <f t="shared" si="116"/>
        <v>End Loc</v>
      </c>
      <c r="J1229" s="24" t="str">
        <f t="shared" si="117"/>
        <v>Segment</v>
      </c>
      <c r="K1229" s="71" t="s">
        <v>968</v>
      </c>
      <c r="L1229" s="22">
        <v>1.5</v>
      </c>
      <c r="M1229" s="22">
        <v>1.74</v>
      </c>
      <c r="N1229" s="22">
        <v>3</v>
      </c>
      <c r="O1229" s="22">
        <v>0</v>
      </c>
      <c r="P1229" s="22">
        <v>0</v>
      </c>
      <c r="Q1229" s="22">
        <v>1</v>
      </c>
      <c r="R1229" s="22"/>
      <c r="S1229" s="22"/>
      <c r="T1229" s="22"/>
      <c r="U1229" t="s">
        <v>6745</v>
      </c>
      <c r="V1229" s="18">
        <f t="shared" si="118"/>
        <v>0.24</v>
      </c>
      <c r="W1229" s="18">
        <v>39.301286921399999</v>
      </c>
      <c r="X1229" s="18">
        <v>-82.779628517299997</v>
      </c>
      <c r="Y1229" s="18">
        <v>39.304566870999999</v>
      </c>
      <c r="Z1229" s="18">
        <v>-82.780204508099999</v>
      </c>
      <c r="AA1229" s="71" t="str">
        <f t="shared" si="119"/>
        <v>ROS</v>
      </c>
    </row>
    <row r="1230" spans="1:27" x14ac:dyDescent="0.25">
      <c r="A1230" s="22" t="s">
        <v>3102</v>
      </c>
      <c r="B1230" s="22">
        <v>0</v>
      </c>
      <c r="C1230" s="22" t="s">
        <v>4627</v>
      </c>
      <c r="D1230" s="22">
        <v>3</v>
      </c>
      <c r="E1230" s="23" t="str">
        <f t="shared" si="114"/>
        <v>Green</v>
      </c>
      <c r="F1230" s="72" t="s">
        <v>1670</v>
      </c>
      <c r="G1230" s="23"/>
      <c r="H1230" s="24" t="str">
        <f t="shared" si="115"/>
        <v>Start Loc</v>
      </c>
      <c r="I1230" s="24" t="str">
        <f t="shared" si="116"/>
        <v>End Loc</v>
      </c>
      <c r="J1230" s="24" t="str">
        <f t="shared" si="117"/>
        <v>Segment</v>
      </c>
      <c r="K1230" s="71" t="s">
        <v>1032</v>
      </c>
      <c r="L1230" s="22">
        <v>3.25</v>
      </c>
      <c r="M1230" s="22">
        <v>3.49</v>
      </c>
      <c r="N1230" s="22">
        <v>3</v>
      </c>
      <c r="O1230" s="22">
        <v>0</v>
      </c>
      <c r="P1230" s="22">
        <v>0</v>
      </c>
      <c r="Q1230" s="22">
        <v>1</v>
      </c>
      <c r="R1230" s="22"/>
      <c r="S1230" s="22"/>
      <c r="T1230" s="22"/>
      <c r="U1230" t="s">
        <v>435</v>
      </c>
      <c r="V1230" s="18">
        <f t="shared" si="118"/>
        <v>0.24000000000000021</v>
      </c>
      <c r="W1230" s="18">
        <v>39.303412587399997</v>
      </c>
      <c r="X1230" s="18">
        <v>-84.630381493499996</v>
      </c>
      <c r="Y1230" s="18">
        <v>39.304600849899998</v>
      </c>
      <c r="Z1230" s="18">
        <v>-84.634462892000002</v>
      </c>
      <c r="AA1230" s="71" t="str">
        <f t="shared" si="119"/>
        <v>HAM</v>
      </c>
    </row>
    <row r="1231" spans="1:27" x14ac:dyDescent="0.25">
      <c r="A1231" s="22" t="s">
        <v>3297</v>
      </c>
      <c r="B1231" s="22">
        <v>0</v>
      </c>
      <c r="C1231" s="22" t="s">
        <v>4634</v>
      </c>
      <c r="D1231" s="22">
        <v>2</v>
      </c>
      <c r="E1231" s="23" t="str">
        <f t="shared" si="114"/>
        <v>Green</v>
      </c>
      <c r="F1231" s="72" t="s">
        <v>1729</v>
      </c>
      <c r="G1231" s="23"/>
      <c r="H1231" s="24" t="str">
        <f t="shared" si="115"/>
        <v>Start Loc</v>
      </c>
      <c r="I1231" s="24" t="str">
        <f t="shared" si="116"/>
        <v>End Loc</v>
      </c>
      <c r="J1231" s="24" t="str">
        <f t="shared" si="117"/>
        <v>Segment</v>
      </c>
      <c r="K1231" s="71" t="s">
        <v>816</v>
      </c>
      <c r="L1231" s="22">
        <v>6.25</v>
      </c>
      <c r="M1231" s="22">
        <v>6.49</v>
      </c>
      <c r="N1231" s="22">
        <v>2</v>
      </c>
      <c r="O1231" s="22">
        <v>1</v>
      </c>
      <c r="P1231" s="22">
        <v>0</v>
      </c>
      <c r="Q1231" s="22">
        <v>0</v>
      </c>
      <c r="R1231" s="22"/>
      <c r="S1231" s="22"/>
      <c r="T1231" s="22"/>
      <c r="U1231" t="s">
        <v>756</v>
      </c>
      <c r="V1231" s="18">
        <f t="shared" si="118"/>
        <v>0.24000000000000021</v>
      </c>
      <c r="W1231" s="18">
        <v>39.301533627399998</v>
      </c>
      <c r="X1231" s="18">
        <v>-82.151394570999997</v>
      </c>
      <c r="Y1231" s="18">
        <v>39.304718863700003</v>
      </c>
      <c r="Z1231" s="18">
        <v>-82.152962055700002</v>
      </c>
      <c r="AA1231" s="71" t="str">
        <f t="shared" si="119"/>
        <v>ATH</v>
      </c>
    </row>
    <row r="1232" spans="1:27" x14ac:dyDescent="0.25">
      <c r="A1232" s="22" t="s">
        <v>5286</v>
      </c>
      <c r="B1232" s="22">
        <v>0</v>
      </c>
      <c r="C1232" s="22" t="s">
        <v>4643</v>
      </c>
      <c r="D1232" s="22">
        <v>2</v>
      </c>
      <c r="E1232" s="23" t="str">
        <f t="shared" si="114"/>
        <v>Green</v>
      </c>
      <c r="F1232" s="72" t="s">
        <v>1670</v>
      </c>
      <c r="G1232" s="23"/>
      <c r="H1232" s="24" t="str">
        <f t="shared" si="115"/>
        <v>Start Loc</v>
      </c>
      <c r="I1232" s="24" t="str">
        <f t="shared" si="116"/>
        <v>End Loc</v>
      </c>
      <c r="J1232" s="24" t="str">
        <f t="shared" si="117"/>
        <v>Segment</v>
      </c>
      <c r="K1232" s="71" t="s">
        <v>1032</v>
      </c>
      <c r="L1232" s="22">
        <v>3.5</v>
      </c>
      <c r="M1232" s="22">
        <v>3.74</v>
      </c>
      <c r="N1232" s="22">
        <v>2</v>
      </c>
      <c r="O1232" s="22">
        <v>0</v>
      </c>
      <c r="P1232" s="22">
        <v>1</v>
      </c>
      <c r="Q1232" s="22">
        <v>2</v>
      </c>
      <c r="R1232" s="22"/>
      <c r="S1232" s="22"/>
      <c r="T1232" s="22"/>
      <c r="U1232" t="s">
        <v>435</v>
      </c>
      <c r="V1232" s="18">
        <f t="shared" si="118"/>
        <v>0.24000000000000021</v>
      </c>
      <c r="W1232" s="18">
        <v>39.304737933200002</v>
      </c>
      <c r="X1232" s="18">
        <v>-84.6345325833</v>
      </c>
      <c r="Y1232" s="18">
        <v>39.305268865899997</v>
      </c>
      <c r="Z1232" s="18">
        <v>-84.638227923599999</v>
      </c>
      <c r="AA1232" s="71" t="str">
        <f t="shared" si="119"/>
        <v>HAM</v>
      </c>
    </row>
    <row r="1233" spans="1:27" x14ac:dyDescent="0.25">
      <c r="A1233" s="22" t="s">
        <v>2685</v>
      </c>
      <c r="B1233" s="22">
        <v>0</v>
      </c>
      <c r="C1233" s="22" t="s">
        <v>4606</v>
      </c>
      <c r="D1233" s="22">
        <v>2</v>
      </c>
      <c r="E1233" s="23" t="str">
        <f t="shared" si="114"/>
        <v>Green</v>
      </c>
      <c r="F1233" s="72" t="s">
        <v>1669</v>
      </c>
      <c r="G1233" s="23"/>
      <c r="H1233" s="24" t="str">
        <f t="shared" si="115"/>
        <v>Start Loc</v>
      </c>
      <c r="I1233" s="24" t="str">
        <f t="shared" si="116"/>
        <v>End Loc</v>
      </c>
      <c r="J1233" s="24" t="str">
        <f t="shared" si="117"/>
        <v>Segment</v>
      </c>
      <c r="K1233" s="71" t="s">
        <v>1115</v>
      </c>
      <c r="L1233" s="22">
        <v>0.25</v>
      </c>
      <c r="M1233" s="22">
        <v>0.49</v>
      </c>
      <c r="N1233" s="22">
        <v>2</v>
      </c>
      <c r="O1233" s="22">
        <v>0</v>
      </c>
      <c r="P1233" s="22">
        <v>0</v>
      </c>
      <c r="Q1233" s="22">
        <v>1</v>
      </c>
      <c r="R1233" s="22"/>
      <c r="S1233" s="22"/>
      <c r="T1233" s="22"/>
      <c r="U1233" t="s">
        <v>1516</v>
      </c>
      <c r="V1233" s="18">
        <f t="shared" si="118"/>
        <v>0.24</v>
      </c>
      <c r="W1233" s="18">
        <v>39.3035400491</v>
      </c>
      <c r="X1233" s="18">
        <v>-84.303623934399994</v>
      </c>
      <c r="Y1233" s="18">
        <v>39.3063946925</v>
      </c>
      <c r="Z1233" s="18">
        <v>-84.301340547199999</v>
      </c>
      <c r="AA1233" s="71" t="str">
        <f t="shared" si="119"/>
        <v>WAR</v>
      </c>
    </row>
    <row r="1234" spans="1:27" x14ac:dyDescent="0.25">
      <c r="A1234" s="22" t="s">
        <v>5885</v>
      </c>
      <c r="B1234" s="22">
        <v>0</v>
      </c>
      <c r="C1234" s="22" t="s">
        <v>4607</v>
      </c>
      <c r="D1234" s="22">
        <v>2</v>
      </c>
      <c r="E1234" s="23" t="str">
        <f t="shared" si="114"/>
        <v>Green</v>
      </c>
      <c r="F1234" s="72" t="s">
        <v>1729</v>
      </c>
      <c r="G1234" s="23"/>
      <c r="H1234" s="24" t="str">
        <f t="shared" si="115"/>
        <v>Start Loc</v>
      </c>
      <c r="I1234" s="24" t="str">
        <f t="shared" si="116"/>
        <v>End Loc</v>
      </c>
      <c r="J1234" s="24" t="str">
        <f t="shared" si="117"/>
        <v>Segment</v>
      </c>
      <c r="K1234" s="71" t="s">
        <v>925</v>
      </c>
      <c r="L1234" s="22">
        <v>5</v>
      </c>
      <c r="M1234" s="22">
        <v>5.24</v>
      </c>
      <c r="N1234" s="22">
        <v>2</v>
      </c>
      <c r="O1234" s="22">
        <v>0</v>
      </c>
      <c r="P1234" s="22">
        <v>0</v>
      </c>
      <c r="Q1234" s="22">
        <v>0</v>
      </c>
      <c r="R1234" s="22"/>
      <c r="S1234" s="22"/>
      <c r="T1234" s="22"/>
      <c r="U1234" t="s">
        <v>571</v>
      </c>
      <c r="V1234" s="18">
        <f t="shared" si="118"/>
        <v>0.24000000000000021</v>
      </c>
      <c r="W1234" s="18">
        <v>39.303295803899999</v>
      </c>
      <c r="X1234" s="18">
        <v>-82.060182767699999</v>
      </c>
      <c r="Y1234" s="18">
        <v>39.3065056891</v>
      </c>
      <c r="Z1234" s="18">
        <v>-82.060894859499996</v>
      </c>
      <c r="AA1234" s="71" t="str">
        <f t="shared" si="119"/>
        <v>ATH</v>
      </c>
    </row>
    <row r="1235" spans="1:27" x14ac:dyDescent="0.25">
      <c r="A1235" s="22" t="s">
        <v>5013</v>
      </c>
      <c r="B1235" s="22">
        <v>0</v>
      </c>
      <c r="C1235" s="22" t="s">
        <v>4627</v>
      </c>
      <c r="D1235" s="22">
        <v>2</v>
      </c>
      <c r="E1235" s="23" t="str">
        <f t="shared" si="114"/>
        <v>Green</v>
      </c>
      <c r="F1235" s="72" t="s">
        <v>1669</v>
      </c>
      <c r="G1235" s="23"/>
      <c r="H1235" s="24" t="str">
        <f t="shared" si="115"/>
        <v>Start Loc</v>
      </c>
      <c r="I1235" s="24" t="str">
        <f t="shared" si="116"/>
        <v>End Loc</v>
      </c>
      <c r="J1235" s="24" t="str">
        <f t="shared" si="117"/>
        <v>Segment</v>
      </c>
      <c r="K1235" s="71" t="s">
        <v>937</v>
      </c>
      <c r="L1235" s="22">
        <v>3.25</v>
      </c>
      <c r="M1235" s="22">
        <v>3.49</v>
      </c>
      <c r="N1235" s="22">
        <v>2</v>
      </c>
      <c r="O1235" s="22">
        <v>0</v>
      </c>
      <c r="P1235" s="22">
        <v>2</v>
      </c>
      <c r="Q1235" s="22">
        <v>5</v>
      </c>
      <c r="R1235" s="22"/>
      <c r="S1235" s="22"/>
      <c r="T1235" s="22"/>
      <c r="U1235" t="s">
        <v>630</v>
      </c>
      <c r="V1235" s="18">
        <f t="shared" si="118"/>
        <v>0.24000000000000021</v>
      </c>
      <c r="W1235" s="18">
        <v>39.305373609100002</v>
      </c>
      <c r="X1235" s="18">
        <v>-84.109369740899993</v>
      </c>
      <c r="Y1235" s="18">
        <v>39.306674299100003</v>
      </c>
      <c r="Z1235" s="18">
        <v>-84.113399840200003</v>
      </c>
      <c r="AA1235" s="71" t="str">
        <f t="shared" si="119"/>
        <v>WAR</v>
      </c>
    </row>
    <row r="1236" spans="1:27" x14ac:dyDescent="0.25">
      <c r="A1236" s="22" t="s">
        <v>3676</v>
      </c>
      <c r="B1236" s="22">
        <v>0</v>
      </c>
      <c r="C1236" s="22" t="s">
        <v>4684</v>
      </c>
      <c r="D1236" s="22">
        <v>2</v>
      </c>
      <c r="E1236" s="23" t="str">
        <f t="shared" si="114"/>
        <v>Green</v>
      </c>
      <c r="F1236" s="72" t="s">
        <v>1670</v>
      </c>
      <c r="G1236" s="23"/>
      <c r="H1236" s="24" t="str">
        <f t="shared" si="115"/>
        <v>Start Loc</v>
      </c>
      <c r="I1236" s="24" t="str">
        <f t="shared" si="116"/>
        <v>End Loc</v>
      </c>
      <c r="J1236" s="24" t="str">
        <f t="shared" si="117"/>
        <v>Segment</v>
      </c>
      <c r="K1236" s="71" t="s">
        <v>990</v>
      </c>
      <c r="L1236" s="22">
        <v>16</v>
      </c>
      <c r="M1236" s="22">
        <v>16.239999999999998</v>
      </c>
      <c r="N1236" s="22">
        <v>2</v>
      </c>
      <c r="O1236" s="22">
        <v>0</v>
      </c>
      <c r="P1236" s="22">
        <v>0</v>
      </c>
      <c r="Q1236" s="22">
        <v>2</v>
      </c>
      <c r="R1236" s="22"/>
      <c r="S1236" s="22"/>
      <c r="T1236" s="22"/>
      <c r="U1236" t="s">
        <v>362</v>
      </c>
      <c r="V1236" s="18">
        <f t="shared" si="118"/>
        <v>0.23999999999999844</v>
      </c>
      <c r="W1236" s="18">
        <v>39.304581958999997</v>
      </c>
      <c r="X1236" s="18">
        <v>-84.639455060000003</v>
      </c>
      <c r="Y1236" s="18">
        <v>39.307226802199999</v>
      </c>
      <c r="Z1236" s="18">
        <v>-84.636636534700003</v>
      </c>
      <c r="AA1236" s="71" t="str">
        <f t="shared" si="119"/>
        <v>HAM</v>
      </c>
    </row>
    <row r="1237" spans="1:27" x14ac:dyDescent="0.25">
      <c r="A1237" s="22" t="s">
        <v>2384</v>
      </c>
      <c r="B1237" s="22">
        <v>0</v>
      </c>
      <c r="C1237" s="22" t="s">
        <v>4627</v>
      </c>
      <c r="D1237" s="22">
        <v>2</v>
      </c>
      <c r="E1237" s="23" t="str">
        <f t="shared" si="114"/>
        <v>Green</v>
      </c>
      <c r="F1237" s="72" t="s">
        <v>1737</v>
      </c>
      <c r="G1237" s="23"/>
      <c r="H1237" s="24" t="str">
        <f t="shared" si="115"/>
        <v>Start Loc</v>
      </c>
      <c r="I1237" s="24" t="str">
        <f t="shared" si="116"/>
        <v>End Loc</v>
      </c>
      <c r="J1237" s="24" t="str">
        <f t="shared" si="117"/>
        <v>Segment</v>
      </c>
      <c r="K1237" s="71" t="s">
        <v>930</v>
      </c>
      <c r="L1237" s="22">
        <v>3.25</v>
      </c>
      <c r="M1237" s="22">
        <v>3.49</v>
      </c>
      <c r="N1237" s="22">
        <v>2</v>
      </c>
      <c r="O1237" s="22">
        <v>0</v>
      </c>
      <c r="P1237" s="22">
        <v>0</v>
      </c>
      <c r="Q1237" s="22">
        <v>0</v>
      </c>
      <c r="R1237" s="22"/>
      <c r="S1237" s="22"/>
      <c r="T1237" s="22"/>
      <c r="U1237" t="s">
        <v>539</v>
      </c>
      <c r="V1237" s="18">
        <f t="shared" si="118"/>
        <v>0.24000000000000021</v>
      </c>
      <c r="W1237" s="18">
        <v>39.307555867300003</v>
      </c>
      <c r="X1237" s="18">
        <v>-81.618647972199994</v>
      </c>
      <c r="Y1237" s="18">
        <v>39.308310566499998</v>
      </c>
      <c r="Z1237" s="18">
        <v>-81.6228835979</v>
      </c>
      <c r="AA1237" s="71" t="str">
        <f t="shared" si="119"/>
        <v>WAS</v>
      </c>
    </row>
    <row r="1238" spans="1:27" x14ac:dyDescent="0.25">
      <c r="A1238" s="22" t="s">
        <v>3271</v>
      </c>
      <c r="B1238" s="22">
        <v>0</v>
      </c>
      <c r="C1238" s="22" t="s">
        <v>4620</v>
      </c>
      <c r="D1238" s="22">
        <v>2</v>
      </c>
      <c r="E1238" s="23" t="str">
        <f t="shared" si="114"/>
        <v>Green</v>
      </c>
      <c r="F1238" s="72" t="s">
        <v>1737</v>
      </c>
      <c r="G1238" s="23"/>
      <c r="H1238" s="24" t="str">
        <f t="shared" si="115"/>
        <v>Start Loc</v>
      </c>
      <c r="I1238" s="24" t="str">
        <f t="shared" si="116"/>
        <v>End Loc</v>
      </c>
      <c r="J1238" s="24" t="str">
        <f t="shared" si="117"/>
        <v>Segment</v>
      </c>
      <c r="K1238" s="71" t="s">
        <v>1007</v>
      </c>
      <c r="L1238" s="22">
        <v>0</v>
      </c>
      <c r="M1238" s="22">
        <v>0.24</v>
      </c>
      <c r="N1238" s="22">
        <v>2</v>
      </c>
      <c r="O1238" s="22">
        <v>1</v>
      </c>
      <c r="P1238" s="22">
        <v>0</v>
      </c>
      <c r="Q1238" s="22">
        <v>0</v>
      </c>
      <c r="R1238" s="22"/>
      <c r="S1238" s="22"/>
      <c r="T1238" s="22"/>
      <c r="U1238" t="s">
        <v>1534</v>
      </c>
      <c r="V1238" s="18">
        <f t="shared" si="118"/>
        <v>0.24</v>
      </c>
      <c r="W1238" s="18">
        <v>39.307059206200002</v>
      </c>
      <c r="X1238" s="18">
        <v>-81.5666462728</v>
      </c>
      <c r="Y1238" s="18">
        <v>39.309800020899999</v>
      </c>
      <c r="Z1238" s="18">
        <v>-81.565030898900005</v>
      </c>
      <c r="AA1238" s="71" t="str">
        <f t="shared" si="119"/>
        <v>WAS</v>
      </c>
    </row>
    <row r="1239" spans="1:27" x14ac:dyDescent="0.25">
      <c r="A1239" s="22" t="s">
        <v>5219</v>
      </c>
      <c r="B1239" s="22">
        <v>0</v>
      </c>
      <c r="C1239" s="22" t="s">
        <v>4608</v>
      </c>
      <c r="D1239" s="22">
        <v>2</v>
      </c>
      <c r="E1239" s="23" t="str">
        <f t="shared" si="114"/>
        <v>Green</v>
      </c>
      <c r="F1239" s="72" t="s">
        <v>1729</v>
      </c>
      <c r="G1239" s="23"/>
      <c r="H1239" s="24" t="str">
        <f t="shared" si="115"/>
        <v>Start Loc</v>
      </c>
      <c r="I1239" s="24" t="str">
        <f t="shared" si="116"/>
        <v>End Loc</v>
      </c>
      <c r="J1239" s="24" t="str">
        <f t="shared" si="117"/>
        <v>Segment</v>
      </c>
      <c r="K1239" s="71" t="s">
        <v>911</v>
      </c>
      <c r="L1239" s="22">
        <v>1.25</v>
      </c>
      <c r="M1239" s="22">
        <v>1.49</v>
      </c>
      <c r="N1239" s="22">
        <v>2</v>
      </c>
      <c r="O1239" s="22">
        <v>0</v>
      </c>
      <c r="P1239" s="22">
        <v>0</v>
      </c>
      <c r="Q1239" s="22">
        <v>0</v>
      </c>
      <c r="R1239" s="22"/>
      <c r="S1239" s="22"/>
      <c r="T1239" s="22"/>
      <c r="U1239" t="s">
        <v>683</v>
      </c>
      <c r="V1239" s="18">
        <f t="shared" si="118"/>
        <v>0.24</v>
      </c>
      <c r="W1239" s="18">
        <v>39.308337289800001</v>
      </c>
      <c r="X1239" s="18">
        <v>-81.922607457300003</v>
      </c>
      <c r="Y1239" s="18">
        <v>39.311061969000001</v>
      </c>
      <c r="Z1239" s="18">
        <v>-81.925155180000004</v>
      </c>
      <c r="AA1239" s="71" t="str">
        <f t="shared" si="119"/>
        <v>ATH</v>
      </c>
    </row>
    <row r="1240" spans="1:27" x14ac:dyDescent="0.25">
      <c r="A1240" s="22" t="s">
        <v>5299</v>
      </c>
      <c r="B1240" s="22">
        <v>0</v>
      </c>
      <c r="C1240" s="22" t="s">
        <v>4622</v>
      </c>
      <c r="D1240" s="22">
        <v>2</v>
      </c>
      <c r="E1240" s="23" t="str">
        <f t="shared" si="114"/>
        <v>Green</v>
      </c>
      <c r="F1240" s="72" t="s">
        <v>1729</v>
      </c>
      <c r="G1240" s="23"/>
      <c r="H1240" s="24" t="str">
        <f t="shared" si="115"/>
        <v>Start Loc</v>
      </c>
      <c r="I1240" s="24" t="str">
        <f t="shared" si="116"/>
        <v>End Loc</v>
      </c>
      <c r="J1240" s="24" t="str">
        <f t="shared" si="117"/>
        <v>Segment</v>
      </c>
      <c r="K1240" s="71" t="s">
        <v>911</v>
      </c>
      <c r="L1240" s="22">
        <v>1.5</v>
      </c>
      <c r="M1240" s="22">
        <v>1.74</v>
      </c>
      <c r="N1240" s="22">
        <v>2</v>
      </c>
      <c r="O1240" s="22">
        <v>0</v>
      </c>
      <c r="P1240" s="22">
        <v>0</v>
      </c>
      <c r="Q1240" s="22">
        <v>4</v>
      </c>
      <c r="R1240" s="22"/>
      <c r="S1240" s="22"/>
      <c r="T1240" s="22"/>
      <c r="U1240" t="s">
        <v>683</v>
      </c>
      <c r="V1240" s="18">
        <f t="shared" si="118"/>
        <v>0.24</v>
      </c>
      <c r="W1240" s="18">
        <v>39.311157118200001</v>
      </c>
      <c r="X1240" s="18">
        <v>-81.925295611899998</v>
      </c>
      <c r="Y1240" s="18">
        <v>39.313706056500003</v>
      </c>
      <c r="Z1240" s="18">
        <v>-81.928242321300004</v>
      </c>
      <c r="AA1240" s="71" t="str">
        <f t="shared" si="119"/>
        <v>ATH</v>
      </c>
    </row>
    <row r="1241" spans="1:27" x14ac:dyDescent="0.25">
      <c r="A1241" s="22" t="s">
        <v>6171</v>
      </c>
      <c r="B1241" s="22">
        <v>0</v>
      </c>
      <c r="C1241" s="22" t="s">
        <v>4622</v>
      </c>
      <c r="D1241" s="22">
        <v>2</v>
      </c>
      <c r="E1241" s="23" t="str">
        <f t="shared" si="114"/>
        <v>Green</v>
      </c>
      <c r="F1241" s="72" t="s">
        <v>1742</v>
      </c>
      <c r="G1241" s="23"/>
      <c r="H1241" s="24" t="str">
        <f t="shared" si="115"/>
        <v>Start Loc</v>
      </c>
      <c r="I1241" s="24" t="str">
        <f t="shared" si="116"/>
        <v>End Loc</v>
      </c>
      <c r="J1241" s="24" t="str">
        <f t="shared" si="117"/>
        <v>Segment</v>
      </c>
      <c r="K1241" s="71" t="s">
        <v>814</v>
      </c>
      <c r="L1241" s="22">
        <v>1.5</v>
      </c>
      <c r="M1241" s="22">
        <v>1.74</v>
      </c>
      <c r="N1241" s="22">
        <v>2</v>
      </c>
      <c r="O1241" s="22">
        <v>0</v>
      </c>
      <c r="P1241" s="22">
        <v>0</v>
      </c>
      <c r="Q1241" s="22">
        <v>1</v>
      </c>
      <c r="R1241" s="22"/>
      <c r="S1241" s="22"/>
      <c r="T1241" s="22"/>
      <c r="U1241" t="s">
        <v>6792</v>
      </c>
      <c r="V1241" s="18">
        <f t="shared" si="118"/>
        <v>0.24</v>
      </c>
      <c r="W1241" s="18">
        <v>39.310833811899997</v>
      </c>
      <c r="X1241" s="18">
        <v>-82.403300991899997</v>
      </c>
      <c r="Y1241" s="18">
        <v>39.313790705999999</v>
      </c>
      <c r="Z1241" s="18">
        <v>-82.404058117100007</v>
      </c>
      <c r="AA1241" s="71" t="str">
        <f t="shared" si="119"/>
        <v>VIN</v>
      </c>
    </row>
    <row r="1242" spans="1:27" x14ac:dyDescent="0.25">
      <c r="A1242" s="22" t="s">
        <v>4999</v>
      </c>
      <c r="B1242" s="22">
        <v>0</v>
      </c>
      <c r="C1242" s="22" t="s">
        <v>4620</v>
      </c>
      <c r="D1242" s="22">
        <v>2</v>
      </c>
      <c r="E1242" s="23" t="str">
        <f t="shared" si="114"/>
        <v>Green</v>
      </c>
      <c r="F1242" s="72" t="s">
        <v>1698</v>
      </c>
      <c r="G1242" s="23"/>
      <c r="H1242" s="24" t="str">
        <f t="shared" si="115"/>
        <v>Start Loc</v>
      </c>
      <c r="I1242" s="24" t="str">
        <f t="shared" si="116"/>
        <v>End Loc</v>
      </c>
      <c r="J1242" s="24" t="str">
        <f t="shared" si="117"/>
        <v>Segment</v>
      </c>
      <c r="K1242" s="71" t="s">
        <v>921</v>
      </c>
      <c r="L1242" s="22">
        <v>0</v>
      </c>
      <c r="M1242" s="22">
        <v>0.24</v>
      </c>
      <c r="N1242" s="22">
        <v>2</v>
      </c>
      <c r="O1242" s="22">
        <v>1</v>
      </c>
      <c r="P1242" s="22">
        <v>0</v>
      </c>
      <c r="Q1242" s="22">
        <v>2</v>
      </c>
      <c r="R1242" s="22"/>
      <c r="S1242" s="22"/>
      <c r="T1242" s="22"/>
      <c r="U1242" t="s">
        <v>4742</v>
      </c>
      <c r="V1242" s="18">
        <f t="shared" si="118"/>
        <v>0.24</v>
      </c>
      <c r="W1242" s="18">
        <v>39.311837655200002</v>
      </c>
      <c r="X1242" s="18">
        <v>-84.627359622</v>
      </c>
      <c r="Y1242" s="18">
        <v>39.313871046899997</v>
      </c>
      <c r="Z1242" s="18">
        <v>-84.623852948600003</v>
      </c>
      <c r="AA1242" s="71" t="str">
        <f t="shared" si="119"/>
        <v>BUT</v>
      </c>
    </row>
    <row r="1243" spans="1:27" x14ac:dyDescent="0.25">
      <c r="A1243" s="22" t="s">
        <v>6150</v>
      </c>
      <c r="B1243" s="22">
        <v>0</v>
      </c>
      <c r="C1243" s="22" t="s">
        <v>4614</v>
      </c>
      <c r="D1243" s="22">
        <v>2</v>
      </c>
      <c r="E1243" s="23" t="str">
        <f t="shared" si="114"/>
        <v>Green</v>
      </c>
      <c r="F1243" s="72" t="s">
        <v>1742</v>
      </c>
      <c r="G1243" s="23"/>
      <c r="H1243" s="24" t="str">
        <f t="shared" si="115"/>
        <v>Start Loc</v>
      </c>
      <c r="I1243" s="24" t="str">
        <f t="shared" si="116"/>
        <v>End Loc</v>
      </c>
      <c r="J1243" s="24" t="str">
        <f t="shared" si="117"/>
        <v>Segment</v>
      </c>
      <c r="K1243" s="71" t="s">
        <v>848</v>
      </c>
      <c r="L1243" s="22">
        <v>3.75</v>
      </c>
      <c r="M1243" s="22">
        <v>3.99</v>
      </c>
      <c r="N1243" s="22">
        <v>2</v>
      </c>
      <c r="O1243" s="22">
        <v>2</v>
      </c>
      <c r="P1243" s="22">
        <v>0</v>
      </c>
      <c r="Q1243" s="22">
        <v>1</v>
      </c>
      <c r="R1243" s="22"/>
      <c r="S1243" s="22"/>
      <c r="T1243" s="22"/>
      <c r="U1243" t="s">
        <v>786</v>
      </c>
      <c r="V1243" s="18">
        <f t="shared" si="118"/>
        <v>0.24000000000000021</v>
      </c>
      <c r="W1243" s="18">
        <v>39.310576704600003</v>
      </c>
      <c r="X1243" s="18">
        <v>-82.571336571900005</v>
      </c>
      <c r="Y1243" s="18">
        <v>39.314029970900002</v>
      </c>
      <c r="Z1243" s="18">
        <v>-82.570938164500006</v>
      </c>
      <c r="AA1243" s="71" t="str">
        <f t="shared" si="119"/>
        <v>VIN</v>
      </c>
    </row>
    <row r="1244" spans="1:27" x14ac:dyDescent="0.25">
      <c r="A1244" s="22" t="s">
        <v>5177</v>
      </c>
      <c r="B1244" s="22">
        <v>0</v>
      </c>
      <c r="C1244" s="22" t="s">
        <v>4620</v>
      </c>
      <c r="D1244" s="22">
        <v>2</v>
      </c>
      <c r="E1244" s="23" t="str">
        <f t="shared" si="114"/>
        <v>Green</v>
      </c>
      <c r="F1244" s="72" t="s">
        <v>1729</v>
      </c>
      <c r="G1244" s="23"/>
      <c r="H1244" s="24" t="str">
        <f t="shared" si="115"/>
        <v>Start Loc</v>
      </c>
      <c r="I1244" s="24" t="str">
        <f t="shared" si="116"/>
        <v>End Loc</v>
      </c>
      <c r="J1244" s="24" t="str">
        <f t="shared" si="117"/>
        <v>Segment</v>
      </c>
      <c r="K1244" s="71" t="s">
        <v>805</v>
      </c>
      <c r="L1244" s="22">
        <v>0</v>
      </c>
      <c r="M1244" s="22">
        <v>0.24</v>
      </c>
      <c r="N1244" s="22">
        <v>2</v>
      </c>
      <c r="O1244" s="22">
        <v>0</v>
      </c>
      <c r="P1244" s="22">
        <v>0</v>
      </c>
      <c r="Q1244" s="22">
        <v>2</v>
      </c>
      <c r="R1244" s="22"/>
      <c r="S1244" s="22"/>
      <c r="T1244" s="22"/>
      <c r="U1244" t="s">
        <v>4817</v>
      </c>
      <c r="V1244" s="18">
        <f t="shared" si="118"/>
        <v>0.24</v>
      </c>
      <c r="W1244" s="18">
        <v>39.313193996499997</v>
      </c>
      <c r="X1244" s="18">
        <v>-82.064244932299999</v>
      </c>
      <c r="Y1244" s="18">
        <v>39.314113582300003</v>
      </c>
      <c r="Z1244" s="18">
        <v>-82.060050578800002</v>
      </c>
      <c r="AA1244" s="71" t="str">
        <f t="shared" si="119"/>
        <v>ATH</v>
      </c>
    </row>
    <row r="1245" spans="1:27" x14ac:dyDescent="0.25">
      <c r="A1245" s="22" t="s">
        <v>5411</v>
      </c>
      <c r="B1245" s="22">
        <v>0</v>
      </c>
      <c r="C1245" s="22" t="s">
        <v>4630</v>
      </c>
      <c r="D1245" s="22">
        <v>4</v>
      </c>
      <c r="E1245" s="23" t="str">
        <f t="shared" si="114"/>
        <v>Green</v>
      </c>
      <c r="F1245" s="72" t="s">
        <v>1729</v>
      </c>
      <c r="G1245" s="23"/>
      <c r="H1245" s="24" t="str">
        <f t="shared" si="115"/>
        <v>Start Loc</v>
      </c>
      <c r="I1245" s="24" t="str">
        <f t="shared" si="116"/>
        <v>End Loc</v>
      </c>
      <c r="J1245" s="24" t="str">
        <f t="shared" si="117"/>
        <v>Segment</v>
      </c>
      <c r="K1245" s="71" t="s">
        <v>925</v>
      </c>
      <c r="L1245" s="22">
        <v>5.75</v>
      </c>
      <c r="M1245" s="22">
        <v>5.99</v>
      </c>
      <c r="N1245" s="22">
        <v>4</v>
      </c>
      <c r="O1245" s="22">
        <v>0</v>
      </c>
      <c r="P1245" s="22">
        <v>0</v>
      </c>
      <c r="Q1245" s="22">
        <v>0</v>
      </c>
      <c r="R1245" s="22"/>
      <c r="S1245" s="22"/>
      <c r="T1245" s="22"/>
      <c r="U1245" t="s">
        <v>571</v>
      </c>
      <c r="V1245" s="18">
        <f t="shared" si="118"/>
        <v>0.24000000000000021</v>
      </c>
      <c r="W1245" s="18">
        <v>39.3131545026</v>
      </c>
      <c r="X1245" s="18">
        <v>-82.064190185399994</v>
      </c>
      <c r="Y1245" s="18">
        <v>39.314588141400002</v>
      </c>
      <c r="Z1245" s="18">
        <v>-82.067104969699997</v>
      </c>
      <c r="AA1245" s="71" t="str">
        <f t="shared" si="119"/>
        <v>ATH</v>
      </c>
    </row>
    <row r="1246" spans="1:27" x14ac:dyDescent="0.25">
      <c r="A1246" s="22" t="s">
        <v>5480</v>
      </c>
      <c r="B1246" s="22">
        <v>0</v>
      </c>
      <c r="C1246" s="22" t="s">
        <v>4620</v>
      </c>
      <c r="D1246" s="22">
        <v>4</v>
      </c>
      <c r="E1246" s="23" t="str">
        <f t="shared" si="114"/>
        <v>Green</v>
      </c>
      <c r="F1246" s="72" t="s">
        <v>1669</v>
      </c>
      <c r="G1246" s="23"/>
      <c r="H1246" s="24" t="str">
        <f t="shared" si="115"/>
        <v>Start Loc</v>
      </c>
      <c r="I1246" s="24" t="str">
        <f t="shared" si="116"/>
        <v>End Loc</v>
      </c>
      <c r="J1246" s="24" t="str">
        <f t="shared" si="117"/>
        <v>Segment</v>
      </c>
      <c r="K1246" s="71" t="s">
        <v>876</v>
      </c>
      <c r="L1246" s="22">
        <v>0</v>
      </c>
      <c r="M1246" s="22">
        <v>0.24</v>
      </c>
      <c r="N1246" s="22">
        <v>4</v>
      </c>
      <c r="O1246" s="22">
        <v>0</v>
      </c>
      <c r="P1246" s="22">
        <v>0</v>
      </c>
      <c r="Q1246" s="22">
        <v>1</v>
      </c>
      <c r="R1246" s="22"/>
      <c r="S1246" s="22"/>
      <c r="T1246" s="22"/>
      <c r="U1246" t="s">
        <v>1438</v>
      </c>
      <c r="V1246" s="18">
        <f t="shared" si="118"/>
        <v>0.24</v>
      </c>
      <c r="W1246" s="18">
        <v>39.315220846300001</v>
      </c>
      <c r="X1246" s="18">
        <v>-84.259412173499996</v>
      </c>
      <c r="Y1246" s="18">
        <v>39.314667368000002</v>
      </c>
      <c r="Z1246" s="18">
        <v>-84.255188747800005</v>
      </c>
      <c r="AA1246" s="71" t="str">
        <f t="shared" si="119"/>
        <v>WAR</v>
      </c>
    </row>
    <row r="1247" spans="1:27" x14ac:dyDescent="0.25">
      <c r="A1247" s="22" t="s">
        <v>5590</v>
      </c>
      <c r="B1247" s="22">
        <v>0</v>
      </c>
      <c r="C1247" s="22" t="s">
        <v>4608</v>
      </c>
      <c r="D1247" s="22">
        <v>2</v>
      </c>
      <c r="E1247" s="23" t="str">
        <f t="shared" si="114"/>
        <v>Green</v>
      </c>
      <c r="F1247" s="72" t="s">
        <v>1669</v>
      </c>
      <c r="G1247" s="23"/>
      <c r="H1247" s="24" t="str">
        <f t="shared" si="115"/>
        <v>Start Loc</v>
      </c>
      <c r="I1247" s="24" t="str">
        <f t="shared" si="116"/>
        <v>End Loc</v>
      </c>
      <c r="J1247" s="24" t="str">
        <f t="shared" si="117"/>
        <v>Segment</v>
      </c>
      <c r="K1247" s="71" t="s">
        <v>815</v>
      </c>
      <c r="L1247" s="22">
        <v>1.25</v>
      </c>
      <c r="M1247" s="22">
        <v>1.49</v>
      </c>
      <c r="N1247" s="22">
        <v>2</v>
      </c>
      <c r="O1247" s="22">
        <v>0</v>
      </c>
      <c r="P1247" s="22">
        <v>0</v>
      </c>
      <c r="Q1247" s="22">
        <v>0</v>
      </c>
      <c r="R1247" s="22"/>
      <c r="S1247" s="22"/>
      <c r="T1247" s="22"/>
      <c r="U1247" t="s">
        <v>1228</v>
      </c>
      <c r="V1247" s="18">
        <f t="shared" si="118"/>
        <v>0.24</v>
      </c>
      <c r="W1247" s="18">
        <v>39.316083911699998</v>
      </c>
      <c r="X1247" s="18">
        <v>-84.231070825800003</v>
      </c>
      <c r="Y1247" s="18">
        <v>39.315458551699997</v>
      </c>
      <c r="Z1247" s="18">
        <v>-84.226703963399999</v>
      </c>
      <c r="AA1247" s="71" t="str">
        <f t="shared" si="119"/>
        <v>WAR</v>
      </c>
    </row>
    <row r="1248" spans="1:27" x14ac:dyDescent="0.25">
      <c r="A1248" s="22" t="s">
        <v>3198</v>
      </c>
      <c r="B1248" s="22">
        <v>0</v>
      </c>
      <c r="C1248" s="22" t="s">
        <v>4624</v>
      </c>
      <c r="D1248" s="22">
        <v>3</v>
      </c>
      <c r="E1248" s="23" t="str">
        <f t="shared" si="114"/>
        <v>Green</v>
      </c>
      <c r="F1248" s="72" t="s">
        <v>1698</v>
      </c>
      <c r="G1248" s="23"/>
      <c r="H1248" s="24" t="str">
        <f t="shared" si="115"/>
        <v>Start Loc</v>
      </c>
      <c r="I1248" s="24" t="str">
        <f t="shared" si="116"/>
        <v>End Loc</v>
      </c>
      <c r="J1248" s="24" t="str">
        <f t="shared" si="117"/>
        <v>Segment</v>
      </c>
      <c r="K1248" s="71" t="s">
        <v>1001</v>
      </c>
      <c r="L1248" s="22">
        <v>2.25</v>
      </c>
      <c r="M1248" s="22">
        <v>2.4900000000000002</v>
      </c>
      <c r="N1248" s="22">
        <v>3</v>
      </c>
      <c r="O1248" s="22">
        <v>1</v>
      </c>
      <c r="P1248" s="22">
        <v>0</v>
      </c>
      <c r="Q1248" s="22">
        <v>0</v>
      </c>
      <c r="R1248" s="22"/>
      <c r="S1248" s="22"/>
      <c r="T1248" s="22"/>
      <c r="U1248" t="s">
        <v>1406</v>
      </c>
      <c r="V1248" s="18">
        <f t="shared" si="118"/>
        <v>0.24000000000000021</v>
      </c>
      <c r="W1248" s="18">
        <v>39.316126215899999</v>
      </c>
      <c r="X1248" s="18">
        <v>-84.446686113200002</v>
      </c>
      <c r="Y1248" s="18">
        <v>39.315518761500002</v>
      </c>
      <c r="Z1248" s="18">
        <v>-84.442285360900001</v>
      </c>
      <c r="AA1248" s="71" t="str">
        <f t="shared" si="119"/>
        <v>BUT</v>
      </c>
    </row>
    <row r="1249" spans="1:27" x14ac:dyDescent="0.25">
      <c r="A1249" s="22" t="s">
        <v>4950</v>
      </c>
      <c r="B1249" s="22">
        <v>0</v>
      </c>
      <c r="C1249" s="22" t="s">
        <v>4621</v>
      </c>
      <c r="D1249" s="22">
        <v>2</v>
      </c>
      <c r="E1249" s="23" t="str">
        <f t="shared" si="114"/>
        <v>Green</v>
      </c>
      <c r="F1249" s="72" t="s">
        <v>1698</v>
      </c>
      <c r="G1249" s="23"/>
      <c r="H1249" s="24" t="str">
        <f t="shared" si="115"/>
        <v>Start Loc</v>
      </c>
      <c r="I1249" s="24" t="str">
        <f t="shared" si="116"/>
        <v>End Loc</v>
      </c>
      <c r="J1249" s="24" t="str">
        <f t="shared" si="117"/>
        <v>Segment</v>
      </c>
      <c r="K1249" s="71" t="s">
        <v>1143</v>
      </c>
      <c r="L1249" s="22">
        <v>0.75</v>
      </c>
      <c r="M1249" s="22">
        <v>0.99</v>
      </c>
      <c r="N1249" s="22">
        <v>2</v>
      </c>
      <c r="O1249" s="22">
        <v>0</v>
      </c>
      <c r="P1249" s="22">
        <v>0</v>
      </c>
      <c r="Q1249" s="22">
        <v>3</v>
      </c>
      <c r="R1249" s="22"/>
      <c r="S1249" s="22"/>
      <c r="T1249" s="22"/>
      <c r="U1249" t="s">
        <v>4725</v>
      </c>
      <c r="V1249" s="18">
        <f t="shared" si="118"/>
        <v>0.24</v>
      </c>
      <c r="W1249" s="18">
        <v>39.3156605848</v>
      </c>
      <c r="X1249" s="18">
        <v>-84.731064374100001</v>
      </c>
      <c r="Y1249" s="18">
        <v>39.3167337637</v>
      </c>
      <c r="Z1249" s="18">
        <v>-84.727416896999998</v>
      </c>
      <c r="AA1249" s="71" t="str">
        <f t="shared" si="119"/>
        <v>BUT</v>
      </c>
    </row>
    <row r="1250" spans="1:27" x14ac:dyDescent="0.25">
      <c r="A1250" s="22" t="s">
        <v>3703</v>
      </c>
      <c r="B1250" s="22">
        <v>0</v>
      </c>
      <c r="C1250" s="22" t="s">
        <v>4609</v>
      </c>
      <c r="D1250" s="22">
        <v>3</v>
      </c>
      <c r="E1250" s="23" t="str">
        <f t="shared" si="114"/>
        <v>Green</v>
      </c>
      <c r="F1250" s="72" t="s">
        <v>1726</v>
      </c>
      <c r="G1250" s="23"/>
      <c r="H1250" s="24" t="str">
        <f t="shared" si="115"/>
        <v>Start Loc</v>
      </c>
      <c r="I1250" s="24" t="str">
        <f t="shared" si="116"/>
        <v>End Loc</v>
      </c>
      <c r="J1250" s="24" t="str">
        <f t="shared" si="117"/>
        <v>Segment</v>
      </c>
      <c r="K1250" s="71" t="s">
        <v>1086</v>
      </c>
      <c r="L1250" s="22">
        <v>4.25</v>
      </c>
      <c r="M1250" s="22">
        <v>4.49</v>
      </c>
      <c r="N1250" s="22">
        <v>3</v>
      </c>
      <c r="O1250" s="22">
        <v>0</v>
      </c>
      <c r="P1250" s="22">
        <v>0</v>
      </c>
      <c r="Q1250" s="22">
        <v>4</v>
      </c>
      <c r="R1250" s="22"/>
      <c r="S1250" s="22"/>
      <c r="T1250" s="22"/>
      <c r="U1250" t="s">
        <v>543</v>
      </c>
      <c r="V1250" s="18">
        <f t="shared" si="118"/>
        <v>0.24000000000000021</v>
      </c>
      <c r="W1250" s="18">
        <v>39.318774431900003</v>
      </c>
      <c r="X1250" s="18">
        <v>-82.915457249400006</v>
      </c>
      <c r="Y1250" s="18">
        <v>39.317149925199999</v>
      </c>
      <c r="Z1250" s="18">
        <v>-82.911505922499998</v>
      </c>
      <c r="AA1250" s="71" t="str">
        <f t="shared" si="119"/>
        <v>ROS</v>
      </c>
    </row>
    <row r="1251" spans="1:27" x14ac:dyDescent="0.25">
      <c r="A1251" s="22" t="s">
        <v>3825</v>
      </c>
      <c r="B1251" s="22">
        <v>0</v>
      </c>
      <c r="C1251" s="22" t="s">
        <v>4613</v>
      </c>
      <c r="D1251" s="22">
        <v>3</v>
      </c>
      <c r="E1251" s="23" t="str">
        <f t="shared" si="114"/>
        <v>Green</v>
      </c>
      <c r="F1251" s="72" t="s">
        <v>1729</v>
      </c>
      <c r="G1251" s="23"/>
      <c r="H1251" s="24" t="str">
        <f t="shared" si="115"/>
        <v>Start Loc</v>
      </c>
      <c r="I1251" s="24" t="str">
        <f t="shared" si="116"/>
        <v>End Loc</v>
      </c>
      <c r="J1251" s="24" t="str">
        <f t="shared" si="117"/>
        <v>Segment</v>
      </c>
      <c r="K1251" s="71" t="s">
        <v>925</v>
      </c>
      <c r="L1251" s="22">
        <v>6.5</v>
      </c>
      <c r="M1251" s="22">
        <v>6.74</v>
      </c>
      <c r="N1251" s="22">
        <v>3</v>
      </c>
      <c r="O1251" s="22">
        <v>0</v>
      </c>
      <c r="P1251" s="22">
        <v>0</v>
      </c>
      <c r="Q1251" s="22">
        <v>0</v>
      </c>
      <c r="R1251" s="22"/>
      <c r="S1251" s="22"/>
      <c r="T1251" s="22"/>
      <c r="U1251" t="s">
        <v>571</v>
      </c>
      <c r="V1251" s="18">
        <f t="shared" si="118"/>
        <v>0.24000000000000021</v>
      </c>
      <c r="W1251" s="18">
        <v>39.314393557099997</v>
      </c>
      <c r="X1251" s="18">
        <v>-82.073343728899999</v>
      </c>
      <c r="Y1251" s="18">
        <v>39.317655567999999</v>
      </c>
      <c r="Z1251" s="18">
        <v>-82.074440765899993</v>
      </c>
      <c r="AA1251" s="71" t="str">
        <f t="shared" si="119"/>
        <v>ATH</v>
      </c>
    </row>
    <row r="1252" spans="1:27" x14ac:dyDescent="0.25">
      <c r="A1252" s="22" t="s">
        <v>3760</v>
      </c>
      <c r="B1252" s="22">
        <v>0</v>
      </c>
      <c r="C1252" s="22" t="s">
        <v>4669</v>
      </c>
      <c r="D1252" s="22">
        <v>2</v>
      </c>
      <c r="E1252" s="23" t="str">
        <f t="shared" si="114"/>
        <v>Green</v>
      </c>
      <c r="F1252" s="72" t="s">
        <v>1698</v>
      </c>
      <c r="G1252" s="23"/>
      <c r="H1252" s="24" t="str">
        <f t="shared" si="115"/>
        <v>Start Loc</v>
      </c>
      <c r="I1252" s="24" t="str">
        <f t="shared" si="116"/>
        <v>End Loc</v>
      </c>
      <c r="J1252" s="24" t="str">
        <f t="shared" si="117"/>
        <v>Segment</v>
      </c>
      <c r="K1252" s="71" t="s">
        <v>1189</v>
      </c>
      <c r="L1252" s="22">
        <v>9.25</v>
      </c>
      <c r="M1252" s="22">
        <v>9.49</v>
      </c>
      <c r="N1252" s="22">
        <v>2</v>
      </c>
      <c r="O1252" s="22">
        <v>0</v>
      </c>
      <c r="P1252" s="22">
        <v>0</v>
      </c>
      <c r="Q1252" s="22">
        <v>0</v>
      </c>
      <c r="R1252" s="22"/>
      <c r="S1252" s="22"/>
      <c r="T1252" s="22"/>
      <c r="U1252" t="s">
        <v>1197</v>
      </c>
      <c r="V1252" s="18">
        <f t="shared" si="118"/>
        <v>0.24000000000000021</v>
      </c>
      <c r="W1252" s="18">
        <v>39.319347934299998</v>
      </c>
      <c r="X1252" s="18">
        <v>-84.418682779899996</v>
      </c>
      <c r="Y1252" s="18">
        <v>39.317932336600002</v>
      </c>
      <c r="Z1252" s="18">
        <v>-84.414996623999997</v>
      </c>
      <c r="AA1252" s="71" t="str">
        <f t="shared" si="119"/>
        <v>BUT</v>
      </c>
    </row>
    <row r="1253" spans="1:27" x14ac:dyDescent="0.25">
      <c r="A1253" s="22" t="s">
        <v>5400</v>
      </c>
      <c r="B1253" s="22">
        <v>0</v>
      </c>
      <c r="C1253" s="22" t="s">
        <v>4606</v>
      </c>
      <c r="D1253" s="22">
        <v>2</v>
      </c>
      <c r="E1253" s="23" t="str">
        <f t="shared" si="114"/>
        <v>Green</v>
      </c>
      <c r="F1253" s="72" t="s">
        <v>1669</v>
      </c>
      <c r="G1253" s="23"/>
      <c r="H1253" s="24" t="str">
        <f t="shared" si="115"/>
        <v>Start Loc</v>
      </c>
      <c r="I1253" s="24" t="str">
        <f t="shared" si="116"/>
        <v>End Loc</v>
      </c>
      <c r="J1253" s="24" t="str">
        <f t="shared" si="117"/>
        <v>Segment</v>
      </c>
      <c r="K1253" s="71" t="s">
        <v>876</v>
      </c>
      <c r="L1253" s="22">
        <v>0.25</v>
      </c>
      <c r="M1253" s="22">
        <v>0.49</v>
      </c>
      <c r="N1253" s="22">
        <v>2</v>
      </c>
      <c r="O1253" s="22">
        <v>0</v>
      </c>
      <c r="P1253" s="22">
        <v>0</v>
      </c>
      <c r="Q1253" s="22">
        <v>0</v>
      </c>
      <c r="R1253" s="22"/>
      <c r="S1253" s="22"/>
      <c r="T1253" s="22"/>
      <c r="U1253" t="s">
        <v>1438</v>
      </c>
      <c r="V1253" s="18">
        <f t="shared" si="118"/>
        <v>0.24</v>
      </c>
      <c r="W1253" s="18">
        <v>39.3147559063</v>
      </c>
      <c r="X1253" s="18">
        <v>-84.255043880100004</v>
      </c>
      <c r="Y1253" s="18">
        <v>39.317979587799996</v>
      </c>
      <c r="Z1253" s="18">
        <v>-84.253571035600004</v>
      </c>
      <c r="AA1253" s="71" t="str">
        <f t="shared" si="119"/>
        <v>WAR</v>
      </c>
    </row>
    <row r="1254" spans="1:27" x14ac:dyDescent="0.25">
      <c r="A1254" s="22" t="s">
        <v>2721</v>
      </c>
      <c r="B1254" s="22">
        <v>0</v>
      </c>
      <c r="C1254" s="22" t="s">
        <v>4622</v>
      </c>
      <c r="D1254" s="22">
        <v>2</v>
      </c>
      <c r="E1254" s="23" t="str">
        <f t="shared" si="114"/>
        <v>Green</v>
      </c>
      <c r="F1254" s="72" t="s">
        <v>1729</v>
      </c>
      <c r="G1254" s="23"/>
      <c r="H1254" s="24" t="str">
        <f t="shared" si="115"/>
        <v>Start Loc</v>
      </c>
      <c r="I1254" s="24" t="str">
        <f t="shared" si="116"/>
        <v>End Loc</v>
      </c>
      <c r="J1254" s="24" t="str">
        <f t="shared" si="117"/>
        <v>Segment</v>
      </c>
      <c r="K1254" s="71" t="s">
        <v>841</v>
      </c>
      <c r="L1254" s="22">
        <v>1.5</v>
      </c>
      <c r="M1254" s="22">
        <v>1.74</v>
      </c>
      <c r="N1254" s="22">
        <v>2</v>
      </c>
      <c r="O1254" s="22">
        <v>0</v>
      </c>
      <c r="P1254" s="22">
        <v>0</v>
      </c>
      <c r="Q1254" s="22">
        <v>0</v>
      </c>
      <c r="R1254" s="22"/>
      <c r="S1254" s="22"/>
      <c r="T1254" s="22"/>
      <c r="U1254" t="s">
        <v>2060</v>
      </c>
      <c r="V1254" s="18">
        <f t="shared" si="118"/>
        <v>0.24</v>
      </c>
      <c r="W1254" s="18">
        <v>39.315942276199998</v>
      </c>
      <c r="X1254" s="18">
        <v>-82.227795130700002</v>
      </c>
      <c r="Y1254" s="18">
        <v>39.318217168399997</v>
      </c>
      <c r="Z1254" s="18">
        <v>-82.224950131100002</v>
      </c>
      <c r="AA1254" s="71" t="str">
        <f t="shared" si="119"/>
        <v>ATH</v>
      </c>
    </row>
    <row r="1255" spans="1:27" x14ac:dyDescent="0.25">
      <c r="A1255" s="22" t="s">
        <v>6244</v>
      </c>
      <c r="B1255" s="22">
        <v>0</v>
      </c>
      <c r="C1255" s="22" t="s">
        <v>4628</v>
      </c>
      <c r="D1255" s="22">
        <v>2</v>
      </c>
      <c r="E1255" s="23" t="str">
        <f t="shared" si="114"/>
        <v>Green</v>
      </c>
      <c r="F1255" s="72" t="s">
        <v>1726</v>
      </c>
      <c r="G1255" s="23"/>
      <c r="H1255" s="24" t="str">
        <f t="shared" si="115"/>
        <v>Start Loc</v>
      </c>
      <c r="I1255" s="24" t="str">
        <f t="shared" si="116"/>
        <v>End Loc</v>
      </c>
      <c r="J1255" s="24" t="str">
        <f t="shared" si="117"/>
        <v>Segment</v>
      </c>
      <c r="K1255" s="71" t="s">
        <v>1086</v>
      </c>
      <c r="L1255" s="22">
        <v>4.75</v>
      </c>
      <c r="M1255" s="22">
        <v>4.99</v>
      </c>
      <c r="N1255" s="22">
        <v>2</v>
      </c>
      <c r="O1255" s="22">
        <v>0</v>
      </c>
      <c r="P1255" s="22">
        <v>0</v>
      </c>
      <c r="Q1255" s="22">
        <v>1</v>
      </c>
      <c r="R1255" s="22"/>
      <c r="S1255" s="22"/>
      <c r="T1255" s="22"/>
      <c r="U1255" t="s">
        <v>543</v>
      </c>
      <c r="V1255" s="18">
        <f t="shared" si="118"/>
        <v>0.24000000000000021</v>
      </c>
      <c r="W1255" s="18">
        <v>39.318013563000001</v>
      </c>
      <c r="X1255" s="18">
        <v>-82.906815640600001</v>
      </c>
      <c r="Y1255" s="18">
        <v>39.318262990699999</v>
      </c>
      <c r="Z1255" s="18">
        <v>-82.902409423899996</v>
      </c>
      <c r="AA1255" s="71" t="str">
        <f t="shared" si="119"/>
        <v>ROS</v>
      </c>
    </row>
    <row r="1256" spans="1:27" x14ac:dyDescent="0.25">
      <c r="A1256" s="22" t="s">
        <v>3096</v>
      </c>
      <c r="B1256" s="22">
        <v>0</v>
      </c>
      <c r="C1256" s="22" t="s">
        <v>4644</v>
      </c>
      <c r="D1256" s="22">
        <v>2</v>
      </c>
      <c r="E1256" s="23" t="str">
        <f t="shared" si="114"/>
        <v>Green</v>
      </c>
      <c r="F1256" s="72" t="s">
        <v>1726</v>
      </c>
      <c r="G1256" s="23"/>
      <c r="H1256" s="24" t="str">
        <f t="shared" si="115"/>
        <v>Start Loc</v>
      </c>
      <c r="I1256" s="24" t="str">
        <f t="shared" si="116"/>
        <v>End Loc</v>
      </c>
      <c r="J1256" s="24" t="str">
        <f t="shared" si="117"/>
        <v>Segment</v>
      </c>
      <c r="K1256" s="71" t="s">
        <v>1086</v>
      </c>
      <c r="L1256" s="22">
        <v>5.25</v>
      </c>
      <c r="M1256" s="22">
        <v>5.49</v>
      </c>
      <c r="N1256" s="22">
        <v>2</v>
      </c>
      <c r="O1256" s="22">
        <v>0</v>
      </c>
      <c r="P1256" s="22">
        <v>0</v>
      </c>
      <c r="Q1256" s="22">
        <v>2</v>
      </c>
      <c r="R1256" s="22"/>
      <c r="S1256" s="22"/>
      <c r="T1256" s="22"/>
      <c r="U1256" t="s">
        <v>543</v>
      </c>
      <c r="V1256" s="18">
        <f t="shared" si="118"/>
        <v>0.24000000000000021</v>
      </c>
      <c r="W1256" s="18">
        <v>39.317547851299999</v>
      </c>
      <c r="X1256" s="18">
        <v>-82.897671787199997</v>
      </c>
      <c r="Y1256" s="18">
        <v>39.319035076399999</v>
      </c>
      <c r="Z1256" s="18">
        <v>-82.893667924100001</v>
      </c>
      <c r="AA1256" s="71" t="str">
        <f t="shared" si="119"/>
        <v>ROS</v>
      </c>
    </row>
    <row r="1257" spans="1:27" x14ac:dyDescent="0.25">
      <c r="A1257" s="22" t="s">
        <v>4150</v>
      </c>
      <c r="B1257" s="22">
        <v>0</v>
      </c>
      <c r="C1257" s="22" t="s">
        <v>4645</v>
      </c>
      <c r="D1257" s="22">
        <v>4</v>
      </c>
      <c r="E1257" s="23" t="str">
        <f t="shared" si="114"/>
        <v>Green</v>
      </c>
      <c r="F1257" s="72" t="s">
        <v>1698</v>
      </c>
      <c r="G1257" s="23"/>
      <c r="H1257" s="24" t="str">
        <f t="shared" si="115"/>
        <v>Start Loc</v>
      </c>
      <c r="I1257" s="24" t="str">
        <f t="shared" si="116"/>
        <v>End Loc</v>
      </c>
      <c r="J1257" s="24" t="str">
        <f t="shared" si="117"/>
        <v>Segment</v>
      </c>
      <c r="K1257" s="71" t="s">
        <v>1189</v>
      </c>
      <c r="L1257" s="22">
        <v>9</v>
      </c>
      <c r="M1257" s="22">
        <v>9.24</v>
      </c>
      <c r="N1257" s="22">
        <v>4</v>
      </c>
      <c r="O1257" s="22">
        <v>0</v>
      </c>
      <c r="P1257" s="22">
        <v>0</v>
      </c>
      <c r="Q1257" s="22">
        <v>1</v>
      </c>
      <c r="R1257" s="22"/>
      <c r="S1257" s="22"/>
      <c r="T1257" s="22"/>
      <c r="U1257" t="s">
        <v>1197</v>
      </c>
      <c r="V1257" s="18">
        <f t="shared" si="118"/>
        <v>0.24000000000000021</v>
      </c>
      <c r="W1257" s="18">
        <v>39.321545825000001</v>
      </c>
      <c r="X1257" s="18">
        <v>-84.422223007200003</v>
      </c>
      <c r="Y1257" s="18">
        <v>39.3194707691</v>
      </c>
      <c r="Z1257" s="18">
        <v>-84.418782225200005</v>
      </c>
      <c r="AA1257" s="71" t="str">
        <f t="shared" si="119"/>
        <v>BUT</v>
      </c>
    </row>
    <row r="1258" spans="1:27" x14ac:dyDescent="0.25">
      <c r="A1258" s="22" t="s">
        <v>2473</v>
      </c>
      <c r="B1258" s="22">
        <v>0</v>
      </c>
      <c r="C1258" s="22" t="s">
        <v>4612</v>
      </c>
      <c r="D1258" s="22">
        <v>2</v>
      </c>
      <c r="E1258" s="23" t="str">
        <f t="shared" si="114"/>
        <v>Green</v>
      </c>
      <c r="F1258" s="72" t="s">
        <v>1669</v>
      </c>
      <c r="G1258" s="23"/>
      <c r="H1258" s="24" t="str">
        <f t="shared" si="115"/>
        <v>Start Loc</v>
      </c>
      <c r="I1258" s="24" t="str">
        <f t="shared" si="116"/>
        <v>End Loc</v>
      </c>
      <c r="J1258" s="24" t="str">
        <f t="shared" si="117"/>
        <v>Segment</v>
      </c>
      <c r="K1258" s="71" t="s">
        <v>787</v>
      </c>
      <c r="L1258" s="22">
        <v>1</v>
      </c>
      <c r="M1258" s="22">
        <v>1.24</v>
      </c>
      <c r="N1258" s="22">
        <v>2</v>
      </c>
      <c r="O1258" s="22">
        <v>0</v>
      </c>
      <c r="P1258" s="22">
        <v>0</v>
      </c>
      <c r="Q1258" s="22">
        <v>0</v>
      </c>
      <c r="R1258" s="22"/>
      <c r="S1258" s="22"/>
      <c r="T1258" s="22"/>
      <c r="U1258" t="s">
        <v>202</v>
      </c>
      <c r="V1258" s="18">
        <f t="shared" si="118"/>
        <v>0.24</v>
      </c>
      <c r="W1258" s="18">
        <v>39.319453772499998</v>
      </c>
      <c r="X1258" s="18">
        <v>-84.332312973200004</v>
      </c>
      <c r="Y1258" s="18">
        <v>39.319801410399997</v>
      </c>
      <c r="Z1258" s="18">
        <v>-84.327863599699995</v>
      </c>
      <c r="AA1258" s="71" t="str">
        <f t="shared" si="119"/>
        <v>WAR</v>
      </c>
    </row>
    <row r="1259" spans="1:27" x14ac:dyDescent="0.25">
      <c r="A1259" s="22" t="s">
        <v>2870</v>
      </c>
      <c r="B1259" s="22">
        <v>0</v>
      </c>
      <c r="C1259" s="22" t="s">
        <v>4654</v>
      </c>
      <c r="D1259" s="22">
        <v>2</v>
      </c>
      <c r="E1259" s="23" t="str">
        <f t="shared" si="114"/>
        <v>Green</v>
      </c>
      <c r="F1259" s="72" t="s">
        <v>1729</v>
      </c>
      <c r="G1259" s="23"/>
      <c r="H1259" s="24" t="str">
        <f t="shared" si="115"/>
        <v>Start Loc</v>
      </c>
      <c r="I1259" s="24" t="str">
        <f t="shared" si="116"/>
        <v>End Loc</v>
      </c>
      <c r="J1259" s="24" t="str">
        <f t="shared" si="117"/>
        <v>Segment</v>
      </c>
      <c r="K1259" s="71" t="s">
        <v>925</v>
      </c>
      <c r="L1259" s="22">
        <v>6.75</v>
      </c>
      <c r="M1259" s="22">
        <v>6.99</v>
      </c>
      <c r="N1259" s="22">
        <v>2</v>
      </c>
      <c r="O1259" s="22">
        <v>0</v>
      </c>
      <c r="P1259" s="22">
        <v>0</v>
      </c>
      <c r="Q1259" s="22">
        <v>1</v>
      </c>
      <c r="R1259" s="22"/>
      <c r="S1259" s="22"/>
      <c r="T1259" s="22"/>
      <c r="U1259" t="s">
        <v>571</v>
      </c>
      <c r="V1259" s="18">
        <f t="shared" si="118"/>
        <v>0.24000000000000021</v>
      </c>
      <c r="W1259" s="18">
        <v>39.317758578800003</v>
      </c>
      <c r="X1259" s="18">
        <v>-82.074528276199999</v>
      </c>
      <c r="Y1259" s="18">
        <v>39.319995306999999</v>
      </c>
      <c r="Z1259" s="18">
        <v>-82.077894660599995</v>
      </c>
      <c r="AA1259" s="71" t="str">
        <f t="shared" si="119"/>
        <v>ATH</v>
      </c>
    </row>
    <row r="1260" spans="1:27" x14ac:dyDescent="0.25">
      <c r="A1260" s="22" t="s">
        <v>3823</v>
      </c>
      <c r="B1260" s="22">
        <v>0</v>
      </c>
      <c r="C1260" s="22" t="s">
        <v>4631</v>
      </c>
      <c r="D1260" s="22">
        <v>3</v>
      </c>
      <c r="E1260" s="23" t="str">
        <f t="shared" si="114"/>
        <v>Green</v>
      </c>
      <c r="F1260" s="72" t="s">
        <v>1698</v>
      </c>
      <c r="G1260" s="23"/>
      <c r="H1260" s="24" t="str">
        <f t="shared" si="115"/>
        <v>Start Loc</v>
      </c>
      <c r="I1260" s="24" t="str">
        <f t="shared" si="116"/>
        <v>End Loc</v>
      </c>
      <c r="J1260" s="24" t="str">
        <f t="shared" si="117"/>
        <v>Segment</v>
      </c>
      <c r="K1260" s="71" t="s">
        <v>1001</v>
      </c>
      <c r="L1260" s="22">
        <v>3</v>
      </c>
      <c r="M1260" s="22">
        <v>3.24</v>
      </c>
      <c r="N1260" s="22">
        <v>3</v>
      </c>
      <c r="O1260" s="22">
        <v>0</v>
      </c>
      <c r="P1260" s="22">
        <v>0</v>
      </c>
      <c r="Q1260" s="22">
        <v>1</v>
      </c>
      <c r="R1260" s="22"/>
      <c r="S1260" s="22"/>
      <c r="T1260" s="22"/>
      <c r="U1260" t="s">
        <v>1406</v>
      </c>
      <c r="V1260" s="18">
        <f t="shared" si="118"/>
        <v>0.24000000000000021</v>
      </c>
      <c r="W1260" s="18">
        <v>39.318231634299998</v>
      </c>
      <c r="X1260" s="18">
        <v>-84.433576814099993</v>
      </c>
      <c r="Y1260" s="18">
        <v>39.320535780299998</v>
      </c>
      <c r="Z1260" s="18">
        <v>-84.430399022900005</v>
      </c>
      <c r="AA1260" s="71" t="str">
        <f t="shared" si="119"/>
        <v>BUT</v>
      </c>
    </row>
    <row r="1261" spans="1:27" x14ac:dyDescent="0.25">
      <c r="A1261" s="22" t="s">
        <v>5442</v>
      </c>
      <c r="B1261" s="22">
        <v>0</v>
      </c>
      <c r="C1261" s="22" t="s">
        <v>4620</v>
      </c>
      <c r="D1261" s="22">
        <v>2</v>
      </c>
      <c r="E1261" s="23" t="str">
        <f t="shared" si="114"/>
        <v>Green</v>
      </c>
      <c r="F1261" s="72" t="s">
        <v>1669</v>
      </c>
      <c r="G1261" s="23"/>
      <c r="H1261" s="24" t="str">
        <f t="shared" si="115"/>
        <v>Start Loc</v>
      </c>
      <c r="I1261" s="24" t="str">
        <f t="shared" si="116"/>
        <v>End Loc</v>
      </c>
      <c r="J1261" s="24" t="str">
        <f t="shared" si="117"/>
        <v>Segment</v>
      </c>
      <c r="K1261" s="71" t="s">
        <v>928</v>
      </c>
      <c r="L1261" s="22">
        <v>0</v>
      </c>
      <c r="M1261" s="22">
        <v>0.24</v>
      </c>
      <c r="N1261" s="22">
        <v>2</v>
      </c>
      <c r="O1261" s="22">
        <v>0</v>
      </c>
      <c r="P1261" s="22">
        <v>0</v>
      </c>
      <c r="Q1261" s="22">
        <v>1</v>
      </c>
      <c r="R1261" s="22"/>
      <c r="S1261" s="22"/>
      <c r="T1261" s="22"/>
      <c r="U1261" t="s">
        <v>635</v>
      </c>
      <c r="V1261" s="18">
        <f t="shared" si="118"/>
        <v>0.24</v>
      </c>
      <c r="W1261" s="18">
        <v>39.317332264599997</v>
      </c>
      <c r="X1261" s="18">
        <v>-84.001044735899995</v>
      </c>
      <c r="Y1261" s="18">
        <v>39.320751963799999</v>
      </c>
      <c r="Z1261" s="18">
        <v>-84.001607046199993</v>
      </c>
      <c r="AA1261" s="71" t="str">
        <f t="shared" si="119"/>
        <v>WAR</v>
      </c>
    </row>
    <row r="1262" spans="1:27" x14ac:dyDescent="0.25">
      <c r="A1262" s="22" t="s">
        <v>3247</v>
      </c>
      <c r="B1262" s="22">
        <v>0</v>
      </c>
      <c r="C1262" s="22" t="s">
        <v>4619</v>
      </c>
      <c r="D1262" s="22">
        <v>3</v>
      </c>
      <c r="E1262" s="23" t="str">
        <f t="shared" si="114"/>
        <v>Green</v>
      </c>
      <c r="F1262" s="72" t="s">
        <v>1669</v>
      </c>
      <c r="G1262" s="23"/>
      <c r="H1262" s="24" t="str">
        <f t="shared" si="115"/>
        <v>Start Loc</v>
      </c>
      <c r="I1262" s="24" t="str">
        <f t="shared" si="116"/>
        <v>End Loc</v>
      </c>
      <c r="J1262" s="24" t="str">
        <f t="shared" si="117"/>
        <v>Segment</v>
      </c>
      <c r="K1262" s="71" t="s">
        <v>876</v>
      </c>
      <c r="L1262" s="22">
        <v>0.5</v>
      </c>
      <c r="M1262" s="22">
        <v>0.74</v>
      </c>
      <c r="N1262" s="22">
        <v>3</v>
      </c>
      <c r="O1262" s="22">
        <v>1</v>
      </c>
      <c r="P1262" s="22">
        <v>0</v>
      </c>
      <c r="Q1262" s="22">
        <v>0</v>
      </c>
      <c r="R1262" s="22"/>
      <c r="S1262" s="22"/>
      <c r="T1262" s="22"/>
      <c r="U1262" t="s">
        <v>1438</v>
      </c>
      <c r="V1262" s="18">
        <f t="shared" si="118"/>
        <v>0.24</v>
      </c>
      <c r="W1262" s="18">
        <v>39.318120308799998</v>
      </c>
      <c r="X1262" s="18">
        <v>-84.253526834900001</v>
      </c>
      <c r="Y1262" s="18">
        <v>39.321514338100002</v>
      </c>
      <c r="Z1262" s="18">
        <v>-84.253324279200001</v>
      </c>
      <c r="AA1262" s="71" t="str">
        <f t="shared" si="119"/>
        <v>WAR</v>
      </c>
    </row>
    <row r="1263" spans="1:27" x14ac:dyDescent="0.25">
      <c r="A1263" s="22" t="s">
        <v>2600</v>
      </c>
      <c r="B1263" s="22">
        <v>0</v>
      </c>
      <c r="C1263" s="22" t="s">
        <v>4626</v>
      </c>
      <c r="D1263" s="22">
        <v>2</v>
      </c>
      <c r="E1263" s="23" t="str">
        <f t="shared" si="114"/>
        <v>Green</v>
      </c>
      <c r="F1263" s="72" t="s">
        <v>1669</v>
      </c>
      <c r="G1263" s="23"/>
      <c r="H1263" s="24" t="str">
        <f t="shared" si="115"/>
        <v>Start Loc</v>
      </c>
      <c r="I1263" s="24" t="str">
        <f t="shared" si="116"/>
        <v>End Loc</v>
      </c>
      <c r="J1263" s="24" t="str">
        <f t="shared" si="117"/>
        <v>Segment</v>
      </c>
      <c r="K1263" s="71" t="s">
        <v>787</v>
      </c>
      <c r="L1263" s="22">
        <v>1.75</v>
      </c>
      <c r="M1263" s="22">
        <v>1.99</v>
      </c>
      <c r="N1263" s="22">
        <v>2</v>
      </c>
      <c r="O1263" s="22">
        <v>0</v>
      </c>
      <c r="P1263" s="22">
        <v>0</v>
      </c>
      <c r="Q1263" s="22">
        <v>0</v>
      </c>
      <c r="R1263" s="22"/>
      <c r="S1263" s="22"/>
      <c r="T1263" s="22"/>
      <c r="U1263" t="s">
        <v>202</v>
      </c>
      <c r="V1263" s="18">
        <f t="shared" si="118"/>
        <v>0.24</v>
      </c>
      <c r="W1263" s="18">
        <v>39.320343997099997</v>
      </c>
      <c r="X1263" s="18">
        <v>-84.318445678399996</v>
      </c>
      <c r="Y1263" s="18">
        <v>39.321841515199999</v>
      </c>
      <c r="Z1263" s="18">
        <v>-84.314432788999994</v>
      </c>
      <c r="AA1263" s="71" t="str">
        <f t="shared" si="119"/>
        <v>WAR</v>
      </c>
    </row>
    <row r="1264" spans="1:27" x14ac:dyDescent="0.25">
      <c r="A1264" s="22" t="s">
        <v>2379</v>
      </c>
      <c r="B1264" s="22">
        <v>0</v>
      </c>
      <c r="C1264" s="22" t="s">
        <v>4626</v>
      </c>
      <c r="D1264" s="22">
        <v>2</v>
      </c>
      <c r="E1264" s="23" t="str">
        <f t="shared" si="114"/>
        <v>Green</v>
      </c>
      <c r="F1264" s="72" t="s">
        <v>1669</v>
      </c>
      <c r="G1264" s="23"/>
      <c r="H1264" s="24" t="str">
        <f t="shared" si="115"/>
        <v>Start Loc</v>
      </c>
      <c r="I1264" s="24" t="str">
        <f t="shared" si="116"/>
        <v>End Loc</v>
      </c>
      <c r="J1264" s="24" t="str">
        <f t="shared" si="117"/>
        <v>Segment</v>
      </c>
      <c r="K1264" s="71" t="s">
        <v>987</v>
      </c>
      <c r="L1264" s="22">
        <v>1.75</v>
      </c>
      <c r="M1264" s="22">
        <v>1.99</v>
      </c>
      <c r="N1264" s="22">
        <v>2</v>
      </c>
      <c r="O1264" s="22">
        <v>0</v>
      </c>
      <c r="P1264" s="22">
        <v>0</v>
      </c>
      <c r="Q1264" s="22">
        <v>0</v>
      </c>
      <c r="R1264" s="22"/>
      <c r="S1264" s="22"/>
      <c r="T1264" s="22"/>
      <c r="U1264" t="s">
        <v>1932</v>
      </c>
      <c r="V1264" s="18">
        <f t="shared" si="118"/>
        <v>0.24</v>
      </c>
      <c r="W1264" s="18">
        <v>39.318602005800003</v>
      </c>
      <c r="X1264" s="18">
        <v>-84.331616283900004</v>
      </c>
      <c r="Y1264" s="18">
        <v>39.322071516199998</v>
      </c>
      <c r="Z1264" s="18">
        <v>-84.331267293799996</v>
      </c>
      <c r="AA1264" s="71" t="str">
        <f t="shared" si="119"/>
        <v>WAR</v>
      </c>
    </row>
    <row r="1265" spans="1:27" x14ac:dyDescent="0.25">
      <c r="A1265" s="22" t="s">
        <v>3978</v>
      </c>
      <c r="B1265" s="22">
        <v>0</v>
      </c>
      <c r="C1265" s="22" t="s">
        <v>4629</v>
      </c>
      <c r="D1265" s="22">
        <v>5</v>
      </c>
      <c r="E1265" s="23" t="str">
        <f t="shared" si="114"/>
        <v>Green</v>
      </c>
      <c r="F1265" s="72" t="s">
        <v>1729</v>
      </c>
      <c r="G1265" s="23"/>
      <c r="H1265" s="24" t="str">
        <f t="shared" si="115"/>
        <v>Start Loc</v>
      </c>
      <c r="I1265" s="24" t="str">
        <f t="shared" si="116"/>
        <v>End Loc</v>
      </c>
      <c r="J1265" s="24" t="str">
        <f t="shared" si="117"/>
        <v>Segment</v>
      </c>
      <c r="K1265" s="71" t="s">
        <v>925</v>
      </c>
      <c r="L1265" s="22">
        <v>7</v>
      </c>
      <c r="M1265" s="22">
        <v>7.24</v>
      </c>
      <c r="N1265" s="22">
        <v>5</v>
      </c>
      <c r="O1265" s="22">
        <v>0</v>
      </c>
      <c r="P1265" s="22">
        <v>0</v>
      </c>
      <c r="Q1265" s="22">
        <v>4</v>
      </c>
      <c r="R1265" s="22"/>
      <c r="S1265" s="22"/>
      <c r="T1265" s="22"/>
      <c r="U1265" t="s">
        <v>571</v>
      </c>
      <c r="V1265" s="18">
        <f t="shared" si="118"/>
        <v>0.24000000000000021</v>
      </c>
      <c r="W1265" s="18">
        <v>39.320097763299998</v>
      </c>
      <c r="X1265" s="18">
        <v>-82.078026795599996</v>
      </c>
      <c r="Y1265" s="18">
        <v>39.322177856899998</v>
      </c>
      <c r="Z1265" s="18">
        <v>-82.081415233599998</v>
      </c>
      <c r="AA1265" s="71" t="str">
        <f t="shared" si="119"/>
        <v>ATH</v>
      </c>
    </row>
    <row r="1266" spans="1:27" x14ac:dyDescent="0.25">
      <c r="A1266" s="22" t="s">
        <v>2978</v>
      </c>
      <c r="B1266" s="22">
        <v>0</v>
      </c>
      <c r="C1266" s="22" t="s">
        <v>4609</v>
      </c>
      <c r="D1266" s="22">
        <v>4</v>
      </c>
      <c r="E1266" s="23" t="str">
        <f t="shared" si="114"/>
        <v>Green</v>
      </c>
      <c r="F1266" s="72" t="s">
        <v>1737</v>
      </c>
      <c r="G1266" s="23"/>
      <c r="H1266" s="24" t="str">
        <f t="shared" si="115"/>
        <v>Start Loc</v>
      </c>
      <c r="I1266" s="24" t="str">
        <f t="shared" si="116"/>
        <v>End Loc</v>
      </c>
      <c r="J1266" s="24" t="str">
        <f t="shared" si="117"/>
        <v>Segment</v>
      </c>
      <c r="K1266" s="71" t="s">
        <v>930</v>
      </c>
      <c r="L1266" s="22">
        <v>4.25</v>
      </c>
      <c r="M1266" s="22">
        <v>4.49</v>
      </c>
      <c r="N1266" s="22">
        <v>4</v>
      </c>
      <c r="O1266" s="22">
        <v>0</v>
      </c>
      <c r="P1266" s="22">
        <v>3</v>
      </c>
      <c r="Q1266" s="22">
        <v>3</v>
      </c>
      <c r="R1266" s="22"/>
      <c r="S1266" s="22"/>
      <c r="T1266" s="22"/>
      <c r="U1266" t="s">
        <v>539</v>
      </c>
      <c r="V1266" s="18">
        <f t="shared" si="118"/>
        <v>0.24000000000000021</v>
      </c>
      <c r="W1266" s="18">
        <v>39.319208990699998</v>
      </c>
      <c r="X1266" s="18">
        <v>-81.622181721700002</v>
      </c>
      <c r="Y1266" s="18">
        <v>39.3225914828</v>
      </c>
      <c r="Z1266" s="18">
        <v>-81.621682386900005</v>
      </c>
      <c r="AA1266" s="71" t="str">
        <f t="shared" si="119"/>
        <v>WAS</v>
      </c>
    </row>
    <row r="1267" spans="1:27" x14ac:dyDescent="0.25">
      <c r="A1267" s="22" t="s">
        <v>5880</v>
      </c>
      <c r="B1267" s="22">
        <v>0</v>
      </c>
      <c r="C1267" s="22" t="s">
        <v>4616</v>
      </c>
      <c r="D1267" s="22">
        <v>2</v>
      </c>
      <c r="E1267" s="23" t="str">
        <f t="shared" si="114"/>
        <v>Green</v>
      </c>
      <c r="F1267" s="72" t="s">
        <v>1669</v>
      </c>
      <c r="G1267" s="23"/>
      <c r="H1267" s="24" t="str">
        <f t="shared" si="115"/>
        <v>Start Loc</v>
      </c>
      <c r="I1267" s="24" t="str">
        <f t="shared" si="116"/>
        <v>End Loc</v>
      </c>
      <c r="J1267" s="24" t="str">
        <f t="shared" si="117"/>
        <v>Segment</v>
      </c>
      <c r="K1267" s="71" t="s">
        <v>787</v>
      </c>
      <c r="L1267" s="22">
        <v>4</v>
      </c>
      <c r="M1267" s="22">
        <v>4.24</v>
      </c>
      <c r="N1267" s="22">
        <v>2</v>
      </c>
      <c r="O1267" s="22">
        <v>0</v>
      </c>
      <c r="P1267" s="22">
        <v>0</v>
      </c>
      <c r="Q1267" s="22">
        <v>1</v>
      </c>
      <c r="R1267" s="22"/>
      <c r="S1267" s="22"/>
      <c r="T1267" s="22"/>
      <c r="U1267" t="s">
        <v>202</v>
      </c>
      <c r="V1267" s="18">
        <f t="shared" si="118"/>
        <v>0.24000000000000021</v>
      </c>
      <c r="W1267" s="18">
        <v>39.321120381</v>
      </c>
      <c r="X1267" s="18">
        <v>-84.277466113499997</v>
      </c>
      <c r="Y1267" s="18">
        <v>39.322909860599999</v>
      </c>
      <c r="Z1267" s="18">
        <v>-84.273701399900006</v>
      </c>
      <c r="AA1267" s="71" t="str">
        <f t="shared" si="119"/>
        <v>WAR</v>
      </c>
    </row>
    <row r="1268" spans="1:27" x14ac:dyDescent="0.25">
      <c r="A1268" s="22" t="s">
        <v>5046</v>
      </c>
      <c r="B1268" s="22">
        <v>0</v>
      </c>
      <c r="C1268" s="22" t="s">
        <v>4643</v>
      </c>
      <c r="D1268" s="22">
        <v>2</v>
      </c>
      <c r="E1268" s="23" t="str">
        <f t="shared" si="114"/>
        <v>Green</v>
      </c>
      <c r="F1268" s="72" t="s">
        <v>1669</v>
      </c>
      <c r="G1268" s="23"/>
      <c r="H1268" s="24" t="str">
        <f t="shared" si="115"/>
        <v>Start Loc</v>
      </c>
      <c r="I1268" s="24" t="str">
        <f t="shared" si="116"/>
        <v>End Loc</v>
      </c>
      <c r="J1268" s="24" t="str">
        <f t="shared" si="117"/>
        <v>Segment</v>
      </c>
      <c r="K1268" s="71" t="s">
        <v>1036</v>
      </c>
      <c r="L1268" s="22">
        <v>3.5</v>
      </c>
      <c r="M1268" s="22">
        <v>3.74</v>
      </c>
      <c r="N1268" s="22">
        <v>2</v>
      </c>
      <c r="O1268" s="22">
        <v>0</v>
      </c>
      <c r="P1268" s="22">
        <v>0</v>
      </c>
      <c r="Q1268" s="22">
        <v>1</v>
      </c>
      <c r="R1268" s="22"/>
      <c r="S1268" s="22"/>
      <c r="T1268" s="22"/>
      <c r="U1268" t="s">
        <v>633</v>
      </c>
      <c r="V1268" s="18">
        <f t="shared" si="118"/>
        <v>0.24000000000000021</v>
      </c>
      <c r="W1268" s="18">
        <v>39.322024668700003</v>
      </c>
      <c r="X1268" s="18">
        <v>-84.168289394200002</v>
      </c>
      <c r="Y1268" s="18">
        <v>39.324159119500003</v>
      </c>
      <c r="Z1268" s="18">
        <v>-84.170651068599994</v>
      </c>
      <c r="AA1268" s="71" t="str">
        <f t="shared" si="119"/>
        <v>WAR</v>
      </c>
    </row>
    <row r="1269" spans="1:27" x14ac:dyDescent="0.25">
      <c r="A1269" s="22" t="s">
        <v>3870</v>
      </c>
      <c r="B1269" s="22">
        <v>0</v>
      </c>
      <c r="C1269" s="22" t="s">
        <v>4609</v>
      </c>
      <c r="D1269" s="22">
        <v>3</v>
      </c>
      <c r="E1269" s="23" t="str">
        <f t="shared" si="114"/>
        <v>Green</v>
      </c>
      <c r="F1269" s="72" t="s">
        <v>1669</v>
      </c>
      <c r="G1269" s="23"/>
      <c r="H1269" s="24" t="str">
        <f t="shared" si="115"/>
        <v>Start Loc</v>
      </c>
      <c r="I1269" s="24" t="str">
        <f t="shared" si="116"/>
        <v>End Loc</v>
      </c>
      <c r="J1269" s="24" t="str">
        <f t="shared" si="117"/>
        <v>Segment</v>
      </c>
      <c r="K1269" s="71" t="s">
        <v>787</v>
      </c>
      <c r="L1269" s="22">
        <v>4.25</v>
      </c>
      <c r="M1269" s="22">
        <v>4.49</v>
      </c>
      <c r="N1269" s="22">
        <v>3</v>
      </c>
      <c r="O1269" s="22">
        <v>0</v>
      </c>
      <c r="P1269" s="22">
        <v>1</v>
      </c>
      <c r="Q1269" s="22">
        <v>1</v>
      </c>
      <c r="R1269" s="22"/>
      <c r="S1269" s="22"/>
      <c r="T1269" s="22"/>
      <c r="U1269" t="s">
        <v>202</v>
      </c>
      <c r="V1269" s="18">
        <f t="shared" si="118"/>
        <v>0.24000000000000021</v>
      </c>
      <c r="W1269" s="18">
        <v>39.323012621899998</v>
      </c>
      <c r="X1269" s="18">
        <v>-84.273568754699994</v>
      </c>
      <c r="Y1269" s="18">
        <v>39.324441748200002</v>
      </c>
      <c r="Z1269" s="18">
        <v>-84.269849922500001</v>
      </c>
      <c r="AA1269" s="71" t="str">
        <f t="shared" si="119"/>
        <v>WAR</v>
      </c>
    </row>
    <row r="1270" spans="1:27" x14ac:dyDescent="0.25">
      <c r="A1270" s="22" t="s">
        <v>5325</v>
      </c>
      <c r="B1270" s="22">
        <v>0</v>
      </c>
      <c r="C1270" s="22" t="s">
        <v>4635</v>
      </c>
      <c r="D1270" s="22">
        <v>3</v>
      </c>
      <c r="E1270" s="23" t="str">
        <f t="shared" si="114"/>
        <v>Green</v>
      </c>
      <c r="F1270" s="72" t="s">
        <v>1737</v>
      </c>
      <c r="G1270" s="23"/>
      <c r="H1270" s="24" t="str">
        <f t="shared" si="115"/>
        <v>Start Loc</v>
      </c>
      <c r="I1270" s="24" t="str">
        <f t="shared" si="116"/>
        <v>End Loc</v>
      </c>
      <c r="J1270" s="24" t="str">
        <f t="shared" si="117"/>
        <v>Segment</v>
      </c>
      <c r="K1270" s="71" t="s">
        <v>930</v>
      </c>
      <c r="L1270" s="22">
        <v>4.5</v>
      </c>
      <c r="M1270" s="22">
        <v>4.74</v>
      </c>
      <c r="N1270" s="22">
        <v>3</v>
      </c>
      <c r="O1270" s="22">
        <v>0</v>
      </c>
      <c r="P1270" s="22">
        <v>0</v>
      </c>
      <c r="Q1270" s="22">
        <v>0</v>
      </c>
      <c r="R1270" s="22"/>
      <c r="S1270" s="22"/>
      <c r="T1270" s="22"/>
      <c r="U1270" t="s">
        <v>539</v>
      </c>
      <c r="V1270" s="18">
        <f t="shared" si="118"/>
        <v>0.24000000000000021</v>
      </c>
      <c r="W1270" s="18">
        <v>39.322726615599997</v>
      </c>
      <c r="X1270" s="18">
        <v>-81.621755517799997</v>
      </c>
      <c r="Y1270" s="18">
        <v>39.325001412299997</v>
      </c>
      <c r="Z1270" s="18">
        <v>-81.622181714600003</v>
      </c>
      <c r="AA1270" s="71" t="str">
        <f t="shared" si="119"/>
        <v>WAS</v>
      </c>
    </row>
    <row r="1271" spans="1:27" x14ac:dyDescent="0.25">
      <c r="A1271" s="22" t="s">
        <v>5810</v>
      </c>
      <c r="B1271" s="22">
        <v>0</v>
      </c>
      <c r="C1271" s="22" t="s">
        <v>4656</v>
      </c>
      <c r="D1271" s="22">
        <v>2</v>
      </c>
      <c r="E1271" s="23" t="str">
        <f t="shared" si="114"/>
        <v>Green</v>
      </c>
      <c r="F1271" s="72" t="s">
        <v>1726</v>
      </c>
      <c r="G1271" s="23"/>
      <c r="H1271" s="24" t="str">
        <f t="shared" si="115"/>
        <v>Start Loc</v>
      </c>
      <c r="I1271" s="24" t="str">
        <f t="shared" si="116"/>
        <v>End Loc</v>
      </c>
      <c r="J1271" s="24" t="str">
        <f t="shared" si="117"/>
        <v>Segment</v>
      </c>
      <c r="K1271" s="71" t="s">
        <v>864</v>
      </c>
      <c r="L1271" s="22">
        <v>7.25</v>
      </c>
      <c r="M1271" s="22">
        <v>7.49</v>
      </c>
      <c r="N1271" s="22">
        <v>2</v>
      </c>
      <c r="O1271" s="22">
        <v>0</v>
      </c>
      <c r="P1271" s="22">
        <v>0</v>
      </c>
      <c r="Q1271" s="22">
        <v>0</v>
      </c>
      <c r="R1271" s="22"/>
      <c r="S1271" s="22"/>
      <c r="T1271" s="22"/>
      <c r="U1271" t="s">
        <v>1835</v>
      </c>
      <c r="V1271" s="18">
        <f t="shared" si="118"/>
        <v>0.24000000000000021</v>
      </c>
      <c r="W1271" s="18">
        <v>39.322191634600003</v>
      </c>
      <c r="X1271" s="18">
        <v>-83.373479207100004</v>
      </c>
      <c r="Y1271" s="18">
        <v>39.325472032500002</v>
      </c>
      <c r="Z1271" s="18">
        <v>-83.374630623599998</v>
      </c>
      <c r="AA1271" s="71" t="str">
        <f t="shared" si="119"/>
        <v>ROS</v>
      </c>
    </row>
    <row r="1272" spans="1:27" x14ac:dyDescent="0.25">
      <c r="A1272" s="22" t="s">
        <v>5582</v>
      </c>
      <c r="B1272" s="22">
        <v>0</v>
      </c>
      <c r="C1272" s="22" t="s">
        <v>4653</v>
      </c>
      <c r="D1272" s="22">
        <v>2</v>
      </c>
      <c r="E1272" s="23" t="str">
        <f t="shared" si="114"/>
        <v>Green</v>
      </c>
      <c r="F1272" s="72" t="s">
        <v>1726</v>
      </c>
      <c r="G1272" s="23"/>
      <c r="H1272" s="24" t="str">
        <f t="shared" si="115"/>
        <v>Start Loc</v>
      </c>
      <c r="I1272" s="24" t="str">
        <f t="shared" si="116"/>
        <v>End Loc</v>
      </c>
      <c r="J1272" s="24" t="str">
        <f t="shared" si="117"/>
        <v>Segment</v>
      </c>
      <c r="K1272" s="71" t="s">
        <v>1086</v>
      </c>
      <c r="L1272" s="22">
        <v>6</v>
      </c>
      <c r="M1272" s="22">
        <v>6.24</v>
      </c>
      <c r="N1272" s="22">
        <v>2</v>
      </c>
      <c r="O1272" s="22">
        <v>0</v>
      </c>
      <c r="P1272" s="22">
        <v>0</v>
      </c>
      <c r="Q1272" s="22">
        <v>0</v>
      </c>
      <c r="R1272" s="22"/>
      <c r="S1272" s="22"/>
      <c r="T1272" s="22"/>
      <c r="U1272" t="s">
        <v>543</v>
      </c>
      <c r="V1272" s="18">
        <f t="shared" si="118"/>
        <v>0.24000000000000021</v>
      </c>
      <c r="W1272" s="18">
        <v>39.323207743700003</v>
      </c>
      <c r="X1272" s="18">
        <v>-82.8858333851</v>
      </c>
      <c r="Y1272" s="18">
        <v>39.325775420699998</v>
      </c>
      <c r="Z1272" s="18">
        <v>-82.882843860099996</v>
      </c>
      <c r="AA1272" s="71" t="str">
        <f t="shared" si="119"/>
        <v>ROS</v>
      </c>
    </row>
    <row r="1273" spans="1:27" x14ac:dyDescent="0.25">
      <c r="A1273" s="22" t="s">
        <v>3535</v>
      </c>
      <c r="B1273" s="22">
        <v>0</v>
      </c>
      <c r="C1273" s="22" t="s">
        <v>4643</v>
      </c>
      <c r="D1273" s="22">
        <v>4</v>
      </c>
      <c r="E1273" s="23" t="str">
        <f t="shared" si="114"/>
        <v>Green</v>
      </c>
      <c r="F1273" s="72" t="s">
        <v>1698</v>
      </c>
      <c r="G1273" s="23"/>
      <c r="H1273" s="24" t="str">
        <f t="shared" si="115"/>
        <v>Start Loc</v>
      </c>
      <c r="I1273" s="24" t="str">
        <f t="shared" si="116"/>
        <v>End Loc</v>
      </c>
      <c r="J1273" s="24" t="str">
        <f t="shared" si="117"/>
        <v>Segment</v>
      </c>
      <c r="K1273" s="71" t="s">
        <v>1001</v>
      </c>
      <c r="L1273" s="22">
        <v>3.5</v>
      </c>
      <c r="M1273" s="22">
        <v>3.74</v>
      </c>
      <c r="N1273" s="22">
        <v>4</v>
      </c>
      <c r="O1273" s="22">
        <v>0</v>
      </c>
      <c r="P1273" s="22">
        <v>0</v>
      </c>
      <c r="Q1273" s="22">
        <v>2</v>
      </c>
      <c r="R1273" s="22"/>
      <c r="S1273" s="22"/>
      <c r="T1273" s="22"/>
      <c r="U1273" t="s">
        <v>1406</v>
      </c>
      <c r="V1273" s="18">
        <f t="shared" si="118"/>
        <v>0.24000000000000021</v>
      </c>
      <c r="W1273" s="18">
        <v>39.3237465793</v>
      </c>
      <c r="X1273" s="18">
        <v>-84.427866490599996</v>
      </c>
      <c r="Y1273" s="18">
        <v>39.326681582100001</v>
      </c>
      <c r="Z1273" s="18">
        <v>-84.425478411100002</v>
      </c>
      <c r="AA1273" s="71" t="str">
        <f t="shared" si="119"/>
        <v>BUT</v>
      </c>
    </row>
    <row r="1274" spans="1:27" x14ac:dyDescent="0.25">
      <c r="A1274" s="22" t="s">
        <v>3878</v>
      </c>
      <c r="B1274" s="22">
        <v>0</v>
      </c>
      <c r="C1274" s="22" t="s">
        <v>4606</v>
      </c>
      <c r="D1274" s="22">
        <v>2</v>
      </c>
      <c r="E1274" s="23" t="str">
        <f t="shared" si="114"/>
        <v>Green</v>
      </c>
      <c r="F1274" s="72" t="s">
        <v>1669</v>
      </c>
      <c r="G1274" s="23"/>
      <c r="H1274" s="24" t="str">
        <f t="shared" si="115"/>
        <v>Start Loc</v>
      </c>
      <c r="I1274" s="24" t="str">
        <f t="shared" si="116"/>
        <v>End Loc</v>
      </c>
      <c r="J1274" s="24" t="str">
        <f t="shared" si="117"/>
        <v>Segment</v>
      </c>
      <c r="K1274" s="71" t="s">
        <v>866</v>
      </c>
      <c r="L1274" s="22">
        <v>0.25</v>
      </c>
      <c r="M1274" s="22">
        <v>0.49</v>
      </c>
      <c r="N1274" s="22">
        <v>2</v>
      </c>
      <c r="O1274" s="22">
        <v>0</v>
      </c>
      <c r="P1274" s="22">
        <v>0</v>
      </c>
      <c r="Q1274" s="22">
        <v>1</v>
      </c>
      <c r="R1274" s="22"/>
      <c r="S1274" s="22"/>
      <c r="T1274" s="22"/>
      <c r="U1274" t="s">
        <v>1448</v>
      </c>
      <c r="V1274" s="18">
        <f t="shared" si="118"/>
        <v>0.24</v>
      </c>
      <c r="W1274" s="18">
        <v>39.324473947500003</v>
      </c>
      <c r="X1274" s="18">
        <v>-84.144684561999995</v>
      </c>
      <c r="Y1274" s="18">
        <v>39.327232718799998</v>
      </c>
      <c r="Z1274" s="18">
        <v>-84.146793386799999</v>
      </c>
      <c r="AA1274" s="71" t="str">
        <f t="shared" si="119"/>
        <v>WAR</v>
      </c>
    </row>
    <row r="1275" spans="1:27" x14ac:dyDescent="0.25">
      <c r="A1275" s="22" t="s">
        <v>6526</v>
      </c>
      <c r="B1275" s="22">
        <v>0</v>
      </c>
      <c r="C1275" s="22" t="s">
        <v>4646</v>
      </c>
      <c r="D1275" s="22">
        <v>4</v>
      </c>
      <c r="E1275" s="23" t="str">
        <f t="shared" si="114"/>
        <v>Green</v>
      </c>
      <c r="F1275" s="72" t="s">
        <v>1698</v>
      </c>
      <c r="G1275" s="23"/>
      <c r="H1275" s="24" t="str">
        <f t="shared" si="115"/>
        <v>Start Loc</v>
      </c>
      <c r="I1275" s="24" t="str">
        <f t="shared" si="116"/>
        <v>End Loc</v>
      </c>
      <c r="J1275" s="24" t="str">
        <f t="shared" si="117"/>
        <v>Segment</v>
      </c>
      <c r="K1275" s="71" t="s">
        <v>1072</v>
      </c>
      <c r="L1275" s="22">
        <v>5.5</v>
      </c>
      <c r="M1275" s="22">
        <v>5.74</v>
      </c>
      <c r="N1275" s="22">
        <v>4</v>
      </c>
      <c r="O1275" s="22">
        <v>0</v>
      </c>
      <c r="P1275" s="22">
        <v>0</v>
      </c>
      <c r="Q1275" s="22">
        <v>1</v>
      </c>
      <c r="R1275" s="22"/>
      <c r="S1275" s="22"/>
      <c r="T1275" s="22"/>
      <c r="U1275" t="s">
        <v>1790</v>
      </c>
      <c r="V1275" s="18">
        <f t="shared" si="118"/>
        <v>0.24000000000000021</v>
      </c>
      <c r="W1275" s="18">
        <v>39.330456046999998</v>
      </c>
      <c r="X1275" s="18">
        <v>-84.667509742799993</v>
      </c>
      <c r="Y1275" s="18">
        <v>39.328734945699999</v>
      </c>
      <c r="Z1275" s="18">
        <v>-84.663976366900002</v>
      </c>
      <c r="AA1275" s="71" t="str">
        <f t="shared" si="119"/>
        <v>BUT</v>
      </c>
    </row>
    <row r="1276" spans="1:27" x14ac:dyDescent="0.25">
      <c r="A1276" s="22" t="s">
        <v>3771</v>
      </c>
      <c r="B1276" s="22">
        <v>0</v>
      </c>
      <c r="C1276" s="22" t="s">
        <v>4619</v>
      </c>
      <c r="D1276" s="22">
        <v>4</v>
      </c>
      <c r="E1276" s="23" t="str">
        <f t="shared" si="114"/>
        <v>Green</v>
      </c>
      <c r="F1276" s="72" t="s">
        <v>1698</v>
      </c>
      <c r="G1276" s="23"/>
      <c r="H1276" s="24" t="str">
        <f t="shared" si="115"/>
        <v>Start Loc</v>
      </c>
      <c r="I1276" s="24" t="str">
        <f t="shared" si="116"/>
        <v>End Loc</v>
      </c>
      <c r="J1276" s="24" t="str">
        <f t="shared" si="117"/>
        <v>Segment</v>
      </c>
      <c r="K1276" s="71" t="s">
        <v>1193</v>
      </c>
      <c r="L1276" s="22">
        <v>0.5</v>
      </c>
      <c r="M1276" s="22">
        <v>0.74</v>
      </c>
      <c r="N1276" s="22">
        <v>4</v>
      </c>
      <c r="O1276" s="22">
        <v>0</v>
      </c>
      <c r="P1276" s="22">
        <v>0</v>
      </c>
      <c r="Q1276" s="22">
        <v>1</v>
      </c>
      <c r="R1276" s="22"/>
      <c r="S1276" s="22"/>
      <c r="T1276" s="22"/>
      <c r="U1276" t="s">
        <v>1486</v>
      </c>
      <c r="V1276" s="18">
        <f t="shared" si="118"/>
        <v>0.24</v>
      </c>
      <c r="W1276" s="18">
        <v>39.331204486700003</v>
      </c>
      <c r="X1276" s="18">
        <v>-84.428128100699993</v>
      </c>
      <c r="Y1276" s="18">
        <v>39.329042131199998</v>
      </c>
      <c r="Z1276" s="18">
        <v>-84.424984947599995</v>
      </c>
      <c r="AA1276" s="71" t="str">
        <f t="shared" si="119"/>
        <v>BUT</v>
      </c>
    </row>
    <row r="1277" spans="1:27" x14ac:dyDescent="0.25">
      <c r="A1277" s="22" t="s">
        <v>3082</v>
      </c>
      <c r="B1277" s="22">
        <v>0</v>
      </c>
      <c r="C1277" s="22" t="s">
        <v>4654</v>
      </c>
      <c r="D1277" s="22">
        <v>2</v>
      </c>
      <c r="E1277" s="23" t="str">
        <f t="shared" si="114"/>
        <v>Green</v>
      </c>
      <c r="F1277" s="72" t="s">
        <v>1726</v>
      </c>
      <c r="G1277" s="23"/>
      <c r="H1277" s="24" t="str">
        <f t="shared" si="115"/>
        <v>Start Loc</v>
      </c>
      <c r="I1277" s="24" t="str">
        <f t="shared" si="116"/>
        <v>End Loc</v>
      </c>
      <c r="J1277" s="24" t="str">
        <f t="shared" si="117"/>
        <v>Segment</v>
      </c>
      <c r="K1277" s="71" t="s">
        <v>1086</v>
      </c>
      <c r="L1277" s="22">
        <v>6.75</v>
      </c>
      <c r="M1277" s="22">
        <v>6.99</v>
      </c>
      <c r="N1277" s="22">
        <v>2</v>
      </c>
      <c r="O1277" s="22">
        <v>0</v>
      </c>
      <c r="P1277" s="22">
        <v>0</v>
      </c>
      <c r="Q1277" s="22">
        <v>2</v>
      </c>
      <c r="R1277" s="22"/>
      <c r="S1277" s="22"/>
      <c r="T1277" s="22"/>
      <c r="U1277" t="s">
        <v>543</v>
      </c>
      <c r="V1277" s="18">
        <f t="shared" si="118"/>
        <v>0.24000000000000021</v>
      </c>
      <c r="W1277" s="18">
        <v>39.328571240400002</v>
      </c>
      <c r="X1277" s="18">
        <v>-82.874365634100002</v>
      </c>
      <c r="Y1277" s="18">
        <v>39.3296049458</v>
      </c>
      <c r="Z1277" s="18">
        <v>-82.871166595000005</v>
      </c>
      <c r="AA1277" s="71" t="str">
        <f t="shared" si="119"/>
        <v>ROS</v>
      </c>
    </row>
    <row r="1278" spans="1:27" x14ac:dyDescent="0.25">
      <c r="A1278" s="22" t="s">
        <v>2605</v>
      </c>
      <c r="B1278" s="22">
        <v>0</v>
      </c>
      <c r="C1278" s="22" t="s">
        <v>4610</v>
      </c>
      <c r="D1278" s="22">
        <v>2</v>
      </c>
      <c r="E1278" s="23" t="str">
        <f t="shared" si="114"/>
        <v>Green</v>
      </c>
      <c r="F1278" s="72" t="s">
        <v>1726</v>
      </c>
      <c r="G1278" s="23"/>
      <c r="H1278" s="24" t="str">
        <f t="shared" si="115"/>
        <v>Start Loc</v>
      </c>
      <c r="I1278" s="24" t="str">
        <f t="shared" si="116"/>
        <v>End Loc</v>
      </c>
      <c r="J1278" s="24" t="str">
        <f t="shared" si="117"/>
        <v>Segment</v>
      </c>
      <c r="K1278" s="71" t="s">
        <v>1086</v>
      </c>
      <c r="L1278" s="22">
        <v>8</v>
      </c>
      <c r="M1278" s="22">
        <v>8.24</v>
      </c>
      <c r="N1278" s="22">
        <v>2</v>
      </c>
      <c r="O1278" s="22">
        <v>0</v>
      </c>
      <c r="P1278" s="22">
        <v>0</v>
      </c>
      <c r="Q1278" s="22">
        <v>0</v>
      </c>
      <c r="R1278" s="22"/>
      <c r="S1278" s="22"/>
      <c r="T1278" s="22"/>
      <c r="U1278" t="s">
        <v>543</v>
      </c>
      <c r="V1278" s="18">
        <f t="shared" si="118"/>
        <v>0.24000000000000021</v>
      </c>
      <c r="W1278" s="18">
        <v>39.328951277000002</v>
      </c>
      <c r="X1278" s="18">
        <v>-82.852900120900003</v>
      </c>
      <c r="Y1278" s="18">
        <v>39.330133129300002</v>
      </c>
      <c r="Z1278" s="18">
        <v>-82.848783169800001</v>
      </c>
      <c r="AA1278" s="71" t="str">
        <f t="shared" si="119"/>
        <v>ROS</v>
      </c>
    </row>
    <row r="1279" spans="1:27" x14ac:dyDescent="0.25">
      <c r="A1279" s="22" t="s">
        <v>5093</v>
      </c>
      <c r="B1279" s="22">
        <v>0</v>
      </c>
      <c r="C1279" s="22" t="s">
        <v>4619</v>
      </c>
      <c r="D1279" s="22">
        <v>2</v>
      </c>
      <c r="E1279" s="23" t="str">
        <f t="shared" si="114"/>
        <v>Green</v>
      </c>
      <c r="F1279" s="72" t="s">
        <v>1669</v>
      </c>
      <c r="G1279" s="23"/>
      <c r="H1279" s="24" t="str">
        <f t="shared" si="115"/>
        <v>Start Loc</v>
      </c>
      <c r="I1279" s="24" t="str">
        <f t="shared" si="116"/>
        <v>End Loc</v>
      </c>
      <c r="J1279" s="24" t="str">
        <f t="shared" si="117"/>
        <v>Segment</v>
      </c>
      <c r="K1279" s="71" t="s">
        <v>866</v>
      </c>
      <c r="L1279" s="22">
        <v>0.5</v>
      </c>
      <c r="M1279" s="22">
        <v>0.74</v>
      </c>
      <c r="N1279" s="22">
        <v>2</v>
      </c>
      <c r="O1279" s="22">
        <v>0</v>
      </c>
      <c r="P1279" s="22">
        <v>0</v>
      </c>
      <c r="Q1279" s="22">
        <v>1</v>
      </c>
      <c r="R1279" s="22"/>
      <c r="S1279" s="22"/>
      <c r="T1279" s="22"/>
      <c r="U1279" t="s">
        <v>1448</v>
      </c>
      <c r="V1279" s="18">
        <f t="shared" si="118"/>
        <v>0.24</v>
      </c>
      <c r="W1279" s="18">
        <v>39.327370482500001</v>
      </c>
      <c r="X1279" s="18">
        <v>-84.146849789300006</v>
      </c>
      <c r="Y1279" s="18">
        <v>39.330390422599997</v>
      </c>
      <c r="Z1279" s="18">
        <v>-84.148797953100001</v>
      </c>
      <c r="AA1279" s="71" t="str">
        <f t="shared" si="119"/>
        <v>WAR</v>
      </c>
    </row>
    <row r="1280" spans="1:27" x14ac:dyDescent="0.25">
      <c r="A1280" s="22" t="s">
        <v>3543</v>
      </c>
      <c r="B1280" s="22">
        <v>0</v>
      </c>
      <c r="C1280" s="22" t="s">
        <v>4624</v>
      </c>
      <c r="D1280" s="22">
        <v>3</v>
      </c>
      <c r="E1280" s="23" t="str">
        <f t="shared" si="114"/>
        <v>Green</v>
      </c>
      <c r="F1280" s="72" t="s">
        <v>1742</v>
      </c>
      <c r="G1280" s="23"/>
      <c r="H1280" s="24" t="str">
        <f t="shared" si="115"/>
        <v>Start Loc</v>
      </c>
      <c r="I1280" s="24" t="str">
        <f t="shared" si="116"/>
        <v>End Loc</v>
      </c>
      <c r="J1280" s="24" t="str">
        <f t="shared" si="117"/>
        <v>Segment</v>
      </c>
      <c r="K1280" s="71" t="s">
        <v>833</v>
      </c>
      <c r="L1280" s="22">
        <v>2.25</v>
      </c>
      <c r="M1280" s="22">
        <v>2.4900000000000002</v>
      </c>
      <c r="N1280" s="22">
        <v>3</v>
      </c>
      <c r="O1280" s="22">
        <v>0</v>
      </c>
      <c r="P1280" s="22">
        <v>0</v>
      </c>
      <c r="Q1280" s="22">
        <v>2</v>
      </c>
      <c r="R1280" s="22"/>
      <c r="S1280" s="22"/>
      <c r="T1280" s="22"/>
      <c r="U1280" t="s">
        <v>1364</v>
      </c>
      <c r="V1280" s="18">
        <f t="shared" si="118"/>
        <v>0.24000000000000021</v>
      </c>
      <c r="W1280" s="18">
        <v>39.327914364100003</v>
      </c>
      <c r="X1280" s="18">
        <v>-82.691634344600004</v>
      </c>
      <c r="Y1280" s="18">
        <v>39.330886650499998</v>
      </c>
      <c r="Z1280" s="18">
        <v>-82.690487679200004</v>
      </c>
      <c r="AA1280" s="71" t="str">
        <f t="shared" si="119"/>
        <v>VIN</v>
      </c>
    </row>
    <row r="1281" spans="1:27" x14ac:dyDescent="0.25">
      <c r="A1281" s="22" t="s">
        <v>4116</v>
      </c>
      <c r="B1281" s="22">
        <v>0</v>
      </c>
      <c r="C1281" s="22" t="s">
        <v>4618</v>
      </c>
      <c r="D1281" s="22">
        <v>5</v>
      </c>
      <c r="E1281" s="23" t="str">
        <f t="shared" si="114"/>
        <v>Green</v>
      </c>
      <c r="F1281" s="72" t="s">
        <v>1698</v>
      </c>
      <c r="G1281" s="23"/>
      <c r="H1281" s="24" t="str">
        <f t="shared" si="115"/>
        <v>Start Loc</v>
      </c>
      <c r="I1281" s="24" t="str">
        <f t="shared" si="116"/>
        <v>End Loc</v>
      </c>
      <c r="J1281" s="24" t="str">
        <f t="shared" si="117"/>
        <v>Segment</v>
      </c>
      <c r="K1281" s="71" t="s">
        <v>1022</v>
      </c>
      <c r="L1281" s="22">
        <v>2</v>
      </c>
      <c r="M1281" s="22">
        <v>2.2400000000000002</v>
      </c>
      <c r="N1281" s="22">
        <v>5</v>
      </c>
      <c r="O1281" s="22">
        <v>0</v>
      </c>
      <c r="P1281" s="22">
        <v>0</v>
      </c>
      <c r="Q1281" s="22">
        <v>3</v>
      </c>
      <c r="R1281" s="22"/>
      <c r="S1281" s="22"/>
      <c r="T1281" s="22"/>
      <c r="U1281" t="s">
        <v>1331</v>
      </c>
      <c r="V1281" s="18">
        <f t="shared" si="118"/>
        <v>0.24000000000000021</v>
      </c>
      <c r="W1281" s="18">
        <v>39.331231482699998</v>
      </c>
      <c r="X1281" s="18">
        <v>-84.484066390199999</v>
      </c>
      <c r="Y1281" s="18">
        <v>39.331006655800003</v>
      </c>
      <c r="Z1281" s="18">
        <v>-84.479712730299994</v>
      </c>
      <c r="AA1281" s="71" t="str">
        <f t="shared" si="119"/>
        <v>BUT</v>
      </c>
    </row>
    <row r="1282" spans="1:27" x14ac:dyDescent="0.25">
      <c r="A1282" s="22" t="s">
        <v>2410</v>
      </c>
      <c r="B1282" s="22">
        <v>0</v>
      </c>
      <c r="C1282" s="22" t="s">
        <v>4635</v>
      </c>
      <c r="D1282" s="22">
        <v>2</v>
      </c>
      <c r="E1282" s="23" t="str">
        <f t="shared" si="114"/>
        <v>Green</v>
      </c>
      <c r="F1282" s="72" t="s">
        <v>1742</v>
      </c>
      <c r="G1282" s="23"/>
      <c r="H1282" s="24" t="str">
        <f t="shared" si="115"/>
        <v>Start Loc</v>
      </c>
      <c r="I1282" s="24" t="str">
        <f t="shared" si="116"/>
        <v>End Loc</v>
      </c>
      <c r="J1282" s="24" t="str">
        <f t="shared" si="117"/>
        <v>Segment</v>
      </c>
      <c r="K1282" s="71" t="s">
        <v>833</v>
      </c>
      <c r="L1282" s="22">
        <v>4.5</v>
      </c>
      <c r="M1282" s="22">
        <v>4.74</v>
      </c>
      <c r="N1282" s="22">
        <v>2</v>
      </c>
      <c r="O1282" s="22">
        <v>0</v>
      </c>
      <c r="P1282" s="22">
        <v>0</v>
      </c>
      <c r="Q1282" s="22">
        <v>0</v>
      </c>
      <c r="R1282" s="22"/>
      <c r="S1282" s="22"/>
      <c r="T1282" s="22"/>
      <c r="U1282" t="s">
        <v>1364</v>
      </c>
      <c r="V1282" s="18">
        <f t="shared" si="118"/>
        <v>0.24000000000000021</v>
      </c>
      <c r="W1282" s="18">
        <v>39.332419870400003</v>
      </c>
      <c r="X1282" s="18">
        <v>-82.653654580500003</v>
      </c>
      <c r="Y1282" s="18">
        <v>39.331444172200001</v>
      </c>
      <c r="Z1282" s="18">
        <v>-82.650314321699994</v>
      </c>
      <c r="AA1282" s="71" t="str">
        <f t="shared" si="119"/>
        <v>VIN</v>
      </c>
    </row>
    <row r="1283" spans="1:27" x14ac:dyDescent="0.25">
      <c r="A1283" s="22" t="s">
        <v>5416</v>
      </c>
      <c r="B1283" s="22">
        <v>0</v>
      </c>
      <c r="C1283" s="22" t="s">
        <v>4653</v>
      </c>
      <c r="D1283" s="22">
        <v>2</v>
      </c>
      <c r="E1283" s="23" t="str">
        <f t="shared" si="114"/>
        <v>Green</v>
      </c>
      <c r="F1283" s="72" t="s">
        <v>1669</v>
      </c>
      <c r="G1283" s="23"/>
      <c r="H1283" s="24" t="str">
        <f t="shared" si="115"/>
        <v>Start Loc</v>
      </c>
      <c r="I1283" s="24" t="str">
        <f t="shared" si="116"/>
        <v>End Loc</v>
      </c>
      <c r="J1283" s="24" t="str">
        <f t="shared" si="117"/>
        <v>Segment</v>
      </c>
      <c r="K1283" s="71" t="s">
        <v>937</v>
      </c>
      <c r="L1283" s="22">
        <v>6</v>
      </c>
      <c r="M1283" s="22">
        <v>6.24</v>
      </c>
      <c r="N1283" s="22">
        <v>2</v>
      </c>
      <c r="O1283" s="22">
        <v>0</v>
      </c>
      <c r="P1283" s="22">
        <v>0</v>
      </c>
      <c r="Q1283" s="22">
        <v>0</v>
      </c>
      <c r="R1283" s="22"/>
      <c r="S1283" s="22"/>
      <c r="T1283" s="22"/>
      <c r="U1283" t="s">
        <v>630</v>
      </c>
      <c r="V1283" s="18">
        <f t="shared" si="118"/>
        <v>0.24000000000000021</v>
      </c>
      <c r="W1283" s="18">
        <v>39.328800705900001</v>
      </c>
      <c r="X1283" s="18">
        <v>-84.139110971099996</v>
      </c>
      <c r="Y1283" s="18">
        <v>39.332197045500003</v>
      </c>
      <c r="Z1283" s="18">
        <v>-84.138309735799993</v>
      </c>
      <c r="AA1283" s="71" t="str">
        <f t="shared" si="119"/>
        <v>WAR</v>
      </c>
    </row>
    <row r="1284" spans="1:27" x14ac:dyDescent="0.25">
      <c r="A1284" s="22" t="s">
        <v>2388</v>
      </c>
      <c r="B1284" s="22">
        <v>0</v>
      </c>
      <c r="C1284" s="22" t="s">
        <v>4645</v>
      </c>
      <c r="D1284" s="22">
        <v>3</v>
      </c>
      <c r="E1284" s="23" t="str">
        <f t="shared" si="114"/>
        <v>Green</v>
      </c>
      <c r="F1284" s="72" t="s">
        <v>1669</v>
      </c>
      <c r="G1284" s="23"/>
      <c r="H1284" s="24" t="str">
        <f t="shared" si="115"/>
        <v>Start Loc</v>
      </c>
      <c r="I1284" s="24" t="str">
        <f t="shared" si="116"/>
        <v>End Loc</v>
      </c>
      <c r="J1284" s="24" t="str">
        <f t="shared" si="117"/>
        <v>Segment</v>
      </c>
      <c r="K1284" s="71" t="s">
        <v>893</v>
      </c>
      <c r="L1284" s="22">
        <v>9</v>
      </c>
      <c r="M1284" s="22">
        <v>9.24</v>
      </c>
      <c r="N1284" s="22">
        <v>3</v>
      </c>
      <c r="O1284" s="22">
        <v>0</v>
      </c>
      <c r="P1284" s="22">
        <v>0</v>
      </c>
      <c r="Q1284" s="22">
        <v>2</v>
      </c>
      <c r="R1284" s="22"/>
      <c r="S1284" s="22"/>
      <c r="T1284" s="22"/>
      <c r="U1284" t="s">
        <v>1906</v>
      </c>
      <c r="V1284" s="18">
        <f t="shared" si="118"/>
        <v>0.24000000000000021</v>
      </c>
      <c r="W1284" s="18">
        <v>39.329625075199999</v>
      </c>
      <c r="X1284" s="18">
        <v>-84.125717026399997</v>
      </c>
      <c r="Y1284" s="18">
        <v>39.332294593</v>
      </c>
      <c r="Z1284" s="18">
        <v>-84.126658680899993</v>
      </c>
      <c r="AA1284" s="71" t="str">
        <f t="shared" si="119"/>
        <v>WAR</v>
      </c>
    </row>
    <row r="1285" spans="1:27" x14ac:dyDescent="0.25">
      <c r="A1285" s="22" t="s">
        <v>5226</v>
      </c>
      <c r="B1285" s="22">
        <v>0</v>
      </c>
      <c r="C1285" s="22" t="s">
        <v>4644</v>
      </c>
      <c r="D1285" s="22">
        <v>2</v>
      </c>
      <c r="E1285" s="23" t="str">
        <f t="shared" si="114"/>
        <v>Green</v>
      </c>
      <c r="F1285" s="72" t="s">
        <v>1742</v>
      </c>
      <c r="G1285" s="23"/>
      <c r="H1285" s="24" t="str">
        <f t="shared" si="115"/>
        <v>Start Loc</v>
      </c>
      <c r="I1285" s="24" t="str">
        <f t="shared" si="116"/>
        <v>End Loc</v>
      </c>
      <c r="J1285" s="24" t="str">
        <f t="shared" si="117"/>
        <v>Segment</v>
      </c>
      <c r="K1285" s="71" t="s">
        <v>848</v>
      </c>
      <c r="L1285" s="22">
        <v>5.25</v>
      </c>
      <c r="M1285" s="22">
        <v>5.49</v>
      </c>
      <c r="N1285" s="22">
        <v>2</v>
      </c>
      <c r="O1285" s="22">
        <v>0</v>
      </c>
      <c r="P1285" s="22">
        <v>0</v>
      </c>
      <c r="Q1285" s="22">
        <v>2</v>
      </c>
      <c r="R1285" s="22"/>
      <c r="S1285" s="22"/>
      <c r="T1285" s="22"/>
      <c r="U1285" t="s">
        <v>786</v>
      </c>
      <c r="V1285" s="18">
        <f t="shared" si="118"/>
        <v>0.24000000000000021</v>
      </c>
      <c r="W1285" s="18">
        <v>39.331318823700002</v>
      </c>
      <c r="X1285" s="18">
        <v>-82.573684027799999</v>
      </c>
      <c r="Y1285" s="18">
        <v>39.334229478600001</v>
      </c>
      <c r="Z1285" s="18">
        <v>-82.576076467799993</v>
      </c>
      <c r="AA1285" s="71" t="str">
        <f t="shared" si="119"/>
        <v>VIN</v>
      </c>
    </row>
    <row r="1286" spans="1:27" x14ac:dyDescent="0.25">
      <c r="A1286" s="22" t="s">
        <v>2731</v>
      </c>
      <c r="B1286" s="22">
        <v>0</v>
      </c>
      <c r="C1286" s="22" t="s">
        <v>4608</v>
      </c>
      <c r="D1286" s="22">
        <v>3</v>
      </c>
      <c r="E1286" s="23" t="str">
        <f t="shared" si="114"/>
        <v>Green</v>
      </c>
      <c r="F1286" s="72" t="s">
        <v>1698</v>
      </c>
      <c r="G1286" s="23"/>
      <c r="H1286" s="24" t="str">
        <f t="shared" si="115"/>
        <v>Start Loc</v>
      </c>
      <c r="I1286" s="24" t="str">
        <f t="shared" si="116"/>
        <v>End Loc</v>
      </c>
      <c r="J1286" s="24" t="str">
        <f t="shared" si="117"/>
        <v>Segment</v>
      </c>
      <c r="K1286" s="71" t="s">
        <v>1016</v>
      </c>
      <c r="L1286" s="22">
        <v>1.25</v>
      </c>
      <c r="M1286" s="22">
        <v>1.49</v>
      </c>
      <c r="N1286" s="22">
        <v>3</v>
      </c>
      <c r="O1286" s="22">
        <v>0</v>
      </c>
      <c r="P1286" s="22">
        <v>0</v>
      </c>
      <c r="Q1286" s="22">
        <v>1</v>
      </c>
      <c r="R1286" s="22"/>
      <c r="S1286" s="22"/>
      <c r="T1286" s="22"/>
      <c r="U1286" t="s">
        <v>514</v>
      </c>
      <c r="V1286" s="18">
        <f t="shared" si="118"/>
        <v>0.24</v>
      </c>
      <c r="W1286" s="18">
        <v>39.332135124099999</v>
      </c>
      <c r="X1286" s="18">
        <v>-84.691485553999996</v>
      </c>
      <c r="Y1286" s="18">
        <v>39.334357535199999</v>
      </c>
      <c r="Z1286" s="18">
        <v>-84.688343957699999</v>
      </c>
      <c r="AA1286" s="71" t="str">
        <f t="shared" si="119"/>
        <v>BUT</v>
      </c>
    </row>
    <row r="1287" spans="1:27" x14ac:dyDescent="0.25">
      <c r="A1287" s="22" t="s">
        <v>5019</v>
      </c>
      <c r="B1287" s="22">
        <v>0</v>
      </c>
      <c r="C1287" s="22" t="s">
        <v>4626</v>
      </c>
      <c r="D1287" s="22">
        <v>2</v>
      </c>
      <c r="E1287" s="23" t="str">
        <f t="shared" si="114"/>
        <v>Green</v>
      </c>
      <c r="F1287" s="72" t="s">
        <v>1669</v>
      </c>
      <c r="G1287" s="23"/>
      <c r="H1287" s="24" t="str">
        <f t="shared" si="115"/>
        <v>Start Loc</v>
      </c>
      <c r="I1287" s="24" t="str">
        <f t="shared" si="116"/>
        <v>End Loc</v>
      </c>
      <c r="J1287" s="24" t="str">
        <f t="shared" si="117"/>
        <v>Segment</v>
      </c>
      <c r="K1287" s="71" t="s">
        <v>928</v>
      </c>
      <c r="L1287" s="22">
        <v>1.75</v>
      </c>
      <c r="M1287" s="22">
        <v>1.99</v>
      </c>
      <c r="N1287" s="22">
        <v>2</v>
      </c>
      <c r="O1287" s="22">
        <v>0</v>
      </c>
      <c r="P1287" s="22">
        <v>0</v>
      </c>
      <c r="Q1287" s="22">
        <v>1</v>
      </c>
      <c r="R1287" s="22"/>
      <c r="S1287" s="22"/>
      <c r="T1287" s="22"/>
      <c r="U1287" t="s">
        <v>635</v>
      </c>
      <c r="V1287" s="18">
        <f t="shared" si="118"/>
        <v>0.24</v>
      </c>
      <c r="W1287" s="18">
        <v>39.331255908499998</v>
      </c>
      <c r="X1287" s="18">
        <v>-84.024409856199995</v>
      </c>
      <c r="Y1287" s="18">
        <v>39.3346001309</v>
      </c>
      <c r="Z1287" s="18">
        <v>-84.0251275814</v>
      </c>
      <c r="AA1287" s="71" t="str">
        <f t="shared" si="119"/>
        <v>WAR</v>
      </c>
    </row>
    <row r="1288" spans="1:27" x14ac:dyDescent="0.25">
      <c r="A1288" s="22" t="s">
        <v>2491</v>
      </c>
      <c r="B1288" s="22">
        <v>0</v>
      </c>
      <c r="C1288" s="22" t="s">
        <v>4615</v>
      </c>
      <c r="D1288" s="22">
        <v>2</v>
      </c>
      <c r="E1288" s="23" t="str">
        <f t="shared" si="114"/>
        <v>Green</v>
      </c>
      <c r="F1288" s="72" t="s">
        <v>1698</v>
      </c>
      <c r="G1288" s="23"/>
      <c r="H1288" s="24" t="str">
        <f t="shared" si="115"/>
        <v>Start Loc</v>
      </c>
      <c r="I1288" s="24" t="str">
        <f t="shared" si="116"/>
        <v>End Loc</v>
      </c>
      <c r="J1288" s="24" t="str">
        <f t="shared" si="117"/>
        <v>Segment</v>
      </c>
      <c r="K1288" s="71" t="s">
        <v>816</v>
      </c>
      <c r="L1288" s="22">
        <v>2.5</v>
      </c>
      <c r="M1288" s="22">
        <v>2.74</v>
      </c>
      <c r="N1288" s="22">
        <v>2</v>
      </c>
      <c r="O1288" s="22">
        <v>0</v>
      </c>
      <c r="P1288" s="22">
        <v>0</v>
      </c>
      <c r="Q1288" s="22">
        <v>0</v>
      </c>
      <c r="R1288" s="22"/>
      <c r="S1288" s="22"/>
      <c r="T1288" s="22"/>
      <c r="U1288" t="s">
        <v>1234</v>
      </c>
      <c r="V1288" s="18">
        <f t="shared" si="118"/>
        <v>0.24000000000000021</v>
      </c>
      <c r="W1288" s="18">
        <v>39.332261797000001</v>
      </c>
      <c r="X1288" s="18">
        <v>-84.405559893800003</v>
      </c>
      <c r="Y1288" s="18">
        <v>39.3349682208</v>
      </c>
      <c r="Z1288" s="18">
        <v>-84.402752568699995</v>
      </c>
      <c r="AA1288" s="71" t="str">
        <f t="shared" si="119"/>
        <v>BUT</v>
      </c>
    </row>
    <row r="1289" spans="1:27" x14ac:dyDescent="0.25">
      <c r="A1289" s="22" t="s">
        <v>2860</v>
      </c>
      <c r="B1289" s="22">
        <v>0</v>
      </c>
      <c r="C1289" s="22" t="s">
        <v>4641</v>
      </c>
      <c r="D1289" s="22">
        <v>3</v>
      </c>
      <c r="E1289" s="23" t="str">
        <f t="shared" ref="E1289:E1352" si="120">IF(D1289&gt;15,"Red",IF(D1289&gt;10,"Yellow",IF(D1289&gt;5,"Purple",IF(D1289&gt;1,"Green",""))))</f>
        <v>Green</v>
      </c>
      <c r="F1289" s="72" t="s">
        <v>1726</v>
      </c>
      <c r="G1289" s="23"/>
      <c r="H1289" s="24" t="str">
        <f t="shared" ref="H1289:H1352" si="121">IF(W1289=0,"Unavailable",HYPERLINK(CONCATENATE("http://maps.google.com/maps?q=",+W1289,",+",+X1289,"+(Begin)&amp;iwloc=A&amp;hl=en"),"Start Loc"))</f>
        <v>Start Loc</v>
      </c>
      <c r="I1289" s="24" t="str">
        <f t="shared" ref="I1289:I1352" si="122">IF(Y1289=0,"Unavailable",HYPERLINK(CONCATENATE("http://maps.google.com/maps?q=",+Y1289,",+",+Z1289,"+(End)&amp;iwloc=A&amp;hl=en"),"End Loc"))</f>
        <v>End Loc</v>
      </c>
      <c r="J1289" s="24" t="str">
        <f t="shared" ref="J1289:J1352" si="123">HYPERLINK(CONCATENATE("https://www.google.us/maps/dir/",W1289,",",X1289,"/",Y1289,",",Z1289,"/@",AVERAGE(W1289,Y1289),",",AVERAGE(X1289,Z1289),",15z"),"Segment")</f>
        <v>Segment</v>
      </c>
      <c r="K1289" s="71" t="s">
        <v>1086</v>
      </c>
      <c r="L1289" s="22">
        <v>8.5</v>
      </c>
      <c r="M1289" s="22">
        <v>8.74</v>
      </c>
      <c r="N1289" s="22">
        <v>3</v>
      </c>
      <c r="O1289" s="22">
        <v>0</v>
      </c>
      <c r="P1289" s="22">
        <v>0</v>
      </c>
      <c r="Q1289" s="22">
        <v>1</v>
      </c>
      <c r="R1289" s="22"/>
      <c r="S1289" s="22"/>
      <c r="T1289" s="22"/>
      <c r="U1289" t="s">
        <v>543</v>
      </c>
      <c r="V1289" s="18">
        <f t="shared" ref="V1289:V1352" si="124">M1289-L1289</f>
        <v>0.24000000000000021</v>
      </c>
      <c r="W1289" s="18">
        <v>39.332258891899997</v>
      </c>
      <c r="X1289" s="18">
        <v>-82.844946744599994</v>
      </c>
      <c r="Y1289" s="18">
        <v>39.335326108499999</v>
      </c>
      <c r="Z1289" s="18">
        <v>-82.8435458111</v>
      </c>
      <c r="AA1289" s="71" t="str">
        <f t="shared" ref="AA1289:AA1352" si="125">MID(U1289,2,3)</f>
        <v>ROS</v>
      </c>
    </row>
    <row r="1290" spans="1:27" x14ac:dyDescent="0.25">
      <c r="A1290" s="22" t="s">
        <v>4188</v>
      </c>
      <c r="B1290" s="22">
        <v>0</v>
      </c>
      <c r="C1290" s="22" t="s">
        <v>4656</v>
      </c>
      <c r="D1290" s="22">
        <v>4</v>
      </c>
      <c r="E1290" s="23" t="str">
        <f t="shared" si="120"/>
        <v>Green</v>
      </c>
      <c r="F1290" s="72" t="s">
        <v>1698</v>
      </c>
      <c r="G1290" s="23"/>
      <c r="H1290" s="24" t="str">
        <f t="shared" si="121"/>
        <v>Start Loc</v>
      </c>
      <c r="I1290" s="24" t="str">
        <f t="shared" si="122"/>
        <v>End Loc</v>
      </c>
      <c r="J1290" s="24" t="str">
        <f t="shared" si="123"/>
        <v>Segment</v>
      </c>
      <c r="K1290" s="71" t="s">
        <v>1189</v>
      </c>
      <c r="L1290" s="22">
        <v>7.25</v>
      </c>
      <c r="M1290" s="22">
        <v>7.49</v>
      </c>
      <c r="N1290" s="22">
        <v>4</v>
      </c>
      <c r="O1290" s="22">
        <v>0</v>
      </c>
      <c r="P1290" s="22">
        <v>0</v>
      </c>
      <c r="Q1290" s="22">
        <v>3</v>
      </c>
      <c r="R1290" s="22"/>
      <c r="S1290" s="22"/>
      <c r="T1290" s="22"/>
      <c r="U1290" t="s">
        <v>1197</v>
      </c>
      <c r="V1290" s="18">
        <f t="shared" si="124"/>
        <v>0.24000000000000021</v>
      </c>
      <c r="W1290" s="18">
        <v>39.337725365700003</v>
      </c>
      <c r="X1290" s="18">
        <v>-84.439881141399994</v>
      </c>
      <c r="Y1290" s="18">
        <v>39.336165787799999</v>
      </c>
      <c r="Z1290" s="18">
        <v>-84.436143215499996</v>
      </c>
      <c r="AA1290" s="71" t="str">
        <f t="shared" si="125"/>
        <v>BUT</v>
      </c>
    </row>
    <row r="1291" spans="1:27" x14ac:dyDescent="0.25">
      <c r="A1291" s="22" t="s">
        <v>5931</v>
      </c>
      <c r="B1291" s="22">
        <v>0</v>
      </c>
      <c r="C1291" s="22" t="s">
        <v>4631</v>
      </c>
      <c r="D1291" s="22">
        <v>2</v>
      </c>
      <c r="E1291" s="23" t="str">
        <f t="shared" si="120"/>
        <v>Green</v>
      </c>
      <c r="F1291" s="72" t="s">
        <v>1729</v>
      </c>
      <c r="G1291" s="23"/>
      <c r="H1291" s="24" t="str">
        <f t="shared" si="121"/>
        <v>Start Loc</v>
      </c>
      <c r="I1291" s="24" t="str">
        <f t="shared" si="122"/>
        <v>End Loc</v>
      </c>
      <c r="J1291" s="24" t="str">
        <f t="shared" si="123"/>
        <v>Segment</v>
      </c>
      <c r="K1291" s="71" t="s">
        <v>841</v>
      </c>
      <c r="L1291" s="22">
        <v>3</v>
      </c>
      <c r="M1291" s="22">
        <v>3.24</v>
      </c>
      <c r="N1291" s="22">
        <v>2</v>
      </c>
      <c r="O1291" s="22">
        <v>0</v>
      </c>
      <c r="P1291" s="22">
        <v>0</v>
      </c>
      <c r="Q1291" s="22">
        <v>1</v>
      </c>
      <c r="R1291" s="22"/>
      <c r="S1291" s="22"/>
      <c r="T1291" s="22"/>
      <c r="U1291" t="s">
        <v>2060</v>
      </c>
      <c r="V1291" s="18">
        <f t="shared" si="124"/>
        <v>0.24000000000000021</v>
      </c>
      <c r="W1291" s="18">
        <v>39.333233173700002</v>
      </c>
      <c r="X1291" s="18">
        <v>-82.219131327100001</v>
      </c>
      <c r="Y1291" s="18">
        <v>39.336368117500001</v>
      </c>
      <c r="Z1291" s="18">
        <v>-82.220294453199998</v>
      </c>
      <c r="AA1291" s="71" t="str">
        <f t="shared" si="125"/>
        <v>ATH</v>
      </c>
    </row>
    <row r="1292" spans="1:27" x14ac:dyDescent="0.25">
      <c r="A1292" s="22" t="s">
        <v>3822</v>
      </c>
      <c r="B1292" s="22">
        <v>0</v>
      </c>
      <c r="C1292" s="22" t="s">
        <v>4626</v>
      </c>
      <c r="D1292" s="22">
        <v>2</v>
      </c>
      <c r="E1292" s="23" t="str">
        <f t="shared" si="120"/>
        <v>Green</v>
      </c>
      <c r="F1292" s="72" t="s">
        <v>1726</v>
      </c>
      <c r="G1292" s="23"/>
      <c r="H1292" s="24" t="str">
        <f t="shared" si="121"/>
        <v>Start Loc</v>
      </c>
      <c r="I1292" s="24" t="str">
        <f t="shared" si="122"/>
        <v>End Loc</v>
      </c>
      <c r="J1292" s="24" t="str">
        <f t="shared" si="123"/>
        <v>Segment</v>
      </c>
      <c r="K1292" s="71" t="s">
        <v>1125</v>
      </c>
      <c r="L1292" s="22">
        <v>1.75</v>
      </c>
      <c r="M1292" s="22">
        <v>1.99</v>
      </c>
      <c r="N1292" s="22">
        <v>2</v>
      </c>
      <c r="O1292" s="22">
        <v>0</v>
      </c>
      <c r="P1292" s="22">
        <v>0</v>
      </c>
      <c r="Q1292" s="22">
        <v>1</v>
      </c>
      <c r="R1292" s="22"/>
      <c r="S1292" s="22"/>
      <c r="T1292" s="22"/>
      <c r="U1292" t="s">
        <v>1425</v>
      </c>
      <c r="V1292" s="18">
        <f t="shared" si="124"/>
        <v>0.24</v>
      </c>
      <c r="W1292" s="18">
        <v>39.338188444700002</v>
      </c>
      <c r="X1292" s="18">
        <v>-82.9423054831</v>
      </c>
      <c r="Y1292" s="18">
        <v>39.336407361399999</v>
      </c>
      <c r="Z1292" s="18">
        <v>-82.938479240299998</v>
      </c>
      <c r="AA1292" s="71" t="str">
        <f t="shared" si="125"/>
        <v>ROS</v>
      </c>
    </row>
    <row r="1293" spans="1:27" x14ac:dyDescent="0.25">
      <c r="A1293" s="22" t="s">
        <v>2625</v>
      </c>
      <c r="B1293" s="22">
        <v>0</v>
      </c>
      <c r="C1293" s="22" t="s">
        <v>4661</v>
      </c>
      <c r="D1293" s="22">
        <v>2</v>
      </c>
      <c r="E1293" s="23" t="str">
        <f t="shared" si="120"/>
        <v>Green</v>
      </c>
      <c r="F1293" s="72" t="s">
        <v>1737</v>
      </c>
      <c r="G1293" s="23"/>
      <c r="H1293" s="24" t="str">
        <f t="shared" si="121"/>
        <v>Start Loc</v>
      </c>
      <c r="I1293" s="24" t="str">
        <f t="shared" si="122"/>
        <v>End Loc</v>
      </c>
      <c r="J1293" s="24" t="str">
        <f t="shared" si="123"/>
        <v>Segment</v>
      </c>
      <c r="K1293" s="71" t="s">
        <v>841</v>
      </c>
      <c r="L1293" s="22">
        <v>15</v>
      </c>
      <c r="M1293" s="22">
        <v>15.24</v>
      </c>
      <c r="N1293" s="22">
        <v>2</v>
      </c>
      <c r="O1293" s="22">
        <v>0</v>
      </c>
      <c r="P1293" s="22">
        <v>0</v>
      </c>
      <c r="Q1293" s="22">
        <v>0</v>
      </c>
      <c r="R1293" s="22"/>
      <c r="S1293" s="22"/>
      <c r="T1293" s="22"/>
      <c r="U1293" t="s">
        <v>540</v>
      </c>
      <c r="V1293" s="18">
        <f t="shared" si="124"/>
        <v>0.24000000000000021</v>
      </c>
      <c r="W1293" s="18">
        <v>39.337153131299999</v>
      </c>
      <c r="X1293" s="18">
        <v>-81.640216940800002</v>
      </c>
      <c r="Y1293" s="18">
        <v>39.336853374699999</v>
      </c>
      <c r="Z1293" s="18">
        <v>-81.636021187699995</v>
      </c>
      <c r="AA1293" s="71" t="str">
        <f t="shared" si="125"/>
        <v>WAS</v>
      </c>
    </row>
    <row r="1294" spans="1:27" x14ac:dyDescent="0.25">
      <c r="A1294" s="22" t="s">
        <v>5401</v>
      </c>
      <c r="B1294" s="22">
        <v>0</v>
      </c>
      <c r="C1294" s="22" t="s">
        <v>4631</v>
      </c>
      <c r="D1294" s="22">
        <v>4</v>
      </c>
      <c r="E1294" s="23" t="str">
        <f t="shared" si="120"/>
        <v>Green</v>
      </c>
      <c r="F1294" s="72" t="s">
        <v>1669</v>
      </c>
      <c r="G1294" s="23"/>
      <c r="H1294" s="24" t="str">
        <f t="shared" si="121"/>
        <v>Start Loc</v>
      </c>
      <c r="I1294" s="24" t="str">
        <f t="shared" si="122"/>
        <v>End Loc</v>
      </c>
      <c r="J1294" s="24" t="str">
        <f t="shared" si="123"/>
        <v>Segment</v>
      </c>
      <c r="K1294" s="71" t="s">
        <v>947</v>
      </c>
      <c r="L1294" s="22">
        <v>3</v>
      </c>
      <c r="M1294" s="22">
        <v>3.24</v>
      </c>
      <c r="N1294" s="22">
        <v>4</v>
      </c>
      <c r="O1294" s="22">
        <v>0</v>
      </c>
      <c r="P1294" s="22">
        <v>0</v>
      </c>
      <c r="Q1294" s="22">
        <v>1</v>
      </c>
      <c r="R1294" s="22"/>
      <c r="S1294" s="22"/>
      <c r="T1294" s="22"/>
      <c r="U1294" t="s">
        <v>1293</v>
      </c>
      <c r="V1294" s="18">
        <f t="shared" si="124"/>
        <v>0.24000000000000021</v>
      </c>
      <c r="W1294" s="18">
        <v>39.333679462200003</v>
      </c>
      <c r="X1294" s="18">
        <v>-84.1855288685</v>
      </c>
      <c r="Y1294" s="18">
        <v>39.3370911003</v>
      </c>
      <c r="Z1294" s="18">
        <v>-84.184651199200005</v>
      </c>
      <c r="AA1294" s="71" t="str">
        <f t="shared" si="125"/>
        <v>WAR</v>
      </c>
    </row>
    <row r="1295" spans="1:27" x14ac:dyDescent="0.25">
      <c r="A1295" s="22" t="s">
        <v>3144</v>
      </c>
      <c r="B1295" s="22">
        <v>0</v>
      </c>
      <c r="C1295" s="22" t="s">
        <v>4636</v>
      </c>
      <c r="D1295" s="22">
        <v>2</v>
      </c>
      <c r="E1295" s="23" t="str">
        <f t="shared" si="120"/>
        <v>Green</v>
      </c>
      <c r="F1295" s="72" t="s">
        <v>1737</v>
      </c>
      <c r="G1295" s="23"/>
      <c r="H1295" s="24" t="str">
        <f t="shared" si="121"/>
        <v>Start Loc</v>
      </c>
      <c r="I1295" s="24" t="str">
        <f t="shared" si="122"/>
        <v>End Loc</v>
      </c>
      <c r="J1295" s="24" t="str">
        <f t="shared" si="123"/>
        <v>Segment</v>
      </c>
      <c r="K1295" s="71" t="s">
        <v>841</v>
      </c>
      <c r="L1295" s="22">
        <v>14.75</v>
      </c>
      <c r="M1295" s="22">
        <v>14.99</v>
      </c>
      <c r="N1295" s="22">
        <v>2</v>
      </c>
      <c r="O1295" s="22">
        <v>0</v>
      </c>
      <c r="P1295" s="22">
        <v>0</v>
      </c>
      <c r="Q1295" s="22">
        <v>3</v>
      </c>
      <c r="R1295" s="22"/>
      <c r="S1295" s="22"/>
      <c r="T1295" s="22"/>
      <c r="U1295" t="s">
        <v>540</v>
      </c>
      <c r="V1295" s="18">
        <f t="shared" si="124"/>
        <v>0.24000000000000021</v>
      </c>
      <c r="W1295" s="18">
        <v>39.337235605499998</v>
      </c>
      <c r="X1295" s="18">
        <v>-81.644857569300001</v>
      </c>
      <c r="Y1295" s="18">
        <v>39.3371582463</v>
      </c>
      <c r="Z1295" s="18">
        <v>-81.640403446299999</v>
      </c>
      <c r="AA1295" s="71" t="str">
        <f t="shared" si="125"/>
        <v>WAS</v>
      </c>
    </row>
    <row r="1296" spans="1:27" x14ac:dyDescent="0.25">
      <c r="A1296" s="22" t="s">
        <v>5244</v>
      </c>
      <c r="B1296" s="22">
        <v>0</v>
      </c>
      <c r="C1296" s="22" t="s">
        <v>4676</v>
      </c>
      <c r="D1296" s="22">
        <v>2</v>
      </c>
      <c r="E1296" s="23" t="str">
        <f t="shared" si="120"/>
        <v>Green</v>
      </c>
      <c r="F1296" s="72" t="s">
        <v>1737</v>
      </c>
      <c r="G1296" s="23"/>
      <c r="H1296" s="24" t="str">
        <f t="shared" si="121"/>
        <v>Start Loc</v>
      </c>
      <c r="I1296" s="24" t="str">
        <f t="shared" si="122"/>
        <v>End Loc</v>
      </c>
      <c r="J1296" s="24" t="str">
        <f t="shared" si="123"/>
        <v>Segment</v>
      </c>
      <c r="K1296" s="71" t="s">
        <v>841</v>
      </c>
      <c r="L1296" s="22">
        <v>14.25</v>
      </c>
      <c r="M1296" s="22">
        <v>14.49</v>
      </c>
      <c r="N1296" s="22">
        <v>2</v>
      </c>
      <c r="O1296" s="22">
        <v>0</v>
      </c>
      <c r="P1296" s="22">
        <v>0</v>
      </c>
      <c r="Q1296" s="22">
        <v>0</v>
      </c>
      <c r="R1296" s="22"/>
      <c r="S1296" s="22"/>
      <c r="T1296" s="22"/>
      <c r="U1296" t="s">
        <v>540</v>
      </c>
      <c r="V1296" s="18">
        <f t="shared" si="124"/>
        <v>0.24000000000000021</v>
      </c>
      <c r="W1296" s="18">
        <v>39.338824558699997</v>
      </c>
      <c r="X1296" s="18">
        <v>-81.653109023599995</v>
      </c>
      <c r="Y1296" s="18">
        <v>39.337386737899998</v>
      </c>
      <c r="Z1296" s="18">
        <v>-81.649669298999996</v>
      </c>
      <c r="AA1296" s="71" t="str">
        <f t="shared" si="125"/>
        <v>WAS</v>
      </c>
    </row>
    <row r="1297" spans="1:27" x14ac:dyDescent="0.25">
      <c r="A1297" s="22" t="s">
        <v>2475</v>
      </c>
      <c r="B1297" s="22">
        <v>0</v>
      </c>
      <c r="C1297" s="22" t="s">
        <v>4670</v>
      </c>
      <c r="D1297" s="22">
        <v>3</v>
      </c>
      <c r="E1297" s="23" t="str">
        <f t="shared" si="120"/>
        <v>Green</v>
      </c>
      <c r="F1297" s="72" t="s">
        <v>1737</v>
      </c>
      <c r="G1297" s="23"/>
      <c r="H1297" s="24" t="str">
        <f t="shared" si="121"/>
        <v>Start Loc</v>
      </c>
      <c r="I1297" s="24" t="str">
        <f t="shared" si="122"/>
        <v>End Loc</v>
      </c>
      <c r="J1297" s="24" t="str">
        <f t="shared" si="123"/>
        <v>Segment</v>
      </c>
      <c r="K1297" s="71" t="s">
        <v>841</v>
      </c>
      <c r="L1297" s="22">
        <v>17</v>
      </c>
      <c r="M1297" s="22">
        <v>17.239999999999998</v>
      </c>
      <c r="N1297" s="22">
        <v>3</v>
      </c>
      <c r="O1297" s="22">
        <v>0</v>
      </c>
      <c r="P1297" s="22">
        <v>0</v>
      </c>
      <c r="Q1297" s="22">
        <v>1</v>
      </c>
      <c r="R1297" s="22"/>
      <c r="S1297" s="22"/>
      <c r="T1297" s="22"/>
      <c r="U1297" t="s">
        <v>540</v>
      </c>
      <c r="V1297" s="18">
        <f t="shared" si="124"/>
        <v>0.23999999999999844</v>
      </c>
      <c r="W1297" s="18">
        <v>39.337481476100002</v>
      </c>
      <c r="X1297" s="18">
        <v>-81.6056160495</v>
      </c>
      <c r="Y1297" s="18">
        <v>39.337999603699998</v>
      </c>
      <c r="Z1297" s="18">
        <v>-81.601276296400002</v>
      </c>
      <c r="AA1297" s="71" t="str">
        <f t="shared" si="125"/>
        <v>WAS</v>
      </c>
    </row>
    <row r="1298" spans="1:27" x14ac:dyDescent="0.25">
      <c r="A1298" s="22" t="s">
        <v>5632</v>
      </c>
      <c r="B1298" s="22">
        <v>0</v>
      </c>
      <c r="C1298" s="22" t="s">
        <v>4615</v>
      </c>
      <c r="D1298" s="22">
        <v>2</v>
      </c>
      <c r="E1298" s="23" t="str">
        <f t="shared" si="120"/>
        <v>Green</v>
      </c>
      <c r="F1298" s="72" t="s">
        <v>1698</v>
      </c>
      <c r="G1298" s="23"/>
      <c r="H1298" s="24" t="str">
        <f t="shared" si="121"/>
        <v>Start Loc</v>
      </c>
      <c r="I1298" s="24" t="str">
        <f t="shared" si="122"/>
        <v>End Loc</v>
      </c>
      <c r="J1298" s="24" t="str">
        <f t="shared" si="123"/>
        <v>Segment</v>
      </c>
      <c r="K1298" s="71" t="s">
        <v>1016</v>
      </c>
      <c r="L1298" s="22">
        <v>2.5</v>
      </c>
      <c r="M1298" s="22">
        <v>2.74</v>
      </c>
      <c r="N1298" s="22">
        <v>2</v>
      </c>
      <c r="O1298" s="22">
        <v>0</v>
      </c>
      <c r="P1298" s="22">
        <v>2</v>
      </c>
      <c r="Q1298" s="22">
        <v>2</v>
      </c>
      <c r="R1298" s="22"/>
      <c r="S1298" s="22"/>
      <c r="T1298" s="22"/>
      <c r="U1298" t="s">
        <v>514</v>
      </c>
      <c r="V1298" s="18">
        <f t="shared" si="124"/>
        <v>0.24000000000000021</v>
      </c>
      <c r="W1298" s="18">
        <v>39.335217440699999</v>
      </c>
      <c r="X1298" s="18">
        <v>-84.669791122199996</v>
      </c>
      <c r="Y1298" s="18">
        <v>39.338401998800002</v>
      </c>
      <c r="Z1298" s="18">
        <v>-84.6683536309</v>
      </c>
      <c r="AA1298" s="71" t="str">
        <f t="shared" si="125"/>
        <v>BUT</v>
      </c>
    </row>
    <row r="1299" spans="1:27" x14ac:dyDescent="0.25">
      <c r="A1299" s="22" t="s">
        <v>3821</v>
      </c>
      <c r="B1299" s="22">
        <v>0</v>
      </c>
      <c r="C1299" s="22" t="s">
        <v>4654</v>
      </c>
      <c r="D1299" s="22">
        <v>2</v>
      </c>
      <c r="E1299" s="23" t="str">
        <f t="shared" si="120"/>
        <v>Green</v>
      </c>
      <c r="F1299" s="72" t="s">
        <v>1698</v>
      </c>
      <c r="G1299" s="23"/>
      <c r="H1299" s="24" t="str">
        <f t="shared" si="121"/>
        <v>Start Loc</v>
      </c>
      <c r="I1299" s="24" t="str">
        <f t="shared" si="122"/>
        <v>End Loc</v>
      </c>
      <c r="J1299" s="24" t="str">
        <f t="shared" si="123"/>
        <v>Segment</v>
      </c>
      <c r="K1299" s="71" t="s">
        <v>1189</v>
      </c>
      <c r="L1299" s="22">
        <v>6.75</v>
      </c>
      <c r="M1299" s="22">
        <v>6.99</v>
      </c>
      <c r="N1299" s="22">
        <v>2</v>
      </c>
      <c r="O1299" s="22">
        <v>0</v>
      </c>
      <c r="P1299" s="22">
        <v>0</v>
      </c>
      <c r="Q1299" s="22">
        <v>3</v>
      </c>
      <c r="R1299" s="22"/>
      <c r="S1299" s="22"/>
      <c r="T1299" s="22"/>
      <c r="U1299" t="s">
        <v>1197</v>
      </c>
      <c r="V1299" s="18">
        <f t="shared" si="124"/>
        <v>0.24000000000000021</v>
      </c>
      <c r="W1299" s="18">
        <v>39.340383705599997</v>
      </c>
      <c r="X1299" s="18">
        <v>-84.448280311999994</v>
      </c>
      <c r="Y1299" s="18">
        <v>39.338461141899998</v>
      </c>
      <c r="Z1299" s="18">
        <v>-84.444650896400006</v>
      </c>
      <c r="AA1299" s="71" t="str">
        <f t="shared" si="125"/>
        <v>BUT</v>
      </c>
    </row>
    <row r="1300" spans="1:27" x14ac:dyDescent="0.25">
      <c r="A1300" s="22" t="s">
        <v>5736</v>
      </c>
      <c r="B1300" s="22">
        <v>0</v>
      </c>
      <c r="C1300" s="22" t="s">
        <v>4611</v>
      </c>
      <c r="D1300" s="22">
        <v>2</v>
      </c>
      <c r="E1300" s="23" t="str">
        <f t="shared" si="120"/>
        <v>Green</v>
      </c>
      <c r="F1300" s="72" t="s">
        <v>1726</v>
      </c>
      <c r="G1300" s="23"/>
      <c r="H1300" s="24" t="str">
        <f t="shared" si="121"/>
        <v>Start Loc</v>
      </c>
      <c r="I1300" s="24" t="str">
        <f t="shared" si="122"/>
        <v>End Loc</v>
      </c>
      <c r="J1300" s="24" t="str">
        <f t="shared" si="123"/>
        <v>Segment</v>
      </c>
      <c r="K1300" s="71" t="s">
        <v>1086</v>
      </c>
      <c r="L1300" s="22">
        <v>8.75</v>
      </c>
      <c r="M1300" s="22">
        <v>8.99</v>
      </c>
      <c r="N1300" s="22">
        <v>2</v>
      </c>
      <c r="O1300" s="22">
        <v>0</v>
      </c>
      <c r="P1300" s="22">
        <v>0</v>
      </c>
      <c r="Q1300" s="22">
        <v>0</v>
      </c>
      <c r="R1300" s="22"/>
      <c r="S1300" s="22"/>
      <c r="T1300" s="22"/>
      <c r="U1300" t="s">
        <v>543</v>
      </c>
      <c r="V1300" s="18">
        <f t="shared" si="124"/>
        <v>0.24000000000000021</v>
      </c>
      <c r="W1300" s="18">
        <v>39.335470985599997</v>
      </c>
      <c r="X1300" s="18">
        <v>-82.843551858599994</v>
      </c>
      <c r="Y1300" s="18">
        <v>39.338824341900001</v>
      </c>
      <c r="Z1300" s="18">
        <v>-82.843064234099998</v>
      </c>
      <c r="AA1300" s="71" t="str">
        <f t="shared" si="125"/>
        <v>ROS</v>
      </c>
    </row>
    <row r="1301" spans="1:27" x14ac:dyDescent="0.25">
      <c r="A1301" s="22" t="s">
        <v>2445</v>
      </c>
      <c r="B1301" s="22">
        <v>0</v>
      </c>
      <c r="C1301" s="22" t="s">
        <v>4666</v>
      </c>
      <c r="D1301" s="22">
        <v>2</v>
      </c>
      <c r="E1301" s="23" t="str">
        <f t="shared" si="120"/>
        <v>Green</v>
      </c>
      <c r="F1301" s="72" t="s">
        <v>1737</v>
      </c>
      <c r="G1301" s="23"/>
      <c r="H1301" s="24" t="str">
        <f t="shared" si="121"/>
        <v>Start Loc</v>
      </c>
      <c r="I1301" s="24" t="str">
        <f t="shared" si="122"/>
        <v>End Loc</v>
      </c>
      <c r="J1301" s="24" t="str">
        <f t="shared" si="123"/>
        <v>Segment</v>
      </c>
      <c r="K1301" s="71" t="s">
        <v>841</v>
      </c>
      <c r="L1301" s="22">
        <v>14</v>
      </c>
      <c r="M1301" s="22">
        <v>14.24</v>
      </c>
      <c r="N1301" s="22">
        <v>2</v>
      </c>
      <c r="O1301" s="22">
        <v>0</v>
      </c>
      <c r="P1301" s="22">
        <v>0</v>
      </c>
      <c r="Q1301" s="22">
        <v>0</v>
      </c>
      <c r="R1301" s="22"/>
      <c r="S1301" s="22"/>
      <c r="T1301" s="22"/>
      <c r="U1301" t="s">
        <v>540</v>
      </c>
      <c r="V1301" s="18">
        <f t="shared" si="124"/>
        <v>0.24000000000000021</v>
      </c>
      <c r="W1301" s="18">
        <v>39.340447262799998</v>
      </c>
      <c r="X1301" s="18">
        <v>-81.657022682399997</v>
      </c>
      <c r="Y1301" s="18">
        <v>39.338944188399999</v>
      </c>
      <c r="Z1301" s="18">
        <v>-81.653214395999996</v>
      </c>
      <c r="AA1301" s="71" t="str">
        <f t="shared" si="125"/>
        <v>WAS</v>
      </c>
    </row>
    <row r="1302" spans="1:27" x14ac:dyDescent="0.25">
      <c r="A1302" s="22" t="s">
        <v>6067</v>
      </c>
      <c r="B1302" s="22">
        <v>0</v>
      </c>
      <c r="C1302" s="22" t="s">
        <v>4619</v>
      </c>
      <c r="D1302" s="22">
        <v>2</v>
      </c>
      <c r="E1302" s="23" t="str">
        <f t="shared" si="120"/>
        <v>Green</v>
      </c>
      <c r="F1302" s="72" t="s">
        <v>1726</v>
      </c>
      <c r="G1302" s="23"/>
      <c r="H1302" s="24" t="str">
        <f t="shared" si="121"/>
        <v>Start Loc</v>
      </c>
      <c r="I1302" s="24" t="str">
        <f t="shared" si="122"/>
        <v>End Loc</v>
      </c>
      <c r="J1302" s="24" t="str">
        <f t="shared" si="123"/>
        <v>Segment</v>
      </c>
      <c r="K1302" s="71" t="s">
        <v>2040</v>
      </c>
      <c r="L1302" s="22">
        <v>0.5</v>
      </c>
      <c r="M1302" s="22">
        <v>0.74</v>
      </c>
      <c r="N1302" s="22">
        <v>2</v>
      </c>
      <c r="O1302" s="22">
        <v>0</v>
      </c>
      <c r="P1302" s="22">
        <v>0</v>
      </c>
      <c r="Q1302" s="22">
        <v>0</v>
      </c>
      <c r="R1302" s="22"/>
      <c r="S1302" s="22"/>
      <c r="T1302" s="22"/>
      <c r="U1302" t="s">
        <v>1981</v>
      </c>
      <c r="V1302" s="18">
        <f t="shared" si="124"/>
        <v>0.24</v>
      </c>
      <c r="W1302" s="18">
        <v>39.336268666400002</v>
      </c>
      <c r="X1302" s="18">
        <v>-82.871841048299999</v>
      </c>
      <c r="Y1302" s="18">
        <v>39.339127538200003</v>
      </c>
      <c r="Z1302" s="18">
        <v>-82.8698122176</v>
      </c>
      <c r="AA1302" s="71" t="str">
        <f t="shared" si="125"/>
        <v>ROS</v>
      </c>
    </row>
    <row r="1303" spans="1:27" x14ac:dyDescent="0.25">
      <c r="A1303" s="22" t="s">
        <v>3372</v>
      </c>
      <c r="B1303" s="22">
        <v>0</v>
      </c>
      <c r="C1303" s="22" t="s">
        <v>4607</v>
      </c>
      <c r="D1303" s="22">
        <v>5</v>
      </c>
      <c r="E1303" s="23" t="str">
        <f t="shared" si="120"/>
        <v>Green</v>
      </c>
      <c r="F1303" s="72" t="s">
        <v>1698</v>
      </c>
      <c r="G1303" s="23"/>
      <c r="H1303" s="24" t="str">
        <f t="shared" si="121"/>
        <v>Start Loc</v>
      </c>
      <c r="I1303" s="24" t="str">
        <f t="shared" si="122"/>
        <v>End Loc</v>
      </c>
      <c r="J1303" s="24" t="str">
        <f t="shared" si="123"/>
        <v>Segment</v>
      </c>
      <c r="K1303" s="71" t="s">
        <v>1189</v>
      </c>
      <c r="L1303" s="22">
        <v>5</v>
      </c>
      <c r="M1303" s="22">
        <v>5.24</v>
      </c>
      <c r="N1303" s="22">
        <v>5</v>
      </c>
      <c r="O1303" s="22">
        <v>0</v>
      </c>
      <c r="P1303" s="22">
        <v>1</v>
      </c>
      <c r="Q1303" s="22">
        <v>7</v>
      </c>
      <c r="R1303" s="22"/>
      <c r="S1303" s="22"/>
      <c r="T1303" s="22"/>
      <c r="U1303" t="s">
        <v>1197</v>
      </c>
      <c r="V1303" s="18">
        <f t="shared" si="124"/>
        <v>0.24000000000000021</v>
      </c>
      <c r="W1303" s="18">
        <v>39.340768345299999</v>
      </c>
      <c r="X1303" s="18">
        <v>-84.478745112699997</v>
      </c>
      <c r="Y1303" s="18">
        <v>39.3397262768</v>
      </c>
      <c r="Z1303" s="18">
        <v>-84.474583426400002</v>
      </c>
      <c r="AA1303" s="71" t="str">
        <f t="shared" si="125"/>
        <v>BUT</v>
      </c>
    </row>
    <row r="1304" spans="1:27" x14ac:dyDescent="0.25">
      <c r="A1304" s="22" t="s">
        <v>5326</v>
      </c>
      <c r="B1304" s="22">
        <v>0</v>
      </c>
      <c r="C1304" s="22" t="s">
        <v>4664</v>
      </c>
      <c r="D1304" s="22">
        <v>2</v>
      </c>
      <c r="E1304" s="23" t="str">
        <f t="shared" si="120"/>
        <v>Green</v>
      </c>
      <c r="F1304" s="72" t="s">
        <v>1737</v>
      </c>
      <c r="G1304" s="23"/>
      <c r="H1304" s="24" t="str">
        <f t="shared" si="121"/>
        <v>Start Loc</v>
      </c>
      <c r="I1304" s="24" t="str">
        <f t="shared" si="122"/>
        <v>End Loc</v>
      </c>
      <c r="J1304" s="24" t="str">
        <f t="shared" si="123"/>
        <v>Segment</v>
      </c>
      <c r="K1304" s="71" t="s">
        <v>841</v>
      </c>
      <c r="L1304" s="22">
        <v>17.25</v>
      </c>
      <c r="M1304" s="22">
        <v>17.489999999999998</v>
      </c>
      <c r="N1304" s="22">
        <v>2</v>
      </c>
      <c r="O1304" s="22">
        <v>0</v>
      </c>
      <c r="P1304" s="22">
        <v>0</v>
      </c>
      <c r="Q1304" s="22">
        <v>0</v>
      </c>
      <c r="R1304" s="22"/>
      <c r="S1304" s="22"/>
      <c r="T1304" s="22"/>
      <c r="U1304" t="s">
        <v>540</v>
      </c>
      <c r="V1304" s="18">
        <f t="shared" si="124"/>
        <v>0.23999999999999844</v>
      </c>
      <c r="W1304" s="18">
        <v>39.338027387700002</v>
      </c>
      <c r="X1304" s="18">
        <v>-81.601092923300001</v>
      </c>
      <c r="Y1304" s="18">
        <v>39.3401106532</v>
      </c>
      <c r="Z1304" s="18">
        <v>-81.598499149299997</v>
      </c>
      <c r="AA1304" s="71" t="str">
        <f t="shared" si="125"/>
        <v>WAS</v>
      </c>
    </row>
    <row r="1305" spans="1:27" x14ac:dyDescent="0.25">
      <c r="A1305" s="22" t="s">
        <v>2809</v>
      </c>
      <c r="B1305" s="22">
        <v>0</v>
      </c>
      <c r="C1305" s="22" t="s">
        <v>4613</v>
      </c>
      <c r="D1305" s="22">
        <v>2</v>
      </c>
      <c r="E1305" s="23" t="str">
        <f t="shared" si="120"/>
        <v>Green</v>
      </c>
      <c r="F1305" s="72" t="s">
        <v>1698</v>
      </c>
      <c r="G1305" s="23"/>
      <c r="H1305" s="24" t="str">
        <f t="shared" si="121"/>
        <v>Start Loc</v>
      </c>
      <c r="I1305" s="24" t="str">
        <f t="shared" si="122"/>
        <v>End Loc</v>
      </c>
      <c r="J1305" s="24" t="str">
        <f t="shared" si="123"/>
        <v>Segment</v>
      </c>
      <c r="K1305" s="71" t="s">
        <v>1189</v>
      </c>
      <c r="L1305" s="22">
        <v>6.5</v>
      </c>
      <c r="M1305" s="22">
        <v>6.74</v>
      </c>
      <c r="N1305" s="22">
        <v>2</v>
      </c>
      <c r="O1305" s="22">
        <v>0</v>
      </c>
      <c r="P1305" s="22">
        <v>0</v>
      </c>
      <c r="Q1305" s="22">
        <v>1</v>
      </c>
      <c r="R1305" s="22"/>
      <c r="S1305" s="22"/>
      <c r="T1305" s="22"/>
      <c r="U1305" t="s">
        <v>1197</v>
      </c>
      <c r="V1305" s="18">
        <f t="shared" si="124"/>
        <v>0.24000000000000021</v>
      </c>
      <c r="W1305" s="18">
        <v>39.341891530300003</v>
      </c>
      <c r="X1305" s="18">
        <v>-84.452441187999995</v>
      </c>
      <c r="Y1305" s="18">
        <v>39.340481683500002</v>
      </c>
      <c r="Z1305" s="18">
        <v>-84.448418103700007</v>
      </c>
      <c r="AA1305" s="71" t="str">
        <f t="shared" si="125"/>
        <v>BUT</v>
      </c>
    </row>
    <row r="1306" spans="1:27" x14ac:dyDescent="0.25">
      <c r="A1306" s="22" t="s">
        <v>2738</v>
      </c>
      <c r="B1306" s="22">
        <v>0</v>
      </c>
      <c r="C1306" s="22" t="s">
        <v>4631</v>
      </c>
      <c r="D1306" s="22">
        <v>4</v>
      </c>
      <c r="E1306" s="23" t="str">
        <f t="shared" si="120"/>
        <v>Green</v>
      </c>
      <c r="F1306" s="72" t="s">
        <v>1698</v>
      </c>
      <c r="G1306" s="23"/>
      <c r="H1306" s="24" t="str">
        <f t="shared" si="121"/>
        <v>Start Loc</v>
      </c>
      <c r="I1306" s="24" t="str">
        <f t="shared" si="122"/>
        <v>End Loc</v>
      </c>
      <c r="J1306" s="24" t="str">
        <f t="shared" si="123"/>
        <v>Segment</v>
      </c>
      <c r="K1306" s="71" t="s">
        <v>816</v>
      </c>
      <c r="L1306" s="22">
        <v>3</v>
      </c>
      <c r="M1306" s="22">
        <v>3.24</v>
      </c>
      <c r="N1306" s="22">
        <v>4</v>
      </c>
      <c r="O1306" s="22">
        <v>0</v>
      </c>
      <c r="P1306" s="22">
        <v>0</v>
      </c>
      <c r="Q1306" s="22">
        <v>2</v>
      </c>
      <c r="R1306" s="22"/>
      <c r="S1306" s="22"/>
      <c r="T1306" s="22"/>
      <c r="U1306" t="s">
        <v>1234</v>
      </c>
      <c r="V1306" s="18">
        <f t="shared" si="124"/>
        <v>0.24000000000000021</v>
      </c>
      <c r="W1306" s="18">
        <v>39.337720712100001</v>
      </c>
      <c r="X1306" s="18">
        <v>-84.3994680558</v>
      </c>
      <c r="Y1306" s="18">
        <v>39.340625428599999</v>
      </c>
      <c r="Z1306" s="18">
        <v>-84.396993389499997</v>
      </c>
      <c r="AA1306" s="71" t="str">
        <f t="shared" si="125"/>
        <v>BUT</v>
      </c>
    </row>
    <row r="1307" spans="1:27" x14ac:dyDescent="0.25">
      <c r="A1307" s="22" t="s">
        <v>3274</v>
      </c>
      <c r="B1307" s="22">
        <v>0</v>
      </c>
      <c r="C1307" s="22" t="s">
        <v>4624</v>
      </c>
      <c r="D1307" s="22">
        <v>4</v>
      </c>
      <c r="E1307" s="23" t="str">
        <f t="shared" si="120"/>
        <v>Green</v>
      </c>
      <c r="F1307" s="72" t="s">
        <v>1726</v>
      </c>
      <c r="G1307" s="23"/>
      <c r="H1307" s="24" t="str">
        <f t="shared" si="121"/>
        <v>Start Loc</v>
      </c>
      <c r="I1307" s="24" t="str">
        <f t="shared" si="122"/>
        <v>End Loc</v>
      </c>
      <c r="J1307" s="24" t="str">
        <f t="shared" si="123"/>
        <v>Segment</v>
      </c>
      <c r="K1307" s="71" t="s">
        <v>1125</v>
      </c>
      <c r="L1307" s="22">
        <v>2.25</v>
      </c>
      <c r="M1307" s="22">
        <v>2.4900000000000002</v>
      </c>
      <c r="N1307" s="22">
        <v>4</v>
      </c>
      <c r="O1307" s="22">
        <v>0</v>
      </c>
      <c r="P1307" s="22">
        <v>0</v>
      </c>
      <c r="Q1307" s="22">
        <v>3</v>
      </c>
      <c r="R1307" s="22"/>
      <c r="S1307" s="22"/>
      <c r="T1307" s="22"/>
      <c r="U1307" t="s">
        <v>1425</v>
      </c>
      <c r="V1307" s="18">
        <f t="shared" si="124"/>
        <v>0.24000000000000021</v>
      </c>
      <c r="W1307" s="18">
        <v>39.338350084799998</v>
      </c>
      <c r="X1307" s="18">
        <v>-82.934378440900005</v>
      </c>
      <c r="Y1307" s="18">
        <v>39.3414240914</v>
      </c>
      <c r="Z1307" s="18">
        <v>-82.934217907499999</v>
      </c>
      <c r="AA1307" s="71" t="str">
        <f t="shared" si="125"/>
        <v>ROS</v>
      </c>
    </row>
    <row r="1308" spans="1:27" x14ac:dyDescent="0.25">
      <c r="A1308" s="22" t="s">
        <v>6413</v>
      </c>
      <c r="B1308" s="22">
        <v>0</v>
      </c>
      <c r="C1308" s="22" t="s">
        <v>4644</v>
      </c>
      <c r="D1308" s="22">
        <v>3</v>
      </c>
      <c r="E1308" s="23" t="str">
        <f t="shared" si="120"/>
        <v>Green</v>
      </c>
      <c r="F1308" s="72" t="s">
        <v>1698</v>
      </c>
      <c r="G1308" s="23"/>
      <c r="H1308" s="24" t="str">
        <f t="shared" si="121"/>
        <v>Start Loc</v>
      </c>
      <c r="I1308" s="24" t="str">
        <f t="shared" si="122"/>
        <v>End Loc</v>
      </c>
      <c r="J1308" s="24" t="str">
        <f t="shared" si="123"/>
        <v>Segment</v>
      </c>
      <c r="K1308" s="71" t="s">
        <v>1189</v>
      </c>
      <c r="L1308" s="22">
        <v>5.25</v>
      </c>
      <c r="M1308" s="22">
        <v>5.49</v>
      </c>
      <c r="N1308" s="22">
        <v>3</v>
      </c>
      <c r="O1308" s="22">
        <v>0</v>
      </c>
      <c r="P1308" s="22">
        <v>0</v>
      </c>
      <c r="Q1308" s="22">
        <v>0</v>
      </c>
      <c r="R1308" s="22"/>
      <c r="S1308" s="22"/>
      <c r="T1308" s="22"/>
      <c r="U1308" t="s">
        <v>1197</v>
      </c>
      <c r="V1308" s="18">
        <f t="shared" si="124"/>
        <v>0.24000000000000021</v>
      </c>
      <c r="W1308" s="18">
        <v>39.339747273699999</v>
      </c>
      <c r="X1308" s="18">
        <v>-84.4743980752</v>
      </c>
      <c r="Y1308" s="18">
        <v>39.341536101599999</v>
      </c>
      <c r="Z1308" s="18">
        <v>-84.470656737599995</v>
      </c>
      <c r="AA1308" s="71" t="str">
        <f t="shared" si="125"/>
        <v>BUT</v>
      </c>
    </row>
    <row r="1309" spans="1:27" x14ac:dyDescent="0.25">
      <c r="A1309" s="22" t="s">
        <v>5825</v>
      </c>
      <c r="B1309" s="22">
        <v>0</v>
      </c>
      <c r="C1309" s="22" t="s">
        <v>4634</v>
      </c>
      <c r="D1309" s="22">
        <v>2</v>
      </c>
      <c r="E1309" s="23" t="str">
        <f t="shared" si="120"/>
        <v>Green</v>
      </c>
      <c r="F1309" s="72" t="s">
        <v>1698</v>
      </c>
      <c r="G1309" s="23"/>
      <c r="H1309" s="24" t="str">
        <f t="shared" si="121"/>
        <v>Start Loc</v>
      </c>
      <c r="I1309" s="24" t="str">
        <f t="shared" si="122"/>
        <v>End Loc</v>
      </c>
      <c r="J1309" s="24" t="str">
        <f t="shared" si="123"/>
        <v>Segment</v>
      </c>
      <c r="K1309" s="71" t="s">
        <v>1189</v>
      </c>
      <c r="L1309" s="22">
        <v>6.25</v>
      </c>
      <c r="M1309" s="22">
        <v>6.49</v>
      </c>
      <c r="N1309" s="22">
        <v>2</v>
      </c>
      <c r="O1309" s="22">
        <v>0</v>
      </c>
      <c r="P1309" s="22">
        <v>0</v>
      </c>
      <c r="Q1309" s="22">
        <v>0</v>
      </c>
      <c r="R1309" s="22"/>
      <c r="S1309" s="22"/>
      <c r="T1309" s="22"/>
      <c r="U1309" t="s">
        <v>1197</v>
      </c>
      <c r="V1309" s="18">
        <f t="shared" si="124"/>
        <v>0.24000000000000021</v>
      </c>
      <c r="W1309" s="18">
        <v>39.342402311100003</v>
      </c>
      <c r="X1309" s="18">
        <v>-84.457070472599995</v>
      </c>
      <c r="Y1309" s="18">
        <v>39.341911815899998</v>
      </c>
      <c r="Z1309" s="18">
        <v>-84.452626575099998</v>
      </c>
      <c r="AA1309" s="71" t="str">
        <f t="shared" si="125"/>
        <v>BUT</v>
      </c>
    </row>
    <row r="1310" spans="1:27" x14ac:dyDescent="0.25">
      <c r="A1310" s="22" t="s">
        <v>5243</v>
      </c>
      <c r="B1310" s="22">
        <v>0</v>
      </c>
      <c r="C1310" s="22" t="s">
        <v>4687</v>
      </c>
      <c r="D1310" s="22">
        <v>2</v>
      </c>
      <c r="E1310" s="23" t="str">
        <f t="shared" si="120"/>
        <v>Green</v>
      </c>
      <c r="F1310" s="72" t="s">
        <v>1737</v>
      </c>
      <c r="G1310" s="23"/>
      <c r="H1310" s="24" t="str">
        <f t="shared" si="121"/>
        <v>Start Loc</v>
      </c>
      <c r="I1310" s="24" t="str">
        <f t="shared" si="122"/>
        <v>End Loc</v>
      </c>
      <c r="J1310" s="24" t="str">
        <f t="shared" si="123"/>
        <v>Segment</v>
      </c>
      <c r="K1310" s="71" t="s">
        <v>841</v>
      </c>
      <c r="L1310" s="22">
        <v>11</v>
      </c>
      <c r="M1310" s="22">
        <v>11.24</v>
      </c>
      <c r="N1310" s="22">
        <v>2</v>
      </c>
      <c r="O1310" s="22">
        <v>0</v>
      </c>
      <c r="P1310" s="22">
        <v>1</v>
      </c>
      <c r="Q1310" s="22">
        <v>1</v>
      </c>
      <c r="R1310" s="22"/>
      <c r="S1310" s="22"/>
      <c r="T1310" s="22"/>
      <c r="U1310" t="s">
        <v>540</v>
      </c>
      <c r="V1310" s="18">
        <f t="shared" si="124"/>
        <v>0.24000000000000021</v>
      </c>
      <c r="W1310" s="18">
        <v>39.343688530199998</v>
      </c>
      <c r="X1310" s="18">
        <v>-81.706138157699996</v>
      </c>
      <c r="Y1310" s="18">
        <v>39.342294991700001</v>
      </c>
      <c r="Z1310" s="18">
        <v>-81.702146569199996</v>
      </c>
      <c r="AA1310" s="71" t="str">
        <f t="shared" si="125"/>
        <v>WAS</v>
      </c>
    </row>
    <row r="1311" spans="1:27" x14ac:dyDescent="0.25">
      <c r="A1311" s="22" t="s">
        <v>3921</v>
      </c>
      <c r="B1311" s="22">
        <v>0</v>
      </c>
      <c r="C1311" s="22" t="s">
        <v>4646</v>
      </c>
      <c r="D1311" s="22">
        <v>2</v>
      </c>
      <c r="E1311" s="23" t="str">
        <f t="shared" si="120"/>
        <v>Green</v>
      </c>
      <c r="F1311" s="72" t="s">
        <v>1698</v>
      </c>
      <c r="G1311" s="23"/>
      <c r="H1311" s="24" t="str">
        <f t="shared" si="121"/>
        <v>Start Loc</v>
      </c>
      <c r="I1311" s="24" t="str">
        <f t="shared" si="122"/>
        <v>End Loc</v>
      </c>
      <c r="J1311" s="24" t="str">
        <f t="shared" si="123"/>
        <v>Segment</v>
      </c>
      <c r="K1311" s="71" t="s">
        <v>1189</v>
      </c>
      <c r="L1311" s="22">
        <v>5.5</v>
      </c>
      <c r="M1311" s="22">
        <v>5.74</v>
      </c>
      <c r="N1311" s="22">
        <v>2</v>
      </c>
      <c r="O1311" s="22">
        <v>0</v>
      </c>
      <c r="P1311" s="22">
        <v>0</v>
      </c>
      <c r="Q1311" s="22">
        <v>0</v>
      </c>
      <c r="R1311" s="22"/>
      <c r="S1311" s="22"/>
      <c r="T1311" s="22"/>
      <c r="U1311" t="s">
        <v>1197</v>
      </c>
      <c r="V1311" s="18">
        <f t="shared" si="124"/>
        <v>0.24000000000000021</v>
      </c>
      <c r="W1311" s="18">
        <v>39.3416252492</v>
      </c>
      <c r="X1311" s="18">
        <v>-84.470526750499999</v>
      </c>
      <c r="Y1311" s="18">
        <v>39.342884035300003</v>
      </c>
      <c r="Z1311" s="18">
        <v>-84.466541486099999</v>
      </c>
      <c r="AA1311" s="71" t="str">
        <f t="shared" si="125"/>
        <v>BUT</v>
      </c>
    </row>
    <row r="1312" spans="1:27" x14ac:dyDescent="0.25">
      <c r="A1312" s="22" t="s">
        <v>6372</v>
      </c>
      <c r="B1312" s="22">
        <v>0</v>
      </c>
      <c r="C1312" s="22" t="s">
        <v>4610</v>
      </c>
      <c r="D1312" s="22">
        <v>3</v>
      </c>
      <c r="E1312" s="23" t="str">
        <f t="shared" si="120"/>
        <v>Green</v>
      </c>
      <c r="F1312" s="72" t="s">
        <v>1709</v>
      </c>
      <c r="G1312" s="23"/>
      <c r="H1312" s="24" t="str">
        <f t="shared" si="121"/>
        <v>Start Loc</v>
      </c>
      <c r="I1312" s="24" t="str">
        <f t="shared" si="122"/>
        <v>End Loc</v>
      </c>
      <c r="J1312" s="24" t="str">
        <f t="shared" si="123"/>
        <v>Segment</v>
      </c>
      <c r="K1312" s="71" t="s">
        <v>802</v>
      </c>
      <c r="L1312" s="22">
        <v>8</v>
      </c>
      <c r="M1312" s="22">
        <v>8.24</v>
      </c>
      <c r="N1312" s="22">
        <v>3</v>
      </c>
      <c r="O1312" s="22">
        <v>0</v>
      </c>
      <c r="P1312" s="22">
        <v>0</v>
      </c>
      <c r="Q1312" s="22">
        <v>0</v>
      </c>
      <c r="R1312" s="22"/>
      <c r="S1312" s="22"/>
      <c r="T1312" s="22"/>
      <c r="U1312" t="s">
        <v>1660</v>
      </c>
      <c r="V1312" s="18">
        <f t="shared" si="124"/>
        <v>0.24000000000000021</v>
      </c>
      <c r="W1312" s="18">
        <v>39.340079032200002</v>
      </c>
      <c r="X1312" s="18">
        <v>-83.513111317300002</v>
      </c>
      <c r="Y1312" s="18">
        <v>39.342967283699998</v>
      </c>
      <c r="Z1312" s="18">
        <v>-83.511073599499994</v>
      </c>
      <c r="AA1312" s="71" t="str">
        <f t="shared" si="125"/>
        <v>HIG</v>
      </c>
    </row>
    <row r="1313" spans="1:27" x14ac:dyDescent="0.25">
      <c r="A1313" s="22" t="s">
        <v>3589</v>
      </c>
      <c r="B1313" s="22">
        <v>0</v>
      </c>
      <c r="C1313" s="22" t="s">
        <v>4615</v>
      </c>
      <c r="D1313" s="22">
        <v>3</v>
      </c>
      <c r="E1313" s="23" t="str">
        <f t="shared" si="120"/>
        <v>Green</v>
      </c>
      <c r="F1313" s="72" t="s">
        <v>1726</v>
      </c>
      <c r="G1313" s="23"/>
      <c r="H1313" s="24" t="str">
        <f t="shared" si="121"/>
        <v>Start Loc</v>
      </c>
      <c r="I1313" s="24" t="str">
        <f t="shared" si="122"/>
        <v>End Loc</v>
      </c>
      <c r="J1313" s="24" t="str">
        <f t="shared" si="123"/>
        <v>Segment</v>
      </c>
      <c r="K1313" s="71" t="s">
        <v>1125</v>
      </c>
      <c r="L1313" s="22">
        <v>2.5</v>
      </c>
      <c r="M1313" s="22">
        <v>2.74</v>
      </c>
      <c r="N1313" s="22">
        <v>3</v>
      </c>
      <c r="O1313" s="22">
        <v>0</v>
      </c>
      <c r="P1313" s="22">
        <v>0</v>
      </c>
      <c r="Q1313" s="22">
        <v>1</v>
      </c>
      <c r="R1313" s="22"/>
      <c r="S1313" s="22"/>
      <c r="T1313" s="22"/>
      <c r="U1313" t="s">
        <v>1425</v>
      </c>
      <c r="V1313" s="18">
        <f t="shared" si="124"/>
        <v>0.24000000000000021</v>
      </c>
      <c r="W1313" s="18">
        <v>39.3415012305</v>
      </c>
      <c r="X1313" s="18">
        <v>-82.934045792999996</v>
      </c>
      <c r="Y1313" s="18">
        <v>39.343811000599999</v>
      </c>
      <c r="Z1313" s="18">
        <v>-82.931061413500004</v>
      </c>
      <c r="AA1313" s="71" t="str">
        <f t="shared" si="125"/>
        <v>ROS</v>
      </c>
    </row>
    <row r="1314" spans="1:27" x14ac:dyDescent="0.25">
      <c r="A1314" s="22" t="s">
        <v>2286</v>
      </c>
      <c r="B1314" s="22">
        <v>0</v>
      </c>
      <c r="C1314" s="22" t="s">
        <v>4614</v>
      </c>
      <c r="D1314" s="22">
        <v>3</v>
      </c>
      <c r="E1314" s="23" t="str">
        <f t="shared" si="120"/>
        <v>Green</v>
      </c>
      <c r="F1314" s="72" t="s">
        <v>1729</v>
      </c>
      <c r="G1314" s="23"/>
      <c r="H1314" s="24" t="str">
        <f t="shared" si="121"/>
        <v>Start Loc</v>
      </c>
      <c r="I1314" s="24" t="str">
        <f t="shared" si="122"/>
        <v>End Loc</v>
      </c>
      <c r="J1314" s="24" t="str">
        <f t="shared" si="123"/>
        <v>Segment</v>
      </c>
      <c r="K1314" s="71" t="s">
        <v>841</v>
      </c>
      <c r="L1314" s="22">
        <v>3.75</v>
      </c>
      <c r="M1314" s="22">
        <v>3.99</v>
      </c>
      <c r="N1314" s="22">
        <v>3</v>
      </c>
      <c r="O1314" s="22">
        <v>0</v>
      </c>
      <c r="P1314" s="22">
        <v>0</v>
      </c>
      <c r="Q1314" s="22">
        <v>0</v>
      </c>
      <c r="R1314" s="22"/>
      <c r="S1314" s="22"/>
      <c r="T1314" s="22"/>
      <c r="U1314" t="s">
        <v>2060</v>
      </c>
      <c r="V1314" s="18">
        <f t="shared" si="124"/>
        <v>0.24000000000000021</v>
      </c>
      <c r="W1314" s="18">
        <v>39.3428120839</v>
      </c>
      <c r="X1314" s="18">
        <v>-82.221500986699994</v>
      </c>
      <c r="Y1314" s="18">
        <v>39.344764153100002</v>
      </c>
      <c r="Z1314" s="18">
        <v>-82.224298021600006</v>
      </c>
      <c r="AA1314" s="71" t="str">
        <f t="shared" si="125"/>
        <v>ATH</v>
      </c>
    </row>
    <row r="1315" spans="1:27" x14ac:dyDescent="0.25">
      <c r="A1315" s="22" t="s">
        <v>6459</v>
      </c>
      <c r="B1315" s="22">
        <v>0</v>
      </c>
      <c r="C1315" s="22" t="s">
        <v>4621</v>
      </c>
      <c r="D1315" s="22">
        <v>3</v>
      </c>
      <c r="E1315" s="23" t="str">
        <f t="shared" si="120"/>
        <v>Green</v>
      </c>
      <c r="F1315" s="72" t="s">
        <v>1698</v>
      </c>
      <c r="G1315" s="23"/>
      <c r="H1315" s="24" t="str">
        <f t="shared" si="121"/>
        <v>Start Loc</v>
      </c>
      <c r="I1315" s="24" t="str">
        <f t="shared" si="122"/>
        <v>End Loc</v>
      </c>
      <c r="J1315" s="24" t="str">
        <f t="shared" si="123"/>
        <v>Segment</v>
      </c>
      <c r="K1315" s="71" t="s">
        <v>860</v>
      </c>
      <c r="L1315" s="22">
        <v>0.75</v>
      </c>
      <c r="M1315" s="22">
        <v>0.99</v>
      </c>
      <c r="N1315" s="22">
        <v>3</v>
      </c>
      <c r="O1315" s="22">
        <v>0</v>
      </c>
      <c r="P1315" s="22">
        <v>0</v>
      </c>
      <c r="Q1315" s="22">
        <v>1</v>
      </c>
      <c r="R1315" s="22"/>
      <c r="S1315" s="22"/>
      <c r="T1315" s="22"/>
      <c r="U1315" t="s">
        <v>1301</v>
      </c>
      <c r="V1315" s="18">
        <f t="shared" si="124"/>
        <v>0.24</v>
      </c>
      <c r="W1315" s="18">
        <v>39.341729336999997</v>
      </c>
      <c r="X1315" s="18">
        <v>-84.443607693600001</v>
      </c>
      <c r="Y1315" s="18">
        <v>39.344936648800001</v>
      </c>
      <c r="Z1315" s="18">
        <v>-84.444479984699996</v>
      </c>
      <c r="AA1315" s="71" t="str">
        <f t="shared" si="125"/>
        <v>BUT</v>
      </c>
    </row>
    <row r="1316" spans="1:27" x14ac:dyDescent="0.25">
      <c r="A1316" s="22" t="s">
        <v>2207</v>
      </c>
      <c r="B1316" s="22">
        <v>0</v>
      </c>
      <c r="C1316" s="22" t="s">
        <v>4611</v>
      </c>
      <c r="D1316" s="22">
        <v>2</v>
      </c>
      <c r="E1316" s="23" t="str">
        <f t="shared" si="120"/>
        <v>Green</v>
      </c>
      <c r="F1316" s="72" t="s">
        <v>1726</v>
      </c>
      <c r="G1316" s="23"/>
      <c r="H1316" s="24" t="str">
        <f t="shared" si="121"/>
        <v>Start Loc</v>
      </c>
      <c r="I1316" s="24" t="str">
        <f t="shared" si="122"/>
        <v>End Loc</v>
      </c>
      <c r="J1316" s="24" t="str">
        <f t="shared" si="123"/>
        <v>Segment</v>
      </c>
      <c r="K1316" s="71" t="s">
        <v>864</v>
      </c>
      <c r="L1316" s="22">
        <v>8.75</v>
      </c>
      <c r="M1316" s="22">
        <v>8.99</v>
      </c>
      <c r="N1316" s="22">
        <v>2</v>
      </c>
      <c r="O1316" s="22">
        <v>0</v>
      </c>
      <c r="P1316" s="22">
        <v>0</v>
      </c>
      <c r="Q1316" s="22">
        <v>0</v>
      </c>
      <c r="R1316" s="22"/>
      <c r="S1316" s="22"/>
      <c r="T1316" s="22"/>
      <c r="U1316" t="s">
        <v>1835</v>
      </c>
      <c r="V1316" s="18">
        <f t="shared" si="124"/>
        <v>0.24000000000000021</v>
      </c>
      <c r="W1316" s="18">
        <v>39.342529732300001</v>
      </c>
      <c r="X1316" s="18">
        <v>-83.373260793399993</v>
      </c>
      <c r="Y1316" s="18">
        <v>39.345756235899998</v>
      </c>
      <c r="Z1316" s="18">
        <v>-83.372045627999995</v>
      </c>
      <c r="AA1316" s="71" t="str">
        <f t="shared" si="125"/>
        <v>ROS</v>
      </c>
    </row>
    <row r="1317" spans="1:27" x14ac:dyDescent="0.25">
      <c r="A1317" s="22" t="s">
        <v>4277</v>
      </c>
      <c r="B1317" s="22">
        <v>0</v>
      </c>
      <c r="C1317" s="22" t="s">
        <v>4606</v>
      </c>
      <c r="D1317" s="22">
        <v>4</v>
      </c>
      <c r="E1317" s="23" t="str">
        <f t="shared" si="120"/>
        <v>Green</v>
      </c>
      <c r="F1317" s="72" t="s">
        <v>1669</v>
      </c>
      <c r="G1317" s="23"/>
      <c r="H1317" s="24" t="str">
        <f t="shared" si="121"/>
        <v>Start Loc</v>
      </c>
      <c r="I1317" s="24" t="str">
        <f t="shared" si="122"/>
        <v>End Loc</v>
      </c>
      <c r="J1317" s="24" t="str">
        <f t="shared" si="123"/>
        <v>Segment</v>
      </c>
      <c r="K1317" s="71" t="s">
        <v>791</v>
      </c>
      <c r="L1317" s="22">
        <v>0.25</v>
      </c>
      <c r="M1317" s="22">
        <v>0.49</v>
      </c>
      <c r="N1317" s="22">
        <v>4</v>
      </c>
      <c r="O1317" s="22">
        <v>0</v>
      </c>
      <c r="P1317" s="22">
        <v>0</v>
      </c>
      <c r="Q1317" s="22">
        <v>1</v>
      </c>
      <c r="R1317" s="22"/>
      <c r="S1317" s="22"/>
      <c r="T1317" s="22"/>
      <c r="U1317" t="s">
        <v>1198</v>
      </c>
      <c r="V1317" s="18">
        <f t="shared" si="124"/>
        <v>0.24</v>
      </c>
      <c r="W1317" s="18">
        <v>39.349366509100001</v>
      </c>
      <c r="X1317" s="18">
        <v>-84.240217443299997</v>
      </c>
      <c r="Y1317" s="18">
        <v>39.346972235599999</v>
      </c>
      <c r="Z1317" s="18">
        <v>-84.2370181868</v>
      </c>
      <c r="AA1317" s="71" t="str">
        <f t="shared" si="125"/>
        <v>WAR</v>
      </c>
    </row>
    <row r="1318" spans="1:27" x14ac:dyDescent="0.25">
      <c r="A1318" s="22" t="s">
        <v>6107</v>
      </c>
      <c r="B1318" s="22">
        <v>0</v>
      </c>
      <c r="C1318" s="22" t="s">
        <v>4623</v>
      </c>
      <c r="D1318" s="22">
        <v>2</v>
      </c>
      <c r="E1318" s="23" t="str">
        <f t="shared" si="120"/>
        <v>Green</v>
      </c>
      <c r="F1318" s="72" t="s">
        <v>1737</v>
      </c>
      <c r="G1318" s="23"/>
      <c r="H1318" s="24" t="str">
        <f t="shared" si="121"/>
        <v>Start Loc</v>
      </c>
      <c r="I1318" s="24" t="str">
        <f t="shared" si="122"/>
        <v>End Loc</v>
      </c>
      <c r="J1318" s="24" t="str">
        <f t="shared" si="123"/>
        <v>Segment</v>
      </c>
      <c r="K1318" s="71" t="s">
        <v>841</v>
      </c>
      <c r="L1318" s="22">
        <v>20</v>
      </c>
      <c r="M1318" s="22">
        <v>20.239999999999998</v>
      </c>
      <c r="N1318" s="22">
        <v>2</v>
      </c>
      <c r="O1318" s="22">
        <v>0</v>
      </c>
      <c r="P1318" s="22">
        <v>0</v>
      </c>
      <c r="Q1318" s="22">
        <v>0</v>
      </c>
      <c r="R1318" s="22"/>
      <c r="S1318" s="22"/>
      <c r="T1318" s="22"/>
      <c r="U1318" t="s">
        <v>540</v>
      </c>
      <c r="V1318" s="18">
        <f t="shared" si="124"/>
        <v>0.23999999999999844</v>
      </c>
      <c r="W1318" s="18">
        <v>39.350286002799997</v>
      </c>
      <c r="X1318" s="18">
        <v>-81.5596570493</v>
      </c>
      <c r="Y1318" s="18">
        <v>39.3470749747</v>
      </c>
      <c r="Z1318" s="18">
        <v>-81.558477285500004</v>
      </c>
      <c r="AA1318" s="71" t="str">
        <f t="shared" si="125"/>
        <v>WAS</v>
      </c>
    </row>
    <row r="1319" spans="1:27" x14ac:dyDescent="0.25">
      <c r="A1319" s="22" t="s">
        <v>4050</v>
      </c>
      <c r="B1319" s="22">
        <v>0</v>
      </c>
      <c r="C1319" s="22" t="s">
        <v>4699</v>
      </c>
      <c r="D1319" s="22">
        <v>4</v>
      </c>
      <c r="E1319" s="23" t="str">
        <f t="shared" si="120"/>
        <v>Green</v>
      </c>
      <c r="F1319" s="72" t="s">
        <v>1737</v>
      </c>
      <c r="G1319" s="23"/>
      <c r="H1319" s="24" t="str">
        <f t="shared" si="121"/>
        <v>Start Loc</v>
      </c>
      <c r="I1319" s="24" t="str">
        <f t="shared" si="122"/>
        <v>End Loc</v>
      </c>
      <c r="J1319" s="24" t="str">
        <f t="shared" si="123"/>
        <v>Segment</v>
      </c>
      <c r="K1319" s="71" t="s">
        <v>841</v>
      </c>
      <c r="L1319" s="22">
        <v>20.25</v>
      </c>
      <c r="M1319" s="22">
        <v>20.49</v>
      </c>
      <c r="N1319" s="22">
        <v>4</v>
      </c>
      <c r="O1319" s="22">
        <v>0</v>
      </c>
      <c r="P1319" s="22">
        <v>0</v>
      </c>
      <c r="Q1319" s="22">
        <v>5</v>
      </c>
      <c r="R1319" s="22"/>
      <c r="S1319" s="22"/>
      <c r="T1319" s="22"/>
      <c r="U1319" t="s">
        <v>540</v>
      </c>
      <c r="V1319" s="18">
        <f t="shared" si="124"/>
        <v>0.23999999999999844</v>
      </c>
      <c r="W1319" s="18">
        <v>39.346968203000003</v>
      </c>
      <c r="X1319" s="18">
        <v>-81.558318610699999</v>
      </c>
      <c r="Y1319" s="18">
        <v>39.347984430700002</v>
      </c>
      <c r="Z1319" s="18">
        <v>-81.554510912699996</v>
      </c>
      <c r="AA1319" s="71" t="str">
        <f t="shared" si="125"/>
        <v>WAS</v>
      </c>
    </row>
    <row r="1320" spans="1:27" x14ac:dyDescent="0.25">
      <c r="A1320" s="22" t="s">
        <v>3129</v>
      </c>
      <c r="B1320" s="22">
        <v>0</v>
      </c>
      <c r="C1320" s="22" t="s">
        <v>4618</v>
      </c>
      <c r="D1320" s="22">
        <v>4</v>
      </c>
      <c r="E1320" s="23" t="str">
        <f t="shared" si="120"/>
        <v>Green</v>
      </c>
      <c r="F1320" s="72" t="s">
        <v>1669</v>
      </c>
      <c r="G1320" s="23"/>
      <c r="H1320" s="24" t="str">
        <f t="shared" si="121"/>
        <v>Start Loc</v>
      </c>
      <c r="I1320" s="24" t="str">
        <f t="shared" si="122"/>
        <v>End Loc</v>
      </c>
      <c r="J1320" s="24" t="str">
        <f t="shared" si="123"/>
        <v>Segment</v>
      </c>
      <c r="K1320" s="71" t="s">
        <v>866</v>
      </c>
      <c r="L1320" s="22">
        <v>2</v>
      </c>
      <c r="M1320" s="22">
        <v>2.2400000000000002</v>
      </c>
      <c r="N1320" s="22">
        <v>4</v>
      </c>
      <c r="O1320" s="22">
        <v>0</v>
      </c>
      <c r="P1320" s="22">
        <v>0</v>
      </c>
      <c r="Q1320" s="22">
        <v>2</v>
      </c>
      <c r="R1320" s="22"/>
      <c r="S1320" s="22"/>
      <c r="T1320" s="22"/>
      <c r="U1320" t="s">
        <v>1448</v>
      </c>
      <c r="V1320" s="18">
        <f t="shared" si="124"/>
        <v>0.24000000000000021</v>
      </c>
      <c r="W1320" s="18">
        <v>39.347679257599999</v>
      </c>
      <c r="X1320" s="18">
        <v>-84.153149207200002</v>
      </c>
      <c r="Y1320" s="18">
        <v>39.348809473400003</v>
      </c>
      <c r="Z1320" s="18">
        <v>-84.157121892500001</v>
      </c>
      <c r="AA1320" s="71" t="str">
        <f t="shared" si="125"/>
        <v>WAR</v>
      </c>
    </row>
    <row r="1321" spans="1:27" x14ac:dyDescent="0.25">
      <c r="A1321" s="22" t="s">
        <v>2881</v>
      </c>
      <c r="B1321" s="22">
        <v>0</v>
      </c>
      <c r="C1321" s="22" t="s">
        <v>4622</v>
      </c>
      <c r="D1321" s="22">
        <v>4</v>
      </c>
      <c r="E1321" s="23" t="str">
        <f t="shared" si="120"/>
        <v>Green</v>
      </c>
      <c r="F1321" s="72" t="s">
        <v>1729</v>
      </c>
      <c r="G1321" s="23"/>
      <c r="H1321" s="24" t="str">
        <f t="shared" si="121"/>
        <v>Start Loc</v>
      </c>
      <c r="I1321" s="24" t="str">
        <f t="shared" si="122"/>
        <v>End Loc</v>
      </c>
      <c r="J1321" s="24" t="str">
        <f t="shared" si="123"/>
        <v>Segment</v>
      </c>
      <c r="K1321" s="71" t="s">
        <v>877</v>
      </c>
      <c r="L1321" s="22">
        <v>1.5</v>
      </c>
      <c r="M1321" s="22">
        <v>1.74</v>
      </c>
      <c r="N1321" s="22">
        <v>4</v>
      </c>
      <c r="O1321" s="22">
        <v>0</v>
      </c>
      <c r="P1321" s="22">
        <v>0</v>
      </c>
      <c r="Q1321" s="22">
        <v>2</v>
      </c>
      <c r="R1321" s="22"/>
      <c r="S1321" s="22"/>
      <c r="T1321" s="22"/>
      <c r="U1321" t="s">
        <v>415</v>
      </c>
      <c r="V1321" s="18">
        <f t="shared" si="124"/>
        <v>0.24</v>
      </c>
      <c r="W1321" s="18">
        <v>39.350849341100002</v>
      </c>
      <c r="X1321" s="18">
        <v>-82.193556899100003</v>
      </c>
      <c r="Y1321" s="18">
        <v>39.350775263199999</v>
      </c>
      <c r="Z1321" s="18">
        <v>-82.189108342099999</v>
      </c>
      <c r="AA1321" s="71" t="str">
        <f t="shared" si="125"/>
        <v>ATH</v>
      </c>
    </row>
    <row r="1322" spans="1:27" x14ac:dyDescent="0.25">
      <c r="A1322" s="22" t="s">
        <v>5476</v>
      </c>
      <c r="B1322" s="22">
        <v>0</v>
      </c>
      <c r="C1322" s="22" t="s">
        <v>4646</v>
      </c>
      <c r="D1322" s="22">
        <v>3</v>
      </c>
      <c r="E1322" s="23" t="str">
        <f t="shared" si="120"/>
        <v>Green</v>
      </c>
      <c r="F1322" s="72" t="s">
        <v>1669</v>
      </c>
      <c r="G1322" s="23"/>
      <c r="H1322" s="24" t="str">
        <f t="shared" si="121"/>
        <v>Start Loc</v>
      </c>
      <c r="I1322" s="24" t="str">
        <f t="shared" si="122"/>
        <v>End Loc</v>
      </c>
      <c r="J1322" s="24" t="str">
        <f t="shared" si="123"/>
        <v>Segment</v>
      </c>
      <c r="K1322" s="71" t="s">
        <v>1036</v>
      </c>
      <c r="L1322" s="22">
        <v>5.5</v>
      </c>
      <c r="M1322" s="22">
        <v>5.74</v>
      </c>
      <c r="N1322" s="22">
        <v>3</v>
      </c>
      <c r="O1322" s="22">
        <v>0</v>
      </c>
      <c r="P1322" s="22">
        <v>0</v>
      </c>
      <c r="Q1322" s="22">
        <v>2</v>
      </c>
      <c r="R1322" s="22"/>
      <c r="S1322" s="22"/>
      <c r="T1322" s="22"/>
      <c r="U1322" t="s">
        <v>633</v>
      </c>
      <c r="V1322" s="18">
        <f t="shared" si="124"/>
        <v>0.24000000000000021</v>
      </c>
      <c r="W1322" s="18">
        <v>39.347626643300003</v>
      </c>
      <c r="X1322" s="18">
        <v>-84.160423351199995</v>
      </c>
      <c r="Y1322" s="18">
        <v>39.350953879199999</v>
      </c>
      <c r="Z1322" s="18">
        <v>-84.160892571800005</v>
      </c>
      <c r="AA1322" s="71" t="str">
        <f t="shared" si="125"/>
        <v>WAR</v>
      </c>
    </row>
    <row r="1323" spans="1:27" x14ac:dyDescent="0.25">
      <c r="A1323" s="22" t="s">
        <v>6519</v>
      </c>
      <c r="B1323" s="22">
        <v>0</v>
      </c>
      <c r="C1323" s="22" t="s">
        <v>4643</v>
      </c>
      <c r="D1323" s="22">
        <v>4</v>
      </c>
      <c r="E1323" s="23" t="str">
        <f t="shared" si="120"/>
        <v>Green</v>
      </c>
      <c r="F1323" s="72" t="s">
        <v>1698</v>
      </c>
      <c r="G1323" s="23"/>
      <c r="H1323" s="24" t="str">
        <f t="shared" si="121"/>
        <v>Start Loc</v>
      </c>
      <c r="I1323" s="24" t="str">
        <f t="shared" si="122"/>
        <v>End Loc</v>
      </c>
      <c r="J1323" s="24" t="str">
        <f t="shared" si="123"/>
        <v>Segment</v>
      </c>
      <c r="K1323" s="71" t="s">
        <v>1072</v>
      </c>
      <c r="L1323" s="22">
        <v>3.5</v>
      </c>
      <c r="M1323" s="22">
        <v>3.74</v>
      </c>
      <c r="N1323" s="22">
        <v>4</v>
      </c>
      <c r="O1323" s="22">
        <v>0</v>
      </c>
      <c r="P1323" s="22">
        <v>0</v>
      </c>
      <c r="Q1323" s="22">
        <v>3</v>
      </c>
      <c r="R1323" s="22"/>
      <c r="S1323" s="22"/>
      <c r="T1323" s="22"/>
      <c r="U1323" t="s">
        <v>1790</v>
      </c>
      <c r="V1323" s="18">
        <f t="shared" si="124"/>
        <v>0.24000000000000021</v>
      </c>
      <c r="W1323" s="18">
        <v>39.354014826899999</v>
      </c>
      <c r="X1323" s="18">
        <v>-84.686183866999997</v>
      </c>
      <c r="Y1323" s="18">
        <v>39.351015859</v>
      </c>
      <c r="Z1323" s="18">
        <v>-84.684517599900005</v>
      </c>
      <c r="AA1323" s="71" t="str">
        <f t="shared" si="125"/>
        <v>BUT</v>
      </c>
    </row>
    <row r="1324" spans="1:27" x14ac:dyDescent="0.25">
      <c r="A1324" s="22" t="s">
        <v>5945</v>
      </c>
      <c r="B1324" s="22">
        <v>0</v>
      </c>
      <c r="C1324" s="22" t="s">
        <v>4606</v>
      </c>
      <c r="D1324" s="22">
        <v>2</v>
      </c>
      <c r="E1324" s="23" t="str">
        <f t="shared" si="120"/>
        <v>Green</v>
      </c>
      <c r="F1324" s="72" t="s">
        <v>1698</v>
      </c>
      <c r="G1324" s="23"/>
      <c r="H1324" s="24" t="str">
        <f t="shared" si="121"/>
        <v>Start Loc</v>
      </c>
      <c r="I1324" s="24" t="str">
        <f t="shared" si="122"/>
        <v>End Loc</v>
      </c>
      <c r="J1324" s="24" t="str">
        <f t="shared" si="123"/>
        <v>Segment</v>
      </c>
      <c r="K1324" s="71" t="s">
        <v>890</v>
      </c>
      <c r="L1324" s="22">
        <v>0.25</v>
      </c>
      <c r="M1324" s="22">
        <v>0.49</v>
      </c>
      <c r="N1324" s="22">
        <v>2</v>
      </c>
      <c r="O1324" s="22">
        <v>0</v>
      </c>
      <c r="P1324" s="22">
        <v>0</v>
      </c>
      <c r="Q1324" s="22">
        <v>0</v>
      </c>
      <c r="R1324" s="22"/>
      <c r="S1324" s="22"/>
      <c r="T1324" s="22"/>
      <c r="U1324" t="s">
        <v>2044</v>
      </c>
      <c r="V1324" s="18">
        <f t="shared" si="124"/>
        <v>0.24</v>
      </c>
      <c r="W1324" s="18">
        <v>39.351217238499999</v>
      </c>
      <c r="X1324" s="18">
        <v>-84.456718721100003</v>
      </c>
      <c r="Y1324" s="18">
        <v>39.351125592700001</v>
      </c>
      <c r="Z1324" s="18">
        <v>-84.452537172099994</v>
      </c>
      <c r="AA1324" s="71" t="str">
        <f t="shared" si="125"/>
        <v>BUT</v>
      </c>
    </row>
    <row r="1325" spans="1:27" x14ac:dyDescent="0.25">
      <c r="A1325" s="22" t="s">
        <v>2828</v>
      </c>
      <c r="B1325" s="22">
        <v>0</v>
      </c>
      <c r="C1325" s="22" t="s">
        <v>4606</v>
      </c>
      <c r="D1325" s="22">
        <v>2</v>
      </c>
      <c r="E1325" s="23" t="str">
        <f t="shared" si="120"/>
        <v>Green</v>
      </c>
      <c r="F1325" s="72" t="s">
        <v>1726</v>
      </c>
      <c r="G1325" s="23"/>
      <c r="H1325" s="24" t="str">
        <f t="shared" si="121"/>
        <v>Start Loc</v>
      </c>
      <c r="I1325" s="24" t="str">
        <f t="shared" si="122"/>
        <v>End Loc</v>
      </c>
      <c r="J1325" s="24" t="str">
        <f t="shared" si="123"/>
        <v>Segment</v>
      </c>
      <c r="K1325" s="71" t="s">
        <v>1123</v>
      </c>
      <c r="L1325" s="22">
        <v>0.25</v>
      </c>
      <c r="M1325" s="22">
        <v>0.49</v>
      </c>
      <c r="N1325" s="22">
        <v>2</v>
      </c>
      <c r="O1325" s="22">
        <v>0</v>
      </c>
      <c r="P1325" s="22">
        <v>0</v>
      </c>
      <c r="Q1325" s="22">
        <v>1</v>
      </c>
      <c r="R1325" s="22"/>
      <c r="S1325" s="22"/>
      <c r="T1325" s="22"/>
      <c r="U1325" t="s">
        <v>1629</v>
      </c>
      <c r="V1325" s="18">
        <f t="shared" si="124"/>
        <v>0.24</v>
      </c>
      <c r="W1325" s="18">
        <v>39.351458018899997</v>
      </c>
      <c r="X1325" s="18">
        <v>-82.912925538300001</v>
      </c>
      <c r="Y1325" s="18">
        <v>39.3511847917</v>
      </c>
      <c r="Z1325" s="18">
        <v>-82.908940766200004</v>
      </c>
      <c r="AA1325" s="71" t="str">
        <f t="shared" si="125"/>
        <v>ROS</v>
      </c>
    </row>
    <row r="1326" spans="1:27" x14ac:dyDescent="0.25">
      <c r="A1326" s="22" t="s">
        <v>5025</v>
      </c>
      <c r="B1326" s="22">
        <v>0</v>
      </c>
      <c r="C1326" s="22" t="s">
        <v>4621</v>
      </c>
      <c r="D1326" s="22">
        <v>2</v>
      </c>
      <c r="E1326" s="23" t="str">
        <f t="shared" si="120"/>
        <v>Green</v>
      </c>
      <c r="F1326" s="72" t="s">
        <v>1669</v>
      </c>
      <c r="G1326" s="23"/>
      <c r="H1326" s="24" t="str">
        <f t="shared" si="121"/>
        <v>Start Loc</v>
      </c>
      <c r="I1326" s="24" t="str">
        <f t="shared" si="122"/>
        <v>End Loc</v>
      </c>
      <c r="J1326" s="24" t="str">
        <f t="shared" si="123"/>
        <v>Segment</v>
      </c>
      <c r="K1326" s="71" t="s">
        <v>2036</v>
      </c>
      <c r="L1326" s="22">
        <v>0.75</v>
      </c>
      <c r="M1326" s="22">
        <v>0.99</v>
      </c>
      <c r="N1326" s="22">
        <v>2</v>
      </c>
      <c r="O1326" s="22">
        <v>0</v>
      </c>
      <c r="P1326" s="22">
        <v>0</v>
      </c>
      <c r="Q1326" s="22">
        <v>0</v>
      </c>
      <c r="R1326" s="22"/>
      <c r="S1326" s="22"/>
      <c r="T1326" s="22"/>
      <c r="U1326" t="s">
        <v>4754</v>
      </c>
      <c r="V1326" s="18">
        <f t="shared" si="124"/>
        <v>0.24</v>
      </c>
      <c r="W1326" s="18">
        <v>39.351215044100002</v>
      </c>
      <c r="X1326" s="18">
        <v>-84.077913295399995</v>
      </c>
      <c r="Y1326" s="18">
        <v>39.351331224600003</v>
      </c>
      <c r="Z1326" s="18">
        <v>-84.074800074099997</v>
      </c>
      <c r="AA1326" s="71" t="str">
        <f t="shared" si="125"/>
        <v>WAR</v>
      </c>
    </row>
    <row r="1327" spans="1:27" x14ac:dyDescent="0.25">
      <c r="A1327" s="22" t="s">
        <v>5127</v>
      </c>
      <c r="B1327" s="22">
        <v>0</v>
      </c>
      <c r="C1327" s="22" t="s">
        <v>4622</v>
      </c>
      <c r="D1327" s="22">
        <v>2</v>
      </c>
      <c r="E1327" s="23" t="str">
        <f t="shared" si="120"/>
        <v>Green</v>
      </c>
      <c r="F1327" s="72" t="s">
        <v>1742</v>
      </c>
      <c r="G1327" s="23"/>
      <c r="H1327" s="24" t="str">
        <f t="shared" si="121"/>
        <v>Start Loc</v>
      </c>
      <c r="I1327" s="24" t="str">
        <f t="shared" si="122"/>
        <v>End Loc</v>
      </c>
      <c r="J1327" s="24" t="str">
        <f t="shared" si="123"/>
        <v>Segment</v>
      </c>
      <c r="K1327" s="71" t="s">
        <v>1059</v>
      </c>
      <c r="L1327" s="22">
        <v>1.5</v>
      </c>
      <c r="M1327" s="22">
        <v>1.74</v>
      </c>
      <c r="N1327" s="22">
        <v>2</v>
      </c>
      <c r="O1327" s="22">
        <v>0</v>
      </c>
      <c r="P1327" s="22">
        <v>0</v>
      </c>
      <c r="Q1327" s="22">
        <v>0</v>
      </c>
      <c r="R1327" s="22"/>
      <c r="S1327" s="22"/>
      <c r="T1327" s="22"/>
      <c r="U1327" t="s">
        <v>4792</v>
      </c>
      <c r="V1327" s="18">
        <f t="shared" si="124"/>
        <v>0.24</v>
      </c>
      <c r="W1327" s="18">
        <v>39.350294666499998</v>
      </c>
      <c r="X1327" s="18">
        <v>-82.631650141899996</v>
      </c>
      <c r="Y1327" s="18">
        <v>39.3517378317</v>
      </c>
      <c r="Z1327" s="18">
        <v>-82.628880927799997</v>
      </c>
      <c r="AA1327" s="71" t="str">
        <f t="shared" si="125"/>
        <v>VIN</v>
      </c>
    </row>
    <row r="1328" spans="1:27" x14ac:dyDescent="0.25">
      <c r="A1328" s="22" t="s">
        <v>2406</v>
      </c>
      <c r="B1328" s="22">
        <v>0</v>
      </c>
      <c r="C1328" s="22" t="s">
        <v>4626</v>
      </c>
      <c r="D1328" s="22">
        <v>4</v>
      </c>
      <c r="E1328" s="23" t="str">
        <f t="shared" si="120"/>
        <v>Green</v>
      </c>
      <c r="F1328" s="72" t="s">
        <v>1729</v>
      </c>
      <c r="G1328" s="23"/>
      <c r="H1328" s="24" t="str">
        <f t="shared" si="121"/>
        <v>Start Loc</v>
      </c>
      <c r="I1328" s="24" t="str">
        <f t="shared" si="122"/>
        <v>End Loc</v>
      </c>
      <c r="J1328" s="24" t="str">
        <f t="shared" si="123"/>
        <v>Segment</v>
      </c>
      <c r="K1328" s="71" t="s">
        <v>877</v>
      </c>
      <c r="L1328" s="22">
        <v>1.75</v>
      </c>
      <c r="M1328" s="22">
        <v>1.99</v>
      </c>
      <c r="N1328" s="22">
        <v>4</v>
      </c>
      <c r="O1328" s="22">
        <v>0</v>
      </c>
      <c r="P1328" s="22">
        <v>0</v>
      </c>
      <c r="Q1328" s="22">
        <v>0</v>
      </c>
      <c r="R1328" s="22"/>
      <c r="S1328" s="22"/>
      <c r="T1328" s="22"/>
      <c r="U1328" t="s">
        <v>415</v>
      </c>
      <c r="V1328" s="18">
        <f t="shared" si="124"/>
        <v>0.24</v>
      </c>
      <c r="W1328" s="18">
        <v>39.350725338099998</v>
      </c>
      <c r="X1328" s="18">
        <v>-82.1889388166</v>
      </c>
      <c r="Y1328" s="18">
        <v>39.3518703859</v>
      </c>
      <c r="Z1328" s="18">
        <v>-82.184924250099996</v>
      </c>
      <c r="AA1328" s="71" t="str">
        <f t="shared" si="125"/>
        <v>ATH</v>
      </c>
    </row>
    <row r="1329" spans="1:27" x14ac:dyDescent="0.25">
      <c r="A1329" s="22" t="s">
        <v>2732</v>
      </c>
      <c r="B1329" s="22">
        <v>0</v>
      </c>
      <c r="C1329" s="22" t="s">
        <v>4612</v>
      </c>
      <c r="D1329" s="22">
        <v>2</v>
      </c>
      <c r="E1329" s="23" t="str">
        <f t="shared" si="120"/>
        <v>Green</v>
      </c>
      <c r="F1329" s="72" t="s">
        <v>1729</v>
      </c>
      <c r="G1329" s="23"/>
      <c r="H1329" s="24" t="str">
        <f t="shared" si="121"/>
        <v>Start Loc</v>
      </c>
      <c r="I1329" s="24" t="str">
        <f t="shared" si="122"/>
        <v>End Loc</v>
      </c>
      <c r="J1329" s="24" t="str">
        <f t="shared" si="123"/>
        <v>Segment</v>
      </c>
      <c r="K1329" s="71" t="s">
        <v>877</v>
      </c>
      <c r="L1329" s="22">
        <v>1</v>
      </c>
      <c r="M1329" s="22">
        <v>1.24</v>
      </c>
      <c r="N1329" s="22">
        <v>2</v>
      </c>
      <c r="O1329" s="22">
        <v>0</v>
      </c>
      <c r="P1329" s="22">
        <v>0</v>
      </c>
      <c r="Q1329" s="22">
        <v>1</v>
      </c>
      <c r="R1329" s="22"/>
      <c r="S1329" s="22"/>
      <c r="T1329" s="22"/>
      <c r="U1329" t="s">
        <v>415</v>
      </c>
      <c r="V1329" s="18">
        <f t="shared" si="124"/>
        <v>0.24</v>
      </c>
      <c r="W1329" s="18">
        <v>39.3547614099</v>
      </c>
      <c r="X1329" s="18">
        <v>-82.200763698200007</v>
      </c>
      <c r="Y1329" s="18">
        <v>39.352074227599999</v>
      </c>
      <c r="Z1329" s="18">
        <v>-82.198051807400006</v>
      </c>
      <c r="AA1329" s="71" t="str">
        <f t="shared" si="125"/>
        <v>ATH</v>
      </c>
    </row>
    <row r="1330" spans="1:27" x14ac:dyDescent="0.25">
      <c r="A1330" s="22" t="s">
        <v>5681</v>
      </c>
      <c r="B1330" s="22">
        <v>0</v>
      </c>
      <c r="C1330" s="22" t="s">
        <v>4686</v>
      </c>
      <c r="D1330" s="22">
        <v>2</v>
      </c>
      <c r="E1330" s="23" t="str">
        <f t="shared" si="120"/>
        <v>Green</v>
      </c>
      <c r="F1330" s="72" t="s">
        <v>1737</v>
      </c>
      <c r="G1330" s="23"/>
      <c r="H1330" s="24" t="str">
        <f t="shared" si="121"/>
        <v>Start Loc</v>
      </c>
      <c r="I1330" s="24" t="str">
        <f t="shared" si="122"/>
        <v>End Loc</v>
      </c>
      <c r="J1330" s="24" t="str">
        <f t="shared" si="123"/>
        <v>Segment</v>
      </c>
      <c r="K1330" s="71" t="s">
        <v>841</v>
      </c>
      <c r="L1330" s="22">
        <v>19</v>
      </c>
      <c r="M1330" s="22">
        <v>19.239999999999998</v>
      </c>
      <c r="N1330" s="22">
        <v>2</v>
      </c>
      <c r="O1330" s="22">
        <v>0</v>
      </c>
      <c r="P1330" s="22">
        <v>0</v>
      </c>
      <c r="Q1330" s="22">
        <v>0</v>
      </c>
      <c r="R1330" s="22"/>
      <c r="S1330" s="22"/>
      <c r="T1330" s="22"/>
      <c r="U1330" t="s">
        <v>540</v>
      </c>
      <c r="V1330" s="18">
        <f t="shared" si="124"/>
        <v>0.23999999999999844</v>
      </c>
      <c r="W1330" s="18">
        <v>39.352000331500001</v>
      </c>
      <c r="X1330" s="18">
        <v>-81.575816859100001</v>
      </c>
      <c r="Y1330" s="18">
        <v>39.352726882799999</v>
      </c>
      <c r="Z1330" s="18">
        <v>-81.571568589600005</v>
      </c>
      <c r="AA1330" s="71" t="str">
        <f t="shared" si="125"/>
        <v>WAS</v>
      </c>
    </row>
    <row r="1331" spans="1:27" x14ac:dyDescent="0.25">
      <c r="A1331" s="22" t="s">
        <v>5501</v>
      </c>
      <c r="B1331" s="22">
        <v>0</v>
      </c>
      <c r="C1331" s="22" t="s">
        <v>4621</v>
      </c>
      <c r="D1331" s="22">
        <v>2</v>
      </c>
      <c r="E1331" s="23" t="str">
        <f t="shared" si="120"/>
        <v>Green</v>
      </c>
      <c r="F1331" s="72" t="s">
        <v>1669</v>
      </c>
      <c r="G1331" s="23"/>
      <c r="H1331" s="24" t="str">
        <f t="shared" si="121"/>
        <v>Start Loc</v>
      </c>
      <c r="I1331" s="24" t="str">
        <f t="shared" si="122"/>
        <v>End Loc</v>
      </c>
      <c r="J1331" s="24" t="str">
        <f t="shared" si="123"/>
        <v>Segment</v>
      </c>
      <c r="K1331" s="71" t="s">
        <v>880</v>
      </c>
      <c r="L1331" s="22">
        <v>0.75</v>
      </c>
      <c r="M1331" s="22">
        <v>0.99</v>
      </c>
      <c r="N1331" s="22">
        <v>2</v>
      </c>
      <c r="O1331" s="22">
        <v>0</v>
      </c>
      <c r="P1331" s="22">
        <v>0</v>
      </c>
      <c r="Q1331" s="22">
        <v>0</v>
      </c>
      <c r="R1331" s="22"/>
      <c r="S1331" s="22"/>
      <c r="T1331" s="22"/>
      <c r="U1331" t="s">
        <v>1299</v>
      </c>
      <c r="V1331" s="18">
        <f t="shared" si="124"/>
        <v>0.24</v>
      </c>
      <c r="W1331" s="18">
        <v>39.353322632599998</v>
      </c>
      <c r="X1331" s="18">
        <v>-84.245596249800002</v>
      </c>
      <c r="Y1331" s="18">
        <v>39.353006115299998</v>
      </c>
      <c r="Z1331" s="18">
        <v>-84.243132842899996</v>
      </c>
      <c r="AA1331" s="71" t="str">
        <f t="shared" si="125"/>
        <v>WAR</v>
      </c>
    </row>
    <row r="1332" spans="1:27" x14ac:dyDescent="0.25">
      <c r="A1332" s="22" t="s">
        <v>2946</v>
      </c>
      <c r="B1332" s="22">
        <v>0</v>
      </c>
      <c r="C1332" s="22" t="s">
        <v>4618</v>
      </c>
      <c r="D1332" s="22">
        <v>2</v>
      </c>
      <c r="E1332" s="23" t="str">
        <f t="shared" si="120"/>
        <v>Green</v>
      </c>
      <c r="F1332" s="72" t="s">
        <v>1729</v>
      </c>
      <c r="G1332" s="23"/>
      <c r="H1332" s="24" t="str">
        <f t="shared" si="121"/>
        <v>Start Loc</v>
      </c>
      <c r="I1332" s="24" t="str">
        <f t="shared" si="122"/>
        <v>End Loc</v>
      </c>
      <c r="J1332" s="24" t="str">
        <f t="shared" si="123"/>
        <v>Segment</v>
      </c>
      <c r="K1332" s="71" t="s">
        <v>923</v>
      </c>
      <c r="L1332" s="22">
        <v>2</v>
      </c>
      <c r="M1332" s="22">
        <v>2.2400000000000002</v>
      </c>
      <c r="N1332" s="22">
        <v>2</v>
      </c>
      <c r="O1332" s="22">
        <v>0</v>
      </c>
      <c r="P1332" s="22">
        <v>0</v>
      </c>
      <c r="Q1332" s="22">
        <v>1</v>
      </c>
      <c r="R1332" s="22"/>
      <c r="S1332" s="22"/>
      <c r="T1332" s="22"/>
      <c r="U1332" t="s">
        <v>743</v>
      </c>
      <c r="V1332" s="18">
        <f t="shared" si="124"/>
        <v>0.24000000000000021</v>
      </c>
      <c r="W1332" s="18">
        <v>39.3517795044</v>
      </c>
      <c r="X1332" s="18">
        <v>-82.079414039599996</v>
      </c>
      <c r="Y1332" s="18">
        <v>39.3531938446</v>
      </c>
      <c r="Z1332" s="18">
        <v>-82.075556292000002</v>
      </c>
      <c r="AA1332" s="71" t="str">
        <f t="shared" si="125"/>
        <v>ATH</v>
      </c>
    </row>
    <row r="1333" spans="1:27" x14ac:dyDescent="0.25">
      <c r="A1333" s="22" t="s">
        <v>5102</v>
      </c>
      <c r="B1333" s="22">
        <v>0</v>
      </c>
      <c r="C1333" s="22" t="s">
        <v>4630</v>
      </c>
      <c r="D1333" s="22">
        <v>2</v>
      </c>
      <c r="E1333" s="23" t="str">
        <f t="shared" si="120"/>
        <v>Green</v>
      </c>
      <c r="F1333" s="72" t="s">
        <v>1669</v>
      </c>
      <c r="G1333" s="23"/>
      <c r="H1333" s="24" t="str">
        <f t="shared" si="121"/>
        <v>Start Loc</v>
      </c>
      <c r="I1333" s="24" t="str">
        <f t="shared" si="122"/>
        <v>End Loc</v>
      </c>
      <c r="J1333" s="24" t="str">
        <f t="shared" si="123"/>
        <v>Segment</v>
      </c>
      <c r="K1333" s="71" t="s">
        <v>1036</v>
      </c>
      <c r="L1333" s="22">
        <v>5.75</v>
      </c>
      <c r="M1333" s="22">
        <v>5.99</v>
      </c>
      <c r="N1333" s="22">
        <v>2</v>
      </c>
      <c r="O1333" s="22">
        <v>0</v>
      </c>
      <c r="P1333" s="22">
        <v>0</v>
      </c>
      <c r="Q1333" s="22">
        <v>0</v>
      </c>
      <c r="R1333" s="22"/>
      <c r="S1333" s="22"/>
      <c r="T1333" s="22"/>
      <c r="U1333" t="s">
        <v>633</v>
      </c>
      <c r="V1333" s="18">
        <f t="shared" si="124"/>
        <v>0.24000000000000021</v>
      </c>
      <c r="W1333" s="18">
        <v>39.351046773500002</v>
      </c>
      <c r="X1333" s="18">
        <v>-84.161046213399999</v>
      </c>
      <c r="Y1333" s="18">
        <v>39.353649250399997</v>
      </c>
      <c r="Z1333" s="18">
        <v>-84.163061858600003</v>
      </c>
      <c r="AA1333" s="71" t="str">
        <f t="shared" si="125"/>
        <v>WAR</v>
      </c>
    </row>
    <row r="1334" spans="1:27" x14ac:dyDescent="0.25">
      <c r="A1334" s="22" t="s">
        <v>2376</v>
      </c>
      <c r="B1334" s="22">
        <v>0</v>
      </c>
      <c r="C1334" s="22" t="s">
        <v>4633</v>
      </c>
      <c r="D1334" s="22">
        <v>2</v>
      </c>
      <c r="E1334" s="23" t="str">
        <f t="shared" si="120"/>
        <v>Green</v>
      </c>
      <c r="F1334" s="72" t="s">
        <v>1698</v>
      </c>
      <c r="G1334" s="23"/>
      <c r="H1334" s="24" t="str">
        <f t="shared" si="121"/>
        <v>Start Loc</v>
      </c>
      <c r="I1334" s="24" t="str">
        <f t="shared" si="122"/>
        <v>End Loc</v>
      </c>
      <c r="J1334" s="24" t="str">
        <f t="shared" si="123"/>
        <v>Segment</v>
      </c>
      <c r="K1334" s="71" t="s">
        <v>923</v>
      </c>
      <c r="L1334" s="22">
        <v>10.25</v>
      </c>
      <c r="M1334" s="22">
        <v>10.49</v>
      </c>
      <c r="N1334" s="22">
        <v>2</v>
      </c>
      <c r="O1334" s="22">
        <v>0</v>
      </c>
      <c r="P1334" s="22">
        <v>0</v>
      </c>
      <c r="Q1334" s="22">
        <v>0</v>
      </c>
      <c r="R1334" s="22"/>
      <c r="S1334" s="22"/>
      <c r="T1334" s="22"/>
      <c r="U1334" t="s">
        <v>1799</v>
      </c>
      <c r="V1334" s="18">
        <f t="shared" si="124"/>
        <v>0.24000000000000021</v>
      </c>
      <c r="W1334" s="18">
        <v>39.354911400699997</v>
      </c>
      <c r="X1334" s="18">
        <v>-84.375452051300002</v>
      </c>
      <c r="Y1334" s="18">
        <v>39.354050237099997</v>
      </c>
      <c r="Z1334" s="18">
        <v>-84.371139741799993</v>
      </c>
      <c r="AA1334" s="71" t="str">
        <f t="shared" si="125"/>
        <v>BUT</v>
      </c>
    </row>
    <row r="1335" spans="1:27" x14ac:dyDescent="0.25">
      <c r="A1335" s="22" t="s">
        <v>2257</v>
      </c>
      <c r="B1335" s="22">
        <v>0</v>
      </c>
      <c r="C1335" s="22" t="s">
        <v>4620</v>
      </c>
      <c r="D1335" s="22">
        <v>2</v>
      </c>
      <c r="E1335" s="23" t="str">
        <f t="shared" si="120"/>
        <v>Green</v>
      </c>
      <c r="F1335" s="72" t="s">
        <v>1726</v>
      </c>
      <c r="G1335" s="23"/>
      <c r="H1335" s="24" t="str">
        <f t="shared" si="121"/>
        <v>Start Loc</v>
      </c>
      <c r="I1335" s="24" t="str">
        <f t="shared" si="122"/>
        <v>End Loc</v>
      </c>
      <c r="J1335" s="24" t="str">
        <f t="shared" si="123"/>
        <v>Segment</v>
      </c>
      <c r="K1335" s="71" t="s">
        <v>1761</v>
      </c>
      <c r="L1335" s="22">
        <v>0</v>
      </c>
      <c r="M1335" s="22">
        <v>0.24</v>
      </c>
      <c r="N1335" s="22">
        <v>2</v>
      </c>
      <c r="O1335" s="22">
        <v>0</v>
      </c>
      <c r="P1335" s="22">
        <v>0</v>
      </c>
      <c r="Q1335" s="22">
        <v>0</v>
      </c>
      <c r="R1335" s="22"/>
      <c r="S1335" s="22"/>
      <c r="T1335" s="22"/>
      <c r="U1335" t="s">
        <v>1638</v>
      </c>
      <c r="V1335" s="18">
        <f t="shared" si="124"/>
        <v>0.24</v>
      </c>
      <c r="W1335" s="18">
        <v>39.3535253489</v>
      </c>
      <c r="X1335" s="18">
        <v>-82.998878463799997</v>
      </c>
      <c r="Y1335" s="18">
        <v>39.355218178699999</v>
      </c>
      <c r="Z1335" s="18">
        <v>-83.001940595999997</v>
      </c>
      <c r="AA1335" s="71" t="str">
        <f t="shared" si="125"/>
        <v>ROS</v>
      </c>
    </row>
    <row r="1336" spans="1:27" x14ac:dyDescent="0.25">
      <c r="A1336" s="22" t="s">
        <v>5637</v>
      </c>
      <c r="B1336" s="22">
        <v>0</v>
      </c>
      <c r="C1336" s="22" t="s">
        <v>4617</v>
      </c>
      <c r="D1336" s="22">
        <v>2</v>
      </c>
      <c r="E1336" s="23" t="str">
        <f t="shared" si="120"/>
        <v>Green</v>
      </c>
      <c r="F1336" s="72" t="s">
        <v>1669</v>
      </c>
      <c r="G1336" s="23"/>
      <c r="H1336" s="24" t="str">
        <f t="shared" si="121"/>
        <v>Start Loc</v>
      </c>
      <c r="I1336" s="24" t="str">
        <f t="shared" si="122"/>
        <v>End Loc</v>
      </c>
      <c r="J1336" s="24" t="str">
        <f t="shared" si="123"/>
        <v>Segment</v>
      </c>
      <c r="K1336" s="71" t="s">
        <v>921</v>
      </c>
      <c r="L1336" s="22">
        <v>2.75</v>
      </c>
      <c r="M1336" s="22">
        <v>2.99</v>
      </c>
      <c r="N1336" s="22">
        <v>2</v>
      </c>
      <c r="O1336" s="22">
        <v>0</v>
      </c>
      <c r="P1336" s="22">
        <v>0</v>
      </c>
      <c r="Q1336" s="22">
        <v>0</v>
      </c>
      <c r="R1336" s="22"/>
      <c r="S1336" s="22"/>
      <c r="T1336" s="22"/>
      <c r="U1336" t="s">
        <v>6655</v>
      </c>
      <c r="V1336" s="18">
        <f t="shared" si="124"/>
        <v>0.24000000000000021</v>
      </c>
      <c r="W1336" s="18">
        <v>39.357497231799996</v>
      </c>
      <c r="X1336" s="18">
        <v>-84.260439613599999</v>
      </c>
      <c r="Y1336" s="18">
        <v>39.357174362000002</v>
      </c>
      <c r="Z1336" s="18">
        <v>-84.255970262399998</v>
      </c>
      <c r="AA1336" s="71" t="str">
        <f t="shared" si="125"/>
        <v>WAR</v>
      </c>
    </row>
    <row r="1337" spans="1:27" x14ac:dyDescent="0.25">
      <c r="A1337" s="22" t="s">
        <v>4255</v>
      </c>
      <c r="B1337" s="22">
        <v>0</v>
      </c>
      <c r="C1337" s="22" t="s">
        <v>4620</v>
      </c>
      <c r="D1337" s="22">
        <v>2</v>
      </c>
      <c r="E1337" s="23" t="str">
        <f t="shared" si="120"/>
        <v>Green</v>
      </c>
      <c r="F1337" s="72" t="s">
        <v>1669</v>
      </c>
      <c r="G1337" s="23"/>
      <c r="H1337" s="24" t="str">
        <f t="shared" si="121"/>
        <v>Start Loc</v>
      </c>
      <c r="I1337" s="24" t="str">
        <f t="shared" si="122"/>
        <v>End Loc</v>
      </c>
      <c r="J1337" s="24" t="str">
        <f t="shared" si="123"/>
        <v>Segment</v>
      </c>
      <c r="K1337" s="71" t="s">
        <v>880</v>
      </c>
      <c r="L1337" s="22">
        <v>0</v>
      </c>
      <c r="M1337" s="22">
        <v>0.24</v>
      </c>
      <c r="N1337" s="22">
        <v>2</v>
      </c>
      <c r="O1337" s="22">
        <v>0</v>
      </c>
      <c r="P1337" s="22">
        <v>0</v>
      </c>
      <c r="Q1337" s="22">
        <v>1</v>
      </c>
      <c r="R1337" s="22"/>
      <c r="S1337" s="22"/>
      <c r="T1337" s="22"/>
      <c r="U1337" t="s">
        <v>1299</v>
      </c>
      <c r="V1337" s="18">
        <f t="shared" si="124"/>
        <v>0.24</v>
      </c>
      <c r="W1337" s="18">
        <v>39.357008965200002</v>
      </c>
      <c r="X1337" s="18">
        <v>-84.254020063900001</v>
      </c>
      <c r="Y1337" s="18">
        <v>39.3572625762</v>
      </c>
      <c r="Z1337" s="18">
        <v>-84.249578965599994</v>
      </c>
      <c r="AA1337" s="71" t="str">
        <f t="shared" si="125"/>
        <v>WAR</v>
      </c>
    </row>
    <row r="1338" spans="1:27" x14ac:dyDescent="0.25">
      <c r="A1338" s="22" t="s">
        <v>2776</v>
      </c>
      <c r="B1338" s="22">
        <v>0</v>
      </c>
      <c r="C1338" s="22" t="s">
        <v>4641</v>
      </c>
      <c r="D1338" s="22">
        <v>2</v>
      </c>
      <c r="E1338" s="23" t="str">
        <f t="shared" si="120"/>
        <v>Green</v>
      </c>
      <c r="F1338" s="72" t="s">
        <v>1669</v>
      </c>
      <c r="G1338" s="23"/>
      <c r="H1338" s="24" t="str">
        <f t="shared" si="121"/>
        <v>Start Loc</v>
      </c>
      <c r="I1338" s="24" t="str">
        <f t="shared" si="122"/>
        <v>End Loc</v>
      </c>
      <c r="J1338" s="24" t="str">
        <f t="shared" si="123"/>
        <v>Segment</v>
      </c>
      <c r="K1338" s="71" t="s">
        <v>1023</v>
      </c>
      <c r="L1338" s="22">
        <v>8.5</v>
      </c>
      <c r="M1338" s="22">
        <v>8.74</v>
      </c>
      <c r="N1338" s="22">
        <v>2</v>
      </c>
      <c r="O1338" s="22">
        <v>0</v>
      </c>
      <c r="P1338" s="22">
        <v>0</v>
      </c>
      <c r="Q1338" s="22">
        <v>1</v>
      </c>
      <c r="R1338" s="22"/>
      <c r="S1338" s="22"/>
      <c r="T1338" s="22"/>
      <c r="U1338" t="s">
        <v>423</v>
      </c>
      <c r="V1338" s="18">
        <f t="shared" si="124"/>
        <v>0.24000000000000021</v>
      </c>
      <c r="W1338" s="18">
        <v>39.358151354</v>
      </c>
      <c r="X1338" s="18">
        <v>-84.134416032299995</v>
      </c>
      <c r="Y1338" s="18">
        <v>39.357324589299999</v>
      </c>
      <c r="Z1338" s="18">
        <v>-84.130114143200004</v>
      </c>
      <c r="AA1338" s="71" t="str">
        <f t="shared" si="125"/>
        <v>WAR</v>
      </c>
    </row>
    <row r="1339" spans="1:27" x14ac:dyDescent="0.25">
      <c r="A1339" s="22" t="s">
        <v>3521</v>
      </c>
      <c r="B1339" s="22">
        <v>0</v>
      </c>
      <c r="C1339" s="22" t="s">
        <v>4621</v>
      </c>
      <c r="D1339" s="22">
        <v>2</v>
      </c>
      <c r="E1339" s="23" t="str">
        <f t="shared" si="120"/>
        <v>Green</v>
      </c>
      <c r="F1339" s="72" t="s">
        <v>1727</v>
      </c>
      <c r="G1339" s="23"/>
      <c r="H1339" s="24" t="str">
        <f t="shared" si="121"/>
        <v>Start Loc</v>
      </c>
      <c r="I1339" s="24" t="str">
        <f t="shared" si="122"/>
        <v>End Loc</v>
      </c>
      <c r="J1339" s="24" t="str">
        <f t="shared" si="123"/>
        <v>Segment</v>
      </c>
      <c r="K1339" s="71" t="s">
        <v>803</v>
      </c>
      <c r="L1339" s="22">
        <v>0.75</v>
      </c>
      <c r="M1339" s="22">
        <v>0.99</v>
      </c>
      <c r="N1339" s="22">
        <v>2</v>
      </c>
      <c r="O1339" s="22">
        <v>0</v>
      </c>
      <c r="P1339" s="22">
        <v>0</v>
      </c>
      <c r="Q1339" s="22">
        <v>1</v>
      </c>
      <c r="R1339" s="22"/>
      <c r="S1339" s="22"/>
      <c r="T1339" s="22"/>
      <c r="U1339" t="s">
        <v>579</v>
      </c>
      <c r="V1339" s="18">
        <f t="shared" si="124"/>
        <v>0.24</v>
      </c>
      <c r="W1339" s="18">
        <v>39.357188502299998</v>
      </c>
      <c r="X1339" s="18">
        <v>-83.644155723699996</v>
      </c>
      <c r="Y1339" s="18">
        <v>39.357812848099996</v>
      </c>
      <c r="Z1339" s="18">
        <v>-83.648535263200003</v>
      </c>
      <c r="AA1339" s="71" t="str">
        <f t="shared" si="125"/>
        <v>CLI</v>
      </c>
    </row>
    <row r="1340" spans="1:27" x14ac:dyDescent="0.25">
      <c r="A1340" s="22" t="s">
        <v>2764</v>
      </c>
      <c r="B1340" s="22">
        <v>0</v>
      </c>
      <c r="C1340" s="22" t="s">
        <v>4637</v>
      </c>
      <c r="D1340" s="22">
        <v>2</v>
      </c>
      <c r="E1340" s="23" t="str">
        <f t="shared" si="120"/>
        <v>Green</v>
      </c>
      <c r="F1340" s="72" t="s">
        <v>1669</v>
      </c>
      <c r="G1340" s="23"/>
      <c r="H1340" s="24" t="str">
        <f t="shared" si="121"/>
        <v>Start Loc</v>
      </c>
      <c r="I1340" s="24" t="str">
        <f t="shared" si="122"/>
        <v>End Loc</v>
      </c>
      <c r="J1340" s="24" t="str">
        <f t="shared" si="123"/>
        <v>Segment</v>
      </c>
      <c r="K1340" s="71" t="s">
        <v>1023</v>
      </c>
      <c r="L1340" s="22">
        <v>8.25</v>
      </c>
      <c r="M1340" s="22">
        <v>8.49</v>
      </c>
      <c r="N1340" s="22">
        <v>2</v>
      </c>
      <c r="O1340" s="22">
        <v>0</v>
      </c>
      <c r="P1340" s="22">
        <v>0</v>
      </c>
      <c r="Q1340" s="22">
        <v>1</v>
      </c>
      <c r="R1340" s="22"/>
      <c r="S1340" s="22"/>
      <c r="T1340" s="22"/>
      <c r="U1340" t="s">
        <v>423</v>
      </c>
      <c r="V1340" s="18">
        <f t="shared" si="124"/>
        <v>0.24000000000000021</v>
      </c>
      <c r="W1340" s="18">
        <v>39.359896409400001</v>
      </c>
      <c r="X1340" s="18">
        <v>-84.1385133677</v>
      </c>
      <c r="Y1340" s="18">
        <v>39.358219956399999</v>
      </c>
      <c r="Z1340" s="18">
        <v>-84.134611786799994</v>
      </c>
      <c r="AA1340" s="71" t="str">
        <f t="shared" si="125"/>
        <v>WAR</v>
      </c>
    </row>
    <row r="1341" spans="1:27" x14ac:dyDescent="0.25">
      <c r="A1341" s="22" t="s">
        <v>2455</v>
      </c>
      <c r="B1341" s="22">
        <v>0</v>
      </c>
      <c r="C1341" s="22" t="s">
        <v>4609</v>
      </c>
      <c r="D1341" s="22">
        <v>2</v>
      </c>
      <c r="E1341" s="23" t="str">
        <f t="shared" si="120"/>
        <v>Green</v>
      </c>
      <c r="F1341" s="72" t="s">
        <v>1698</v>
      </c>
      <c r="G1341" s="23"/>
      <c r="H1341" s="24" t="str">
        <f t="shared" si="121"/>
        <v>Start Loc</v>
      </c>
      <c r="I1341" s="24" t="str">
        <f t="shared" si="122"/>
        <v>End Loc</v>
      </c>
      <c r="J1341" s="24" t="str">
        <f t="shared" si="123"/>
        <v>Segment</v>
      </c>
      <c r="K1341" s="71" t="s">
        <v>816</v>
      </c>
      <c r="L1341" s="22">
        <v>4.25</v>
      </c>
      <c r="M1341" s="22">
        <v>4.49</v>
      </c>
      <c r="N1341" s="22">
        <v>2</v>
      </c>
      <c r="O1341" s="22">
        <v>0</v>
      </c>
      <c r="P1341" s="22">
        <v>0</v>
      </c>
      <c r="Q1341" s="22">
        <v>0</v>
      </c>
      <c r="R1341" s="22"/>
      <c r="S1341" s="22"/>
      <c r="T1341" s="22"/>
      <c r="U1341" t="s">
        <v>1234</v>
      </c>
      <c r="V1341" s="18">
        <f t="shared" si="124"/>
        <v>0.24000000000000021</v>
      </c>
      <c r="W1341" s="18">
        <v>39.3550562386</v>
      </c>
      <c r="X1341" s="18">
        <v>-84.395089309599996</v>
      </c>
      <c r="Y1341" s="18">
        <v>39.358540950299997</v>
      </c>
      <c r="Z1341" s="18">
        <v>-84.395016739200003</v>
      </c>
      <c r="AA1341" s="71" t="str">
        <f t="shared" si="125"/>
        <v>BUT</v>
      </c>
    </row>
    <row r="1342" spans="1:27" x14ac:dyDescent="0.25">
      <c r="A1342" s="22" t="s">
        <v>3654</v>
      </c>
      <c r="B1342" s="22">
        <v>0</v>
      </c>
      <c r="C1342" s="22" t="s">
        <v>4647</v>
      </c>
      <c r="D1342" s="22">
        <v>3</v>
      </c>
      <c r="E1342" s="23" t="str">
        <f t="shared" si="120"/>
        <v>Green</v>
      </c>
      <c r="F1342" s="72" t="s">
        <v>1726</v>
      </c>
      <c r="G1342" s="23"/>
      <c r="H1342" s="24" t="str">
        <f t="shared" si="121"/>
        <v>Start Loc</v>
      </c>
      <c r="I1342" s="24" t="str">
        <f t="shared" si="122"/>
        <v>End Loc</v>
      </c>
      <c r="J1342" s="24" t="str">
        <f t="shared" si="123"/>
        <v>Segment</v>
      </c>
      <c r="K1342" s="71" t="s">
        <v>1086</v>
      </c>
      <c r="L1342" s="22">
        <v>10.5</v>
      </c>
      <c r="M1342" s="22">
        <v>10.74</v>
      </c>
      <c r="N1342" s="22">
        <v>3</v>
      </c>
      <c r="O1342" s="22">
        <v>0</v>
      </c>
      <c r="P1342" s="22">
        <v>0</v>
      </c>
      <c r="Q1342" s="22">
        <v>3</v>
      </c>
      <c r="R1342" s="22"/>
      <c r="S1342" s="22"/>
      <c r="T1342" s="22"/>
      <c r="U1342" t="s">
        <v>543</v>
      </c>
      <c r="V1342" s="18">
        <f t="shared" si="124"/>
        <v>0.24000000000000021</v>
      </c>
      <c r="W1342" s="18">
        <v>39.356201595999998</v>
      </c>
      <c r="X1342" s="18">
        <v>-82.826317233400005</v>
      </c>
      <c r="Y1342" s="18">
        <v>39.358709922499997</v>
      </c>
      <c r="Z1342" s="18">
        <v>-82.823536673600003</v>
      </c>
      <c r="AA1342" s="71" t="str">
        <f t="shared" si="125"/>
        <v>ROS</v>
      </c>
    </row>
    <row r="1343" spans="1:27" x14ac:dyDescent="0.25">
      <c r="A1343" s="22" t="s">
        <v>5832</v>
      </c>
      <c r="B1343" s="22">
        <v>0</v>
      </c>
      <c r="C1343" s="22" t="s">
        <v>4643</v>
      </c>
      <c r="D1343" s="22">
        <v>2</v>
      </c>
      <c r="E1343" s="23" t="str">
        <f t="shared" si="120"/>
        <v>Green</v>
      </c>
      <c r="F1343" s="72" t="s">
        <v>1669</v>
      </c>
      <c r="G1343" s="23"/>
      <c r="H1343" s="24" t="str">
        <f t="shared" si="121"/>
        <v>Start Loc</v>
      </c>
      <c r="I1343" s="24" t="str">
        <f t="shared" si="122"/>
        <v>End Loc</v>
      </c>
      <c r="J1343" s="24" t="str">
        <f t="shared" si="123"/>
        <v>Segment</v>
      </c>
      <c r="K1343" s="71" t="s">
        <v>802</v>
      </c>
      <c r="L1343" s="22">
        <v>3.5</v>
      </c>
      <c r="M1343" s="22">
        <v>3.74</v>
      </c>
      <c r="N1343" s="22">
        <v>2</v>
      </c>
      <c r="O1343" s="22">
        <v>0</v>
      </c>
      <c r="P1343" s="22">
        <v>0</v>
      </c>
      <c r="Q1343" s="22">
        <v>0</v>
      </c>
      <c r="R1343" s="22"/>
      <c r="S1343" s="22"/>
      <c r="T1343" s="22"/>
      <c r="U1343" t="s">
        <v>4744</v>
      </c>
      <c r="V1343" s="18">
        <f t="shared" si="124"/>
        <v>0.24000000000000021</v>
      </c>
      <c r="W1343" s="18">
        <v>39.334768318899997</v>
      </c>
      <c r="X1343" s="18">
        <v>-84.275346908700001</v>
      </c>
      <c r="Y1343" s="18">
        <v>39.3588645285</v>
      </c>
      <c r="Z1343" s="18">
        <v>-84.252620565000001</v>
      </c>
      <c r="AA1343" s="71" t="str">
        <f t="shared" si="125"/>
        <v>WAR</v>
      </c>
    </row>
    <row r="1344" spans="1:27" x14ac:dyDescent="0.25">
      <c r="A1344" s="22" t="s">
        <v>6039</v>
      </c>
      <c r="B1344" s="22">
        <v>0</v>
      </c>
      <c r="C1344" s="22" t="s">
        <v>4630</v>
      </c>
      <c r="D1344" s="22">
        <v>2</v>
      </c>
      <c r="E1344" s="23" t="str">
        <f t="shared" si="120"/>
        <v>Green</v>
      </c>
      <c r="F1344" s="72" t="s">
        <v>1729</v>
      </c>
      <c r="G1344" s="23"/>
      <c r="H1344" s="24" t="str">
        <f t="shared" si="121"/>
        <v>Start Loc</v>
      </c>
      <c r="I1344" s="24" t="str">
        <f t="shared" si="122"/>
        <v>End Loc</v>
      </c>
      <c r="J1344" s="24" t="str">
        <f t="shared" si="123"/>
        <v>Segment</v>
      </c>
      <c r="K1344" s="71" t="s">
        <v>908</v>
      </c>
      <c r="L1344" s="22">
        <v>5.75</v>
      </c>
      <c r="M1344" s="22">
        <v>5.99</v>
      </c>
      <c r="N1344" s="22">
        <v>2</v>
      </c>
      <c r="O1344" s="22">
        <v>0</v>
      </c>
      <c r="P1344" s="22">
        <v>1</v>
      </c>
      <c r="Q1344" s="22">
        <v>3</v>
      </c>
      <c r="R1344" s="22"/>
      <c r="S1344" s="22"/>
      <c r="T1344" s="22"/>
      <c r="U1344" t="s">
        <v>6763</v>
      </c>
      <c r="V1344" s="18">
        <f t="shared" si="124"/>
        <v>0.24000000000000021</v>
      </c>
      <c r="W1344" s="18">
        <v>39.360135711799998</v>
      </c>
      <c r="X1344" s="18">
        <v>-81.980698266499999</v>
      </c>
      <c r="Y1344" s="18">
        <v>39.358964751099997</v>
      </c>
      <c r="Z1344" s="18">
        <v>-81.976924220300006</v>
      </c>
      <c r="AA1344" s="71" t="str">
        <f t="shared" si="125"/>
        <v>ATH</v>
      </c>
    </row>
    <row r="1345" spans="1:27" x14ac:dyDescent="0.25">
      <c r="A1345" s="22" t="s">
        <v>3203</v>
      </c>
      <c r="B1345" s="22">
        <v>0</v>
      </c>
      <c r="C1345" s="22" t="s">
        <v>4608</v>
      </c>
      <c r="D1345" s="22">
        <v>2</v>
      </c>
      <c r="E1345" s="23" t="str">
        <f t="shared" si="120"/>
        <v>Green</v>
      </c>
      <c r="F1345" s="72" t="s">
        <v>1726</v>
      </c>
      <c r="G1345" s="23"/>
      <c r="H1345" s="24" t="str">
        <f t="shared" si="121"/>
        <v>Start Loc</v>
      </c>
      <c r="I1345" s="24" t="str">
        <f t="shared" si="122"/>
        <v>End Loc</v>
      </c>
      <c r="J1345" s="24" t="str">
        <f t="shared" si="123"/>
        <v>Segment</v>
      </c>
      <c r="K1345" s="71" t="s">
        <v>907</v>
      </c>
      <c r="L1345" s="22">
        <v>1.25</v>
      </c>
      <c r="M1345" s="22">
        <v>1.49</v>
      </c>
      <c r="N1345" s="22">
        <v>2</v>
      </c>
      <c r="O1345" s="22">
        <v>0</v>
      </c>
      <c r="P1345" s="22">
        <v>0</v>
      </c>
      <c r="Q1345" s="22">
        <v>0</v>
      </c>
      <c r="R1345" s="22"/>
      <c r="S1345" s="22"/>
      <c r="T1345" s="22"/>
      <c r="U1345" t="s">
        <v>1357</v>
      </c>
      <c r="V1345" s="18">
        <f t="shared" si="124"/>
        <v>0.24</v>
      </c>
      <c r="W1345" s="18">
        <v>39.3601632154</v>
      </c>
      <c r="X1345" s="18">
        <v>-83.060325153400001</v>
      </c>
      <c r="Y1345" s="18">
        <v>39.359199997600001</v>
      </c>
      <c r="Z1345" s="18">
        <v>-83.056043312900002</v>
      </c>
      <c r="AA1345" s="71" t="str">
        <f t="shared" si="125"/>
        <v>ROS</v>
      </c>
    </row>
    <row r="1346" spans="1:27" x14ac:dyDescent="0.25">
      <c r="A1346" s="22" t="s">
        <v>5241</v>
      </c>
      <c r="B1346" s="22">
        <v>0</v>
      </c>
      <c r="C1346" s="22" t="s">
        <v>4609</v>
      </c>
      <c r="D1346" s="22">
        <v>3</v>
      </c>
      <c r="E1346" s="23" t="str">
        <f t="shared" si="120"/>
        <v>Green</v>
      </c>
      <c r="F1346" s="72" t="s">
        <v>1669</v>
      </c>
      <c r="G1346" s="23"/>
      <c r="H1346" s="24" t="str">
        <f t="shared" si="121"/>
        <v>Start Loc</v>
      </c>
      <c r="I1346" s="24" t="str">
        <f t="shared" si="122"/>
        <v>End Loc</v>
      </c>
      <c r="J1346" s="24" t="str">
        <f t="shared" si="123"/>
        <v>Segment</v>
      </c>
      <c r="K1346" s="71" t="s">
        <v>928</v>
      </c>
      <c r="L1346" s="22">
        <v>4.25</v>
      </c>
      <c r="M1346" s="22">
        <v>4.49</v>
      </c>
      <c r="N1346" s="22">
        <v>3</v>
      </c>
      <c r="O1346" s="22">
        <v>0</v>
      </c>
      <c r="P1346" s="22">
        <v>0</v>
      </c>
      <c r="Q1346" s="22">
        <v>1</v>
      </c>
      <c r="R1346" s="22"/>
      <c r="S1346" s="22"/>
      <c r="T1346" s="22"/>
      <c r="U1346" t="s">
        <v>635</v>
      </c>
      <c r="V1346" s="18">
        <f t="shared" si="124"/>
        <v>0.24000000000000021</v>
      </c>
      <c r="W1346" s="18">
        <v>39.357504391600003</v>
      </c>
      <c r="X1346" s="18">
        <v>-84.053796738800003</v>
      </c>
      <c r="Y1346" s="18">
        <v>39.359749925700001</v>
      </c>
      <c r="Z1346" s="18">
        <v>-84.056613196100002</v>
      </c>
      <c r="AA1346" s="71" t="str">
        <f t="shared" si="125"/>
        <v>WAR</v>
      </c>
    </row>
    <row r="1347" spans="1:27" x14ac:dyDescent="0.25">
      <c r="A1347" s="22" t="s">
        <v>5196</v>
      </c>
      <c r="B1347" s="22">
        <v>0</v>
      </c>
      <c r="C1347" s="22" t="s">
        <v>4607</v>
      </c>
      <c r="D1347" s="22">
        <v>2</v>
      </c>
      <c r="E1347" s="23" t="str">
        <f t="shared" si="120"/>
        <v>Green</v>
      </c>
      <c r="F1347" s="72" t="s">
        <v>1729</v>
      </c>
      <c r="G1347" s="23"/>
      <c r="H1347" s="24" t="str">
        <f t="shared" si="121"/>
        <v>Start Loc</v>
      </c>
      <c r="I1347" s="24" t="str">
        <f t="shared" si="122"/>
        <v>End Loc</v>
      </c>
      <c r="J1347" s="24" t="str">
        <f t="shared" si="123"/>
        <v>Segment</v>
      </c>
      <c r="K1347" s="71" t="s">
        <v>923</v>
      </c>
      <c r="L1347" s="22">
        <v>5</v>
      </c>
      <c r="M1347" s="22">
        <v>5.24</v>
      </c>
      <c r="N1347" s="22">
        <v>2</v>
      </c>
      <c r="O1347" s="22">
        <v>0</v>
      </c>
      <c r="P1347" s="22">
        <v>0</v>
      </c>
      <c r="Q1347" s="22">
        <v>0</v>
      </c>
      <c r="R1347" s="22"/>
      <c r="S1347" s="22"/>
      <c r="T1347" s="22"/>
      <c r="U1347" t="s">
        <v>743</v>
      </c>
      <c r="V1347" s="18">
        <f t="shared" si="124"/>
        <v>0.24000000000000021</v>
      </c>
      <c r="W1347" s="18">
        <v>39.357578590800003</v>
      </c>
      <c r="X1347" s="18">
        <v>-82.030469716699997</v>
      </c>
      <c r="Y1347" s="18">
        <v>39.359771868199999</v>
      </c>
      <c r="Z1347" s="18">
        <v>-82.030499750999994</v>
      </c>
      <c r="AA1347" s="71" t="str">
        <f t="shared" si="125"/>
        <v>ATH</v>
      </c>
    </row>
    <row r="1348" spans="1:27" x14ac:dyDescent="0.25">
      <c r="A1348" s="22" t="s">
        <v>6299</v>
      </c>
      <c r="B1348" s="22">
        <v>0</v>
      </c>
      <c r="C1348" s="22" t="s">
        <v>4610</v>
      </c>
      <c r="D1348" s="22">
        <v>2</v>
      </c>
      <c r="E1348" s="23" t="str">
        <f t="shared" si="120"/>
        <v>Green</v>
      </c>
      <c r="F1348" s="72" t="s">
        <v>1669</v>
      </c>
      <c r="G1348" s="23"/>
      <c r="H1348" s="24" t="str">
        <f t="shared" si="121"/>
        <v>Start Loc</v>
      </c>
      <c r="I1348" s="24" t="str">
        <f t="shared" si="122"/>
        <v>End Loc</v>
      </c>
      <c r="J1348" s="24" t="str">
        <f t="shared" si="123"/>
        <v>Segment</v>
      </c>
      <c r="K1348" s="71" t="s">
        <v>1023</v>
      </c>
      <c r="L1348" s="22">
        <v>8</v>
      </c>
      <c r="M1348" s="22">
        <v>8.24</v>
      </c>
      <c r="N1348" s="22">
        <v>2</v>
      </c>
      <c r="O1348" s="22">
        <v>0</v>
      </c>
      <c r="P1348" s="22">
        <v>0</v>
      </c>
      <c r="Q1348" s="22">
        <v>0</v>
      </c>
      <c r="R1348" s="22"/>
      <c r="S1348" s="22"/>
      <c r="T1348" s="22"/>
      <c r="U1348" t="s">
        <v>423</v>
      </c>
      <c r="V1348" s="18">
        <f t="shared" si="124"/>
        <v>0.24000000000000021</v>
      </c>
      <c r="W1348" s="18">
        <v>39.3620143152</v>
      </c>
      <c r="X1348" s="18">
        <v>-84.142201712900004</v>
      </c>
      <c r="Y1348" s="18">
        <v>39.359980825100003</v>
      </c>
      <c r="Z1348" s="18">
        <v>-84.138665239600002</v>
      </c>
      <c r="AA1348" s="71" t="str">
        <f t="shared" si="125"/>
        <v>WAR</v>
      </c>
    </row>
    <row r="1349" spans="1:27" x14ac:dyDescent="0.25">
      <c r="A1349" s="22" t="s">
        <v>5351</v>
      </c>
      <c r="B1349" s="22">
        <v>0</v>
      </c>
      <c r="C1349" s="22" t="s">
        <v>4621</v>
      </c>
      <c r="D1349" s="22">
        <v>3</v>
      </c>
      <c r="E1349" s="23" t="str">
        <f t="shared" si="120"/>
        <v>Green</v>
      </c>
      <c r="F1349" s="72" t="s">
        <v>1726</v>
      </c>
      <c r="G1349" s="23"/>
      <c r="H1349" s="24" t="str">
        <f t="shared" si="121"/>
        <v>Start Loc</v>
      </c>
      <c r="I1349" s="24" t="str">
        <f t="shared" si="122"/>
        <v>End Loc</v>
      </c>
      <c r="J1349" s="24" t="str">
        <f t="shared" si="123"/>
        <v>Segment</v>
      </c>
      <c r="K1349" s="71" t="s">
        <v>907</v>
      </c>
      <c r="L1349" s="22">
        <v>0.75</v>
      </c>
      <c r="M1349" s="22">
        <v>0.99</v>
      </c>
      <c r="N1349" s="22">
        <v>3</v>
      </c>
      <c r="O1349" s="22">
        <v>0</v>
      </c>
      <c r="P1349" s="22">
        <v>0</v>
      </c>
      <c r="Q1349" s="22">
        <v>1</v>
      </c>
      <c r="R1349" s="22"/>
      <c r="S1349" s="22"/>
      <c r="T1349" s="22"/>
      <c r="U1349" t="s">
        <v>1357</v>
      </c>
      <c r="V1349" s="18">
        <f t="shared" si="124"/>
        <v>0.24</v>
      </c>
      <c r="W1349" s="18">
        <v>39.3608075848</v>
      </c>
      <c r="X1349" s="18">
        <v>-83.069285758500001</v>
      </c>
      <c r="Y1349" s="18">
        <v>39.361084909799999</v>
      </c>
      <c r="Z1349" s="18">
        <v>-83.064910882199996</v>
      </c>
      <c r="AA1349" s="71" t="str">
        <f t="shared" si="125"/>
        <v>ROS</v>
      </c>
    </row>
    <row r="1350" spans="1:27" x14ac:dyDescent="0.25">
      <c r="A1350" s="22" t="s">
        <v>5995</v>
      </c>
      <c r="B1350" s="22">
        <v>0</v>
      </c>
      <c r="C1350" s="22" t="s">
        <v>4643</v>
      </c>
      <c r="D1350" s="22">
        <v>2</v>
      </c>
      <c r="E1350" s="23" t="str">
        <f t="shared" si="120"/>
        <v>Green</v>
      </c>
      <c r="F1350" s="72" t="s">
        <v>1726</v>
      </c>
      <c r="G1350" s="23"/>
      <c r="H1350" s="24" t="str">
        <f t="shared" si="121"/>
        <v>Start Loc</v>
      </c>
      <c r="I1350" s="24" t="str">
        <f t="shared" si="122"/>
        <v>End Loc</v>
      </c>
      <c r="J1350" s="24" t="str">
        <f t="shared" si="123"/>
        <v>Segment</v>
      </c>
      <c r="K1350" s="71" t="s">
        <v>968</v>
      </c>
      <c r="L1350" s="22">
        <v>3.5</v>
      </c>
      <c r="M1350" s="22">
        <v>3.74</v>
      </c>
      <c r="N1350" s="22">
        <v>2</v>
      </c>
      <c r="O1350" s="22">
        <v>0</v>
      </c>
      <c r="P1350" s="22">
        <v>1</v>
      </c>
      <c r="Q1350" s="22">
        <v>2</v>
      </c>
      <c r="R1350" s="22"/>
      <c r="S1350" s="22"/>
      <c r="T1350" s="22"/>
      <c r="U1350" t="s">
        <v>6745</v>
      </c>
      <c r="V1350" s="18">
        <f t="shared" si="124"/>
        <v>0.24000000000000021</v>
      </c>
      <c r="W1350" s="18">
        <v>39.3627035779</v>
      </c>
      <c r="X1350" s="18">
        <v>-82.803529894999997</v>
      </c>
      <c r="Y1350" s="18">
        <v>39.361643776999998</v>
      </c>
      <c r="Z1350" s="18">
        <v>-82.807656072699999</v>
      </c>
      <c r="AA1350" s="71" t="str">
        <f t="shared" si="125"/>
        <v>ROS</v>
      </c>
    </row>
    <row r="1351" spans="1:27" x14ac:dyDescent="0.25">
      <c r="A1351" s="22" t="s">
        <v>6356</v>
      </c>
      <c r="B1351" s="22">
        <v>0</v>
      </c>
      <c r="C1351" s="22" t="s">
        <v>4615</v>
      </c>
      <c r="D1351" s="22">
        <v>3</v>
      </c>
      <c r="E1351" s="23" t="str">
        <f t="shared" si="120"/>
        <v>Green</v>
      </c>
      <c r="F1351" s="72" t="s">
        <v>1698</v>
      </c>
      <c r="G1351" s="23"/>
      <c r="H1351" s="24" t="str">
        <f t="shared" si="121"/>
        <v>Start Loc</v>
      </c>
      <c r="I1351" s="24" t="str">
        <f t="shared" si="122"/>
        <v>End Loc</v>
      </c>
      <c r="J1351" s="24" t="str">
        <f t="shared" si="123"/>
        <v>Segment</v>
      </c>
      <c r="K1351" s="71" t="s">
        <v>1072</v>
      </c>
      <c r="L1351" s="22">
        <v>2.5</v>
      </c>
      <c r="M1351" s="22">
        <v>2.74</v>
      </c>
      <c r="N1351" s="22">
        <v>3</v>
      </c>
      <c r="O1351" s="22">
        <v>0</v>
      </c>
      <c r="P1351" s="22">
        <v>0</v>
      </c>
      <c r="Q1351" s="22">
        <v>0</v>
      </c>
      <c r="R1351" s="22"/>
      <c r="S1351" s="22"/>
      <c r="T1351" s="22"/>
      <c r="U1351" t="s">
        <v>1790</v>
      </c>
      <c r="V1351" s="18">
        <f t="shared" si="124"/>
        <v>0.24000000000000021</v>
      </c>
      <c r="W1351" s="18">
        <v>39.364307619599998</v>
      </c>
      <c r="X1351" s="18">
        <v>-84.6990617286</v>
      </c>
      <c r="Y1351" s="18">
        <v>39.362093957600003</v>
      </c>
      <c r="Z1351" s="18">
        <v>-84.695770058899996</v>
      </c>
      <c r="AA1351" s="71" t="str">
        <f t="shared" si="125"/>
        <v>BUT</v>
      </c>
    </row>
    <row r="1352" spans="1:27" x14ac:dyDescent="0.25">
      <c r="A1352" s="22" t="s">
        <v>5682</v>
      </c>
      <c r="B1352" s="22">
        <v>0</v>
      </c>
      <c r="C1352" s="22" t="s">
        <v>4621</v>
      </c>
      <c r="D1352" s="22">
        <v>2</v>
      </c>
      <c r="E1352" s="23" t="str">
        <f t="shared" si="120"/>
        <v>Green</v>
      </c>
      <c r="F1352" s="72" t="s">
        <v>1726</v>
      </c>
      <c r="G1352" s="23"/>
      <c r="H1352" s="24" t="str">
        <f t="shared" si="121"/>
        <v>Start Loc</v>
      </c>
      <c r="I1352" s="24" t="str">
        <f t="shared" si="122"/>
        <v>End Loc</v>
      </c>
      <c r="J1352" s="24" t="str">
        <f t="shared" si="123"/>
        <v>Segment</v>
      </c>
      <c r="K1352" s="71" t="s">
        <v>1087</v>
      </c>
      <c r="L1352" s="22">
        <v>0.75</v>
      </c>
      <c r="M1352" s="22">
        <v>0.99</v>
      </c>
      <c r="N1352" s="22">
        <v>2</v>
      </c>
      <c r="O1352" s="22">
        <v>0</v>
      </c>
      <c r="P1352" s="22">
        <v>0</v>
      </c>
      <c r="Q1352" s="22">
        <v>0</v>
      </c>
      <c r="R1352" s="22"/>
      <c r="S1352" s="22"/>
      <c r="T1352" s="22"/>
      <c r="U1352" t="s">
        <v>545</v>
      </c>
      <c r="V1352" s="18">
        <f t="shared" si="124"/>
        <v>0.24</v>
      </c>
      <c r="W1352" s="18">
        <v>39.359836705200003</v>
      </c>
      <c r="X1352" s="18">
        <v>-82.965125882099997</v>
      </c>
      <c r="Y1352" s="18">
        <v>39.362856383900002</v>
      </c>
      <c r="Z1352" s="18">
        <v>-82.962899606199997</v>
      </c>
      <c r="AA1352" s="71" t="str">
        <f t="shared" si="125"/>
        <v>ROS</v>
      </c>
    </row>
    <row r="1353" spans="1:27" x14ac:dyDescent="0.25">
      <c r="A1353" s="22" t="s">
        <v>2871</v>
      </c>
      <c r="B1353" s="22">
        <v>0</v>
      </c>
      <c r="C1353" s="22" t="s">
        <v>4628</v>
      </c>
      <c r="D1353" s="22">
        <v>3</v>
      </c>
      <c r="E1353" s="23" t="str">
        <f t="shared" ref="E1353:E1416" si="126">IF(D1353&gt;15,"Red",IF(D1353&gt;10,"Yellow",IF(D1353&gt;5,"Purple",IF(D1353&gt;1,"Green",""))))</f>
        <v>Green</v>
      </c>
      <c r="F1353" s="72" t="s">
        <v>1698</v>
      </c>
      <c r="G1353" s="23"/>
      <c r="H1353" s="24" t="str">
        <f t="shared" ref="H1353:H1416" si="127">IF(W1353=0,"Unavailable",HYPERLINK(CONCATENATE("http://maps.google.com/maps?q=",+W1353,",+",+X1353,"+(Begin)&amp;iwloc=A&amp;hl=en"),"Start Loc"))</f>
        <v>Start Loc</v>
      </c>
      <c r="I1353" s="24" t="str">
        <f t="shared" ref="I1353:I1416" si="128">IF(Y1353=0,"Unavailable",HYPERLINK(CONCATENATE("http://maps.google.com/maps?q=",+Y1353,",+",+Z1353,"+(End)&amp;iwloc=A&amp;hl=en"),"End Loc"))</f>
        <v>End Loc</v>
      </c>
      <c r="J1353" s="24" t="str">
        <f t="shared" ref="J1353:J1416" si="129">HYPERLINK(CONCATENATE("https://www.google.us/maps/dir/",W1353,",",X1353,"/",Y1353,",",Z1353,"/@",AVERAGE(W1353,Y1353),",",AVERAGE(X1353,Z1353),",15z"),"Segment")</f>
        <v>Segment</v>
      </c>
      <c r="K1353" s="71" t="s">
        <v>816</v>
      </c>
      <c r="L1353" s="22">
        <v>4.75</v>
      </c>
      <c r="M1353" s="22">
        <v>4.99</v>
      </c>
      <c r="N1353" s="22">
        <v>3</v>
      </c>
      <c r="O1353" s="22">
        <v>0</v>
      </c>
      <c r="P1353" s="22">
        <v>1</v>
      </c>
      <c r="Q1353" s="22">
        <v>2</v>
      </c>
      <c r="R1353" s="22"/>
      <c r="S1353" s="22"/>
      <c r="T1353" s="22"/>
      <c r="U1353" t="s">
        <v>1234</v>
      </c>
      <c r="V1353" s="18">
        <f t="shared" ref="V1353:V1416" si="130">M1353-L1353</f>
        <v>0.24000000000000021</v>
      </c>
      <c r="W1353" s="18">
        <v>39.361729823499999</v>
      </c>
      <c r="X1353" s="18">
        <v>-84.395410315399999</v>
      </c>
      <c r="Y1353" s="18">
        <v>39.363105856499999</v>
      </c>
      <c r="Z1353" s="18">
        <v>-84.391306914500007</v>
      </c>
      <c r="AA1353" s="71" t="str">
        <f t="shared" ref="AA1353:AA1416" si="131">MID(U1353,2,3)</f>
        <v>BUT</v>
      </c>
    </row>
    <row r="1354" spans="1:27" x14ac:dyDescent="0.25">
      <c r="A1354" s="22" t="s">
        <v>3041</v>
      </c>
      <c r="B1354" s="22">
        <v>0</v>
      </c>
      <c r="C1354" s="22" t="s">
        <v>4619</v>
      </c>
      <c r="D1354" s="22">
        <v>3</v>
      </c>
      <c r="E1354" s="23" t="str">
        <f t="shared" si="126"/>
        <v>Green</v>
      </c>
      <c r="F1354" s="72" t="s">
        <v>1727</v>
      </c>
      <c r="G1354" s="23"/>
      <c r="H1354" s="24" t="str">
        <f t="shared" si="127"/>
        <v>Start Loc</v>
      </c>
      <c r="I1354" s="24" t="str">
        <f t="shared" si="128"/>
        <v>End Loc</v>
      </c>
      <c r="J1354" s="24" t="str">
        <f t="shared" si="129"/>
        <v>Segment</v>
      </c>
      <c r="K1354" s="71" t="s">
        <v>796</v>
      </c>
      <c r="L1354" s="22">
        <v>0.5</v>
      </c>
      <c r="M1354" s="22">
        <v>0.74</v>
      </c>
      <c r="N1354" s="22">
        <v>3</v>
      </c>
      <c r="O1354" s="22">
        <v>0</v>
      </c>
      <c r="P1354" s="22">
        <v>0</v>
      </c>
      <c r="Q1354" s="22">
        <v>2</v>
      </c>
      <c r="R1354" s="22"/>
      <c r="S1354" s="22"/>
      <c r="T1354" s="22"/>
      <c r="U1354" t="s">
        <v>625</v>
      </c>
      <c r="V1354" s="18">
        <f t="shared" si="130"/>
        <v>0.24</v>
      </c>
      <c r="W1354" s="18">
        <v>39.3612218309</v>
      </c>
      <c r="X1354" s="18">
        <v>-83.863684822600007</v>
      </c>
      <c r="Y1354" s="18">
        <v>39.3636582659</v>
      </c>
      <c r="Z1354" s="18">
        <v>-83.862036748199998</v>
      </c>
      <c r="AA1354" s="71" t="str">
        <f t="shared" si="131"/>
        <v>CLI</v>
      </c>
    </row>
    <row r="1355" spans="1:27" x14ac:dyDescent="0.25">
      <c r="A1355" s="22" t="s">
        <v>3740</v>
      </c>
      <c r="B1355" s="22">
        <v>0</v>
      </c>
      <c r="C1355" s="22" t="s">
        <v>4638</v>
      </c>
      <c r="D1355" s="22">
        <v>4</v>
      </c>
      <c r="E1355" s="23" t="str">
        <f t="shared" si="126"/>
        <v>Green</v>
      </c>
      <c r="F1355" s="72" t="s">
        <v>1669</v>
      </c>
      <c r="G1355" s="23"/>
      <c r="H1355" s="24" t="str">
        <f t="shared" si="127"/>
        <v>Start Loc</v>
      </c>
      <c r="I1355" s="24" t="str">
        <f t="shared" si="128"/>
        <v>End Loc</v>
      </c>
      <c r="J1355" s="24" t="str">
        <f t="shared" si="129"/>
        <v>Segment</v>
      </c>
      <c r="K1355" s="71" t="s">
        <v>1023</v>
      </c>
      <c r="L1355" s="22">
        <v>7.5</v>
      </c>
      <c r="M1355" s="22">
        <v>7.74</v>
      </c>
      <c r="N1355" s="22">
        <v>4</v>
      </c>
      <c r="O1355" s="22">
        <v>0</v>
      </c>
      <c r="P1355" s="22">
        <v>0</v>
      </c>
      <c r="Q1355" s="22">
        <v>6</v>
      </c>
      <c r="R1355" s="22"/>
      <c r="S1355" s="22"/>
      <c r="T1355" s="22"/>
      <c r="U1355" t="s">
        <v>423</v>
      </c>
      <c r="V1355" s="18">
        <f t="shared" si="130"/>
        <v>0.24000000000000021</v>
      </c>
      <c r="W1355" s="18">
        <v>39.365719695599999</v>
      </c>
      <c r="X1355" s="18">
        <v>-84.1499237811</v>
      </c>
      <c r="Y1355" s="18">
        <v>39.363864974199998</v>
      </c>
      <c r="Z1355" s="18">
        <v>-84.146453932300005</v>
      </c>
      <c r="AA1355" s="71" t="str">
        <f t="shared" si="131"/>
        <v>WAR</v>
      </c>
    </row>
    <row r="1356" spans="1:27" x14ac:dyDescent="0.25">
      <c r="A1356" s="22" t="s">
        <v>2601</v>
      </c>
      <c r="B1356" s="22">
        <v>0</v>
      </c>
      <c r="C1356" s="22" t="s">
        <v>4653</v>
      </c>
      <c r="D1356" s="22">
        <v>4</v>
      </c>
      <c r="E1356" s="23" t="str">
        <f t="shared" si="126"/>
        <v>Green</v>
      </c>
      <c r="F1356" s="72" t="s">
        <v>1669</v>
      </c>
      <c r="G1356" s="23"/>
      <c r="H1356" s="24" t="str">
        <f t="shared" si="127"/>
        <v>Start Loc</v>
      </c>
      <c r="I1356" s="24" t="str">
        <f t="shared" si="128"/>
        <v>End Loc</v>
      </c>
      <c r="J1356" s="24" t="str">
        <f t="shared" si="129"/>
        <v>Segment</v>
      </c>
      <c r="K1356" s="71" t="s">
        <v>1023</v>
      </c>
      <c r="L1356" s="22">
        <v>6</v>
      </c>
      <c r="M1356" s="22">
        <v>6.24</v>
      </c>
      <c r="N1356" s="22">
        <v>4</v>
      </c>
      <c r="O1356" s="22">
        <v>0</v>
      </c>
      <c r="P1356" s="22">
        <v>0</v>
      </c>
      <c r="Q1356" s="22">
        <v>0</v>
      </c>
      <c r="R1356" s="22"/>
      <c r="S1356" s="22"/>
      <c r="T1356" s="22"/>
      <c r="U1356" t="s">
        <v>423</v>
      </c>
      <c r="V1356" s="18">
        <f t="shared" si="130"/>
        <v>0.24000000000000021</v>
      </c>
      <c r="W1356" s="18">
        <v>39.363786142199999</v>
      </c>
      <c r="X1356" s="18">
        <v>-84.176562517700006</v>
      </c>
      <c r="Y1356" s="18">
        <v>39.3645244776</v>
      </c>
      <c r="Z1356" s="18">
        <v>-84.1722809117</v>
      </c>
      <c r="AA1356" s="71" t="str">
        <f t="shared" si="131"/>
        <v>WAR</v>
      </c>
    </row>
    <row r="1357" spans="1:27" x14ac:dyDescent="0.25">
      <c r="A1357" s="22" t="s">
        <v>3565</v>
      </c>
      <c r="B1357" s="22">
        <v>0</v>
      </c>
      <c r="C1357" s="22" t="s">
        <v>4607</v>
      </c>
      <c r="D1357" s="22">
        <v>2</v>
      </c>
      <c r="E1357" s="23" t="str">
        <f t="shared" si="126"/>
        <v>Green</v>
      </c>
      <c r="F1357" s="72" t="s">
        <v>1698</v>
      </c>
      <c r="G1357" s="23"/>
      <c r="H1357" s="24" t="str">
        <f t="shared" si="127"/>
        <v>Start Loc</v>
      </c>
      <c r="I1357" s="24" t="str">
        <f t="shared" si="128"/>
        <v>End Loc</v>
      </c>
      <c r="J1357" s="24" t="str">
        <f t="shared" si="129"/>
        <v>Segment</v>
      </c>
      <c r="K1357" s="71" t="s">
        <v>1016</v>
      </c>
      <c r="L1357" s="22">
        <v>5</v>
      </c>
      <c r="M1357" s="22">
        <v>5.24</v>
      </c>
      <c r="N1357" s="22">
        <v>2</v>
      </c>
      <c r="O1357" s="22">
        <v>0</v>
      </c>
      <c r="P1357" s="22">
        <v>0</v>
      </c>
      <c r="Q1357" s="22">
        <v>1</v>
      </c>
      <c r="R1357" s="22"/>
      <c r="S1357" s="22"/>
      <c r="T1357" s="22"/>
      <c r="U1357" t="s">
        <v>514</v>
      </c>
      <c r="V1357" s="18">
        <f t="shared" si="130"/>
        <v>0.24000000000000021</v>
      </c>
      <c r="W1357" s="18">
        <v>39.362625133500003</v>
      </c>
      <c r="X1357" s="18">
        <v>-84.643805279299997</v>
      </c>
      <c r="Y1357" s="18">
        <v>39.365268583400002</v>
      </c>
      <c r="Z1357" s="18">
        <v>-84.6409095259</v>
      </c>
      <c r="AA1357" s="71" t="str">
        <f t="shared" si="131"/>
        <v>BUT</v>
      </c>
    </row>
    <row r="1358" spans="1:27" x14ac:dyDescent="0.25">
      <c r="A1358" s="22" t="s">
        <v>3185</v>
      </c>
      <c r="B1358" s="22">
        <v>0</v>
      </c>
      <c r="C1358" s="22" t="s">
        <v>4656</v>
      </c>
      <c r="D1358" s="22">
        <v>3</v>
      </c>
      <c r="E1358" s="23" t="str">
        <f t="shared" si="126"/>
        <v>Green</v>
      </c>
      <c r="F1358" s="72" t="s">
        <v>1669</v>
      </c>
      <c r="G1358" s="23"/>
      <c r="H1358" s="24" t="str">
        <f t="shared" si="127"/>
        <v>Start Loc</v>
      </c>
      <c r="I1358" s="24" t="str">
        <f t="shared" si="128"/>
        <v>End Loc</v>
      </c>
      <c r="J1358" s="24" t="str">
        <f t="shared" si="129"/>
        <v>Segment</v>
      </c>
      <c r="K1358" s="71" t="s">
        <v>1023</v>
      </c>
      <c r="L1358" s="22">
        <v>7.25</v>
      </c>
      <c r="M1358" s="22">
        <v>7.49</v>
      </c>
      <c r="N1358" s="22">
        <v>3</v>
      </c>
      <c r="O1358" s="22">
        <v>0</v>
      </c>
      <c r="P1358" s="22">
        <v>1</v>
      </c>
      <c r="Q1358" s="22">
        <v>5</v>
      </c>
      <c r="R1358" s="22"/>
      <c r="S1358" s="22"/>
      <c r="T1358" s="22"/>
      <c r="U1358" t="s">
        <v>423</v>
      </c>
      <c r="V1358" s="18">
        <f t="shared" si="130"/>
        <v>0.24000000000000021</v>
      </c>
      <c r="W1358" s="18">
        <v>39.366718615400004</v>
      </c>
      <c r="X1358" s="18">
        <v>-84.154379742900005</v>
      </c>
      <c r="Y1358" s="18">
        <v>39.365714457700001</v>
      </c>
      <c r="Z1358" s="18">
        <v>-84.150109644300002</v>
      </c>
      <c r="AA1358" s="71" t="str">
        <f t="shared" si="131"/>
        <v>WAR</v>
      </c>
    </row>
    <row r="1359" spans="1:27" x14ac:dyDescent="0.25">
      <c r="A1359" s="22" t="s">
        <v>5699</v>
      </c>
      <c r="B1359" s="22">
        <v>0</v>
      </c>
      <c r="C1359" s="22" t="s">
        <v>4677</v>
      </c>
      <c r="D1359" s="22">
        <v>2</v>
      </c>
      <c r="E1359" s="23" t="str">
        <f t="shared" si="126"/>
        <v>Green</v>
      </c>
      <c r="F1359" s="72" t="s">
        <v>1726</v>
      </c>
      <c r="G1359" s="23"/>
      <c r="H1359" s="24" t="str">
        <f t="shared" si="127"/>
        <v>Start Loc</v>
      </c>
      <c r="I1359" s="24" t="str">
        <f t="shared" si="128"/>
        <v>End Loc</v>
      </c>
      <c r="J1359" s="24" t="str">
        <f t="shared" si="129"/>
        <v>Segment</v>
      </c>
      <c r="K1359" s="71" t="s">
        <v>879</v>
      </c>
      <c r="L1359" s="22">
        <v>15.5</v>
      </c>
      <c r="M1359" s="22">
        <v>15.74</v>
      </c>
      <c r="N1359" s="22">
        <v>2</v>
      </c>
      <c r="O1359" s="22">
        <v>0</v>
      </c>
      <c r="P1359" s="22">
        <v>0</v>
      </c>
      <c r="Q1359" s="22">
        <v>1</v>
      </c>
      <c r="R1359" s="22"/>
      <c r="S1359" s="22"/>
      <c r="T1359" s="22"/>
      <c r="U1359" t="s">
        <v>570</v>
      </c>
      <c r="V1359" s="18">
        <f t="shared" si="130"/>
        <v>0.24000000000000021</v>
      </c>
      <c r="W1359" s="18">
        <v>39.367613287099999</v>
      </c>
      <c r="X1359" s="18">
        <v>-83.018823132799994</v>
      </c>
      <c r="Y1359" s="18">
        <v>39.366024344700001</v>
      </c>
      <c r="Z1359" s="18">
        <v>-83.015919247799999</v>
      </c>
      <c r="AA1359" s="71" t="str">
        <f t="shared" si="131"/>
        <v>ROS</v>
      </c>
    </row>
    <row r="1360" spans="1:27" x14ac:dyDescent="0.25">
      <c r="A1360" s="22" t="s">
        <v>3557</v>
      </c>
      <c r="B1360" s="22">
        <v>0</v>
      </c>
      <c r="C1360" s="22" t="s">
        <v>4612</v>
      </c>
      <c r="D1360" s="22">
        <v>3</v>
      </c>
      <c r="E1360" s="23" t="str">
        <f t="shared" si="126"/>
        <v>Green</v>
      </c>
      <c r="F1360" s="72" t="s">
        <v>1726</v>
      </c>
      <c r="G1360" s="23"/>
      <c r="H1360" s="24" t="str">
        <f t="shared" si="127"/>
        <v>Start Loc</v>
      </c>
      <c r="I1360" s="24" t="str">
        <f t="shared" si="128"/>
        <v>End Loc</v>
      </c>
      <c r="J1360" s="24" t="str">
        <f t="shared" si="129"/>
        <v>Segment</v>
      </c>
      <c r="K1360" s="71" t="s">
        <v>915</v>
      </c>
      <c r="L1360" s="22">
        <v>1</v>
      </c>
      <c r="M1360" s="22">
        <v>1.24</v>
      </c>
      <c r="N1360" s="22">
        <v>3</v>
      </c>
      <c r="O1360" s="22">
        <v>0</v>
      </c>
      <c r="P1360" s="22">
        <v>0</v>
      </c>
      <c r="Q1360" s="22">
        <v>2</v>
      </c>
      <c r="R1360" s="22"/>
      <c r="S1360" s="22"/>
      <c r="T1360" s="22"/>
      <c r="U1360" t="s">
        <v>287</v>
      </c>
      <c r="V1360" s="18">
        <f t="shared" si="130"/>
        <v>0.24</v>
      </c>
      <c r="W1360" s="18">
        <v>39.363389280600003</v>
      </c>
      <c r="X1360" s="18">
        <v>-83.050529142900004</v>
      </c>
      <c r="Y1360" s="18">
        <v>39.366228401999997</v>
      </c>
      <c r="Z1360" s="18">
        <v>-83.047999528399998</v>
      </c>
      <c r="AA1360" s="71" t="str">
        <f t="shared" si="131"/>
        <v>ROS</v>
      </c>
    </row>
    <row r="1361" spans="1:27" x14ac:dyDescent="0.25">
      <c r="A1361" s="22" t="s">
        <v>5897</v>
      </c>
      <c r="B1361" s="22">
        <v>0</v>
      </c>
      <c r="C1361" s="22" t="s">
        <v>4619</v>
      </c>
      <c r="D1361" s="22">
        <v>2</v>
      </c>
      <c r="E1361" s="23" t="str">
        <f t="shared" si="126"/>
        <v>Green</v>
      </c>
      <c r="F1361" s="72" t="s">
        <v>1727</v>
      </c>
      <c r="G1361" s="23"/>
      <c r="H1361" s="24" t="str">
        <f t="shared" si="127"/>
        <v>Start Loc</v>
      </c>
      <c r="I1361" s="24" t="str">
        <f t="shared" si="128"/>
        <v>End Loc</v>
      </c>
      <c r="J1361" s="24" t="str">
        <f t="shared" si="129"/>
        <v>Segment</v>
      </c>
      <c r="K1361" s="71" t="s">
        <v>961</v>
      </c>
      <c r="L1361" s="22">
        <v>0.5</v>
      </c>
      <c r="M1361" s="22">
        <v>0.74</v>
      </c>
      <c r="N1361" s="22">
        <v>2</v>
      </c>
      <c r="O1361" s="22">
        <v>0</v>
      </c>
      <c r="P1361" s="22">
        <v>1</v>
      </c>
      <c r="Q1361" s="22">
        <v>1</v>
      </c>
      <c r="R1361" s="22"/>
      <c r="S1361" s="22"/>
      <c r="T1361" s="22"/>
      <c r="U1361" t="s">
        <v>6721</v>
      </c>
      <c r="V1361" s="18">
        <f t="shared" si="130"/>
        <v>0.24</v>
      </c>
      <c r="W1361" s="18">
        <v>39.363576356999999</v>
      </c>
      <c r="X1361" s="18">
        <v>-83.836332579300006</v>
      </c>
      <c r="Y1361" s="18">
        <v>39.366342606700002</v>
      </c>
      <c r="Z1361" s="18">
        <v>-83.8341308543</v>
      </c>
      <c r="AA1361" s="71" t="str">
        <f t="shared" si="131"/>
        <v>CLI</v>
      </c>
    </row>
    <row r="1362" spans="1:27" x14ac:dyDescent="0.25">
      <c r="A1362" s="22" t="s">
        <v>3455</v>
      </c>
      <c r="B1362" s="22">
        <v>0</v>
      </c>
      <c r="C1362" s="22" t="s">
        <v>4629</v>
      </c>
      <c r="D1362" s="22">
        <v>3</v>
      </c>
      <c r="E1362" s="23" t="str">
        <f t="shared" si="126"/>
        <v>Green</v>
      </c>
      <c r="F1362" s="72" t="s">
        <v>1669</v>
      </c>
      <c r="G1362" s="23"/>
      <c r="H1362" s="24" t="str">
        <f t="shared" si="127"/>
        <v>Start Loc</v>
      </c>
      <c r="I1362" s="24" t="str">
        <f t="shared" si="128"/>
        <v>End Loc</v>
      </c>
      <c r="J1362" s="24" t="str">
        <f t="shared" si="129"/>
        <v>Segment</v>
      </c>
      <c r="K1362" s="71" t="s">
        <v>1023</v>
      </c>
      <c r="L1362" s="22">
        <v>7</v>
      </c>
      <c r="M1362" s="22">
        <v>7.24</v>
      </c>
      <c r="N1362" s="22">
        <v>3</v>
      </c>
      <c r="O1362" s="22">
        <v>1</v>
      </c>
      <c r="P1362" s="22">
        <v>0</v>
      </c>
      <c r="Q1362" s="22">
        <v>1</v>
      </c>
      <c r="R1362" s="22"/>
      <c r="S1362" s="22"/>
      <c r="T1362" s="22"/>
      <c r="U1362" t="s">
        <v>423</v>
      </c>
      <c r="V1362" s="18">
        <f t="shared" si="130"/>
        <v>0.24000000000000021</v>
      </c>
      <c r="W1362" s="18">
        <v>39.366598638799999</v>
      </c>
      <c r="X1362" s="18">
        <v>-84.158812774300003</v>
      </c>
      <c r="Y1362" s="18">
        <v>39.366767592899997</v>
      </c>
      <c r="Z1362" s="18">
        <v>-84.154554806600004</v>
      </c>
      <c r="AA1362" s="71" t="str">
        <f t="shared" si="131"/>
        <v>WAR</v>
      </c>
    </row>
    <row r="1363" spans="1:27" x14ac:dyDescent="0.25">
      <c r="A1363" s="22" t="s">
        <v>2333</v>
      </c>
      <c r="B1363" s="22">
        <v>0</v>
      </c>
      <c r="C1363" s="22" t="s">
        <v>4621</v>
      </c>
      <c r="D1363" s="22">
        <v>2</v>
      </c>
      <c r="E1363" s="23" t="str">
        <f t="shared" si="126"/>
        <v>Green</v>
      </c>
      <c r="F1363" s="72" t="s">
        <v>1698</v>
      </c>
      <c r="G1363" s="23"/>
      <c r="H1363" s="24" t="str">
        <f t="shared" si="127"/>
        <v>Start Loc</v>
      </c>
      <c r="I1363" s="24" t="str">
        <f t="shared" si="128"/>
        <v>End Loc</v>
      </c>
      <c r="J1363" s="24" t="str">
        <f t="shared" si="129"/>
        <v>Segment</v>
      </c>
      <c r="K1363" s="71" t="s">
        <v>957</v>
      </c>
      <c r="L1363" s="22">
        <v>0.75</v>
      </c>
      <c r="M1363" s="22">
        <v>0.99</v>
      </c>
      <c r="N1363" s="22">
        <v>2</v>
      </c>
      <c r="O1363" s="22">
        <v>0</v>
      </c>
      <c r="P1363" s="22">
        <v>0</v>
      </c>
      <c r="Q1363" s="22">
        <v>0</v>
      </c>
      <c r="R1363" s="22"/>
      <c r="S1363" s="22"/>
      <c r="T1363" s="22"/>
      <c r="U1363" t="s">
        <v>2072</v>
      </c>
      <c r="V1363" s="18">
        <f t="shared" si="130"/>
        <v>0.24</v>
      </c>
      <c r="W1363" s="18">
        <v>39.363691386900001</v>
      </c>
      <c r="X1363" s="18">
        <v>-84.363655833999999</v>
      </c>
      <c r="Y1363" s="18">
        <v>39.367101969700002</v>
      </c>
      <c r="Z1363" s="18">
        <v>-84.363116596899999</v>
      </c>
      <c r="AA1363" s="71" t="str">
        <f t="shared" si="131"/>
        <v>BUT</v>
      </c>
    </row>
    <row r="1364" spans="1:27" x14ac:dyDescent="0.25">
      <c r="A1364" s="22" t="s">
        <v>2853</v>
      </c>
      <c r="B1364" s="22">
        <v>0</v>
      </c>
      <c r="C1364" s="22" t="s">
        <v>4606</v>
      </c>
      <c r="D1364" s="22">
        <v>3</v>
      </c>
      <c r="E1364" s="23" t="str">
        <f t="shared" si="126"/>
        <v>Green</v>
      </c>
      <c r="F1364" s="72" t="s">
        <v>1726</v>
      </c>
      <c r="G1364" s="23"/>
      <c r="H1364" s="24" t="str">
        <f t="shared" si="127"/>
        <v>Start Loc</v>
      </c>
      <c r="I1364" s="24" t="str">
        <f t="shared" si="128"/>
        <v>End Loc</v>
      </c>
      <c r="J1364" s="24" t="str">
        <f t="shared" si="129"/>
        <v>Segment</v>
      </c>
      <c r="K1364" s="71" t="s">
        <v>967</v>
      </c>
      <c r="L1364" s="22">
        <v>0.25</v>
      </c>
      <c r="M1364" s="22">
        <v>0.49</v>
      </c>
      <c r="N1364" s="22">
        <v>3</v>
      </c>
      <c r="O1364" s="22">
        <v>0</v>
      </c>
      <c r="P1364" s="22">
        <v>0</v>
      </c>
      <c r="Q1364" s="22">
        <v>2</v>
      </c>
      <c r="R1364" s="22"/>
      <c r="S1364" s="22"/>
      <c r="T1364" s="22"/>
      <c r="U1364" t="s">
        <v>679</v>
      </c>
      <c r="V1364" s="18">
        <f t="shared" si="130"/>
        <v>0.24</v>
      </c>
      <c r="W1364" s="18">
        <v>39.364290911600001</v>
      </c>
      <c r="X1364" s="18">
        <v>-83.373160628600004</v>
      </c>
      <c r="Y1364" s="18">
        <v>39.3675896803</v>
      </c>
      <c r="Z1364" s="18">
        <v>-83.373902535499994</v>
      </c>
      <c r="AA1364" s="71" t="str">
        <f t="shared" si="131"/>
        <v>ROS</v>
      </c>
    </row>
    <row r="1365" spans="1:27" x14ac:dyDescent="0.25">
      <c r="A1365" s="22" t="s">
        <v>5774</v>
      </c>
      <c r="B1365" s="22">
        <v>0</v>
      </c>
      <c r="C1365" s="22" t="s">
        <v>4608</v>
      </c>
      <c r="D1365" s="22">
        <v>2</v>
      </c>
      <c r="E1365" s="23" t="str">
        <f t="shared" si="126"/>
        <v>Green</v>
      </c>
      <c r="F1365" s="72" t="s">
        <v>1709</v>
      </c>
      <c r="G1365" s="23"/>
      <c r="H1365" s="24" t="str">
        <f t="shared" si="127"/>
        <v>Start Loc</v>
      </c>
      <c r="I1365" s="24" t="str">
        <f t="shared" si="128"/>
        <v>End Loc</v>
      </c>
      <c r="J1365" s="24" t="str">
        <f t="shared" si="129"/>
        <v>Segment</v>
      </c>
      <c r="K1365" s="71" t="s">
        <v>795</v>
      </c>
      <c r="L1365" s="22">
        <v>1.25</v>
      </c>
      <c r="M1365" s="22">
        <v>1.49</v>
      </c>
      <c r="N1365" s="22">
        <v>2</v>
      </c>
      <c r="O1365" s="22">
        <v>0</v>
      </c>
      <c r="P1365" s="22">
        <v>0</v>
      </c>
      <c r="Q1365" s="22">
        <v>1</v>
      </c>
      <c r="R1365" s="22"/>
      <c r="S1365" s="22"/>
      <c r="T1365" s="22"/>
      <c r="U1365" t="s">
        <v>2131</v>
      </c>
      <c r="V1365" s="18">
        <f t="shared" si="130"/>
        <v>0.24</v>
      </c>
      <c r="W1365" s="18">
        <v>39.369563266900002</v>
      </c>
      <c r="X1365" s="18">
        <v>-83.404209828299997</v>
      </c>
      <c r="Y1365" s="18">
        <v>39.367836098300003</v>
      </c>
      <c r="Z1365" s="18">
        <v>-83.400316819099999</v>
      </c>
      <c r="AA1365" s="71" t="str">
        <f t="shared" si="131"/>
        <v>HIG</v>
      </c>
    </row>
    <row r="1366" spans="1:27" x14ac:dyDescent="0.25">
      <c r="A1366" s="22" t="s">
        <v>5040</v>
      </c>
      <c r="B1366" s="22">
        <v>0</v>
      </c>
      <c r="C1366" s="22" t="s">
        <v>4631</v>
      </c>
      <c r="D1366" s="22">
        <v>2</v>
      </c>
      <c r="E1366" s="23" t="str">
        <f t="shared" si="126"/>
        <v>Green</v>
      </c>
      <c r="F1366" s="72" t="s">
        <v>1726</v>
      </c>
      <c r="G1366" s="23"/>
      <c r="H1366" s="24" t="str">
        <f t="shared" si="127"/>
        <v>Start Loc</v>
      </c>
      <c r="I1366" s="24" t="str">
        <f t="shared" si="128"/>
        <v>End Loc</v>
      </c>
      <c r="J1366" s="24" t="str">
        <f t="shared" si="129"/>
        <v>Segment</v>
      </c>
      <c r="K1366" s="71" t="s">
        <v>910</v>
      </c>
      <c r="L1366" s="22">
        <v>3</v>
      </c>
      <c r="M1366" s="22">
        <v>3.24</v>
      </c>
      <c r="N1366" s="22">
        <v>2</v>
      </c>
      <c r="O1366" s="22">
        <v>0</v>
      </c>
      <c r="P1366" s="22">
        <v>0</v>
      </c>
      <c r="Q1366" s="22">
        <v>0</v>
      </c>
      <c r="R1366" s="22"/>
      <c r="S1366" s="22"/>
      <c r="T1366" s="22"/>
      <c r="U1366" t="s">
        <v>671</v>
      </c>
      <c r="V1366" s="18">
        <f t="shared" si="130"/>
        <v>0.24000000000000021</v>
      </c>
      <c r="W1366" s="18">
        <v>39.3663126983</v>
      </c>
      <c r="X1366" s="18">
        <v>-83.265107733999997</v>
      </c>
      <c r="Y1366" s="18">
        <v>39.3687852049</v>
      </c>
      <c r="Z1366" s="18">
        <v>-83.2620511983</v>
      </c>
      <c r="AA1366" s="71" t="str">
        <f t="shared" si="131"/>
        <v>ROS</v>
      </c>
    </row>
    <row r="1367" spans="1:27" x14ac:dyDescent="0.25">
      <c r="A1367" s="22" t="s">
        <v>5889</v>
      </c>
      <c r="B1367" s="22">
        <v>0</v>
      </c>
      <c r="C1367" s="22" t="s">
        <v>4609</v>
      </c>
      <c r="D1367" s="22">
        <v>2</v>
      </c>
      <c r="E1367" s="23" t="str">
        <f t="shared" si="126"/>
        <v>Green</v>
      </c>
      <c r="F1367" s="72" t="s">
        <v>1669</v>
      </c>
      <c r="G1367" s="23"/>
      <c r="H1367" s="24" t="str">
        <f t="shared" si="127"/>
        <v>Start Loc</v>
      </c>
      <c r="I1367" s="24" t="str">
        <f t="shared" si="128"/>
        <v>End Loc</v>
      </c>
      <c r="J1367" s="24" t="str">
        <f t="shared" si="129"/>
        <v>Segment</v>
      </c>
      <c r="K1367" s="71" t="s">
        <v>802</v>
      </c>
      <c r="L1367" s="22">
        <v>4.25</v>
      </c>
      <c r="M1367" s="22">
        <v>4.49</v>
      </c>
      <c r="N1367" s="22">
        <v>2</v>
      </c>
      <c r="O1367" s="22">
        <v>0</v>
      </c>
      <c r="P1367" s="22">
        <v>1</v>
      </c>
      <c r="Q1367" s="22">
        <v>2</v>
      </c>
      <c r="R1367" s="22"/>
      <c r="S1367" s="22"/>
      <c r="T1367" s="22"/>
      <c r="U1367" t="s">
        <v>4744</v>
      </c>
      <c r="V1367" s="18">
        <f t="shared" si="130"/>
        <v>0.24000000000000021</v>
      </c>
      <c r="W1367" s="18">
        <v>39.365622813500003</v>
      </c>
      <c r="X1367" s="18">
        <v>-84.249276915199999</v>
      </c>
      <c r="Y1367" s="18">
        <v>39.368948945200003</v>
      </c>
      <c r="Z1367" s="18">
        <v>-84.250107911599997</v>
      </c>
      <c r="AA1367" s="71" t="str">
        <f t="shared" si="131"/>
        <v>WAR</v>
      </c>
    </row>
    <row r="1368" spans="1:27" x14ac:dyDescent="0.25">
      <c r="A1368" s="22" t="s">
        <v>6219</v>
      </c>
      <c r="B1368" s="22">
        <v>0</v>
      </c>
      <c r="C1368" s="22" t="s">
        <v>4609</v>
      </c>
      <c r="D1368" s="22">
        <v>2</v>
      </c>
      <c r="E1368" s="23" t="str">
        <f t="shared" si="126"/>
        <v>Green</v>
      </c>
      <c r="F1368" s="72" t="s">
        <v>1669</v>
      </c>
      <c r="G1368" s="23"/>
      <c r="H1368" s="24" t="str">
        <f t="shared" si="127"/>
        <v>Start Loc</v>
      </c>
      <c r="I1368" s="24" t="str">
        <f t="shared" si="128"/>
        <v>End Loc</v>
      </c>
      <c r="J1368" s="24" t="str">
        <f t="shared" si="129"/>
        <v>Segment</v>
      </c>
      <c r="K1368" s="71" t="s">
        <v>1023</v>
      </c>
      <c r="L1368" s="22">
        <v>4.25</v>
      </c>
      <c r="M1368" s="22">
        <v>4.49</v>
      </c>
      <c r="N1368" s="22">
        <v>2</v>
      </c>
      <c r="O1368" s="22">
        <v>0</v>
      </c>
      <c r="P1368" s="22">
        <v>0</v>
      </c>
      <c r="Q1368" s="22">
        <v>1</v>
      </c>
      <c r="R1368" s="22"/>
      <c r="S1368" s="22"/>
      <c r="T1368" s="22"/>
      <c r="U1368" t="s">
        <v>423</v>
      </c>
      <c r="V1368" s="18">
        <f t="shared" si="130"/>
        <v>0.24000000000000021</v>
      </c>
      <c r="W1368" s="18">
        <v>39.370625529500003</v>
      </c>
      <c r="X1368" s="18">
        <v>-84.2071717603</v>
      </c>
      <c r="Y1368" s="18">
        <v>39.369474867500003</v>
      </c>
      <c r="Z1368" s="18">
        <v>-84.203058752800004</v>
      </c>
      <c r="AA1368" s="71" t="str">
        <f t="shared" si="131"/>
        <v>WAR</v>
      </c>
    </row>
    <row r="1369" spans="1:27" x14ac:dyDescent="0.25">
      <c r="A1369" s="22" t="s">
        <v>2377</v>
      </c>
      <c r="B1369" s="22">
        <v>0</v>
      </c>
      <c r="C1369" s="22" t="s">
        <v>4659</v>
      </c>
      <c r="D1369" s="22">
        <v>4</v>
      </c>
      <c r="E1369" s="23" t="str">
        <f t="shared" si="126"/>
        <v>Green</v>
      </c>
      <c r="F1369" s="72" t="s">
        <v>1726</v>
      </c>
      <c r="G1369" s="23"/>
      <c r="H1369" s="24" t="str">
        <f t="shared" si="127"/>
        <v>Start Loc</v>
      </c>
      <c r="I1369" s="24" t="str">
        <f t="shared" si="128"/>
        <v>End Loc</v>
      </c>
      <c r="J1369" s="24" t="str">
        <f t="shared" si="129"/>
        <v>Segment</v>
      </c>
      <c r="K1369" s="71" t="s">
        <v>971</v>
      </c>
      <c r="L1369" s="22">
        <v>16.75</v>
      </c>
      <c r="M1369" s="22">
        <v>16.989999999999998</v>
      </c>
      <c r="N1369" s="22">
        <v>4</v>
      </c>
      <c r="O1369" s="22">
        <v>0</v>
      </c>
      <c r="P1369" s="22">
        <v>0</v>
      </c>
      <c r="Q1369" s="22">
        <v>1</v>
      </c>
      <c r="R1369" s="22"/>
      <c r="S1369" s="22"/>
      <c r="T1369" s="22"/>
      <c r="U1369" t="s">
        <v>342</v>
      </c>
      <c r="V1369" s="18">
        <f t="shared" si="130"/>
        <v>0.23999999999999844</v>
      </c>
      <c r="W1369" s="18">
        <v>39.3706651368</v>
      </c>
      <c r="X1369" s="18">
        <v>-83.040566440099994</v>
      </c>
      <c r="Y1369" s="18">
        <v>39.369687760700003</v>
      </c>
      <c r="Z1369" s="18">
        <v>-83.036300421700005</v>
      </c>
      <c r="AA1369" s="71" t="str">
        <f t="shared" si="131"/>
        <v>ROS</v>
      </c>
    </row>
    <row r="1370" spans="1:27" x14ac:dyDescent="0.25">
      <c r="A1370" s="22" t="s">
        <v>5627</v>
      </c>
      <c r="B1370" s="22">
        <v>0</v>
      </c>
      <c r="C1370" s="22" t="s">
        <v>4661</v>
      </c>
      <c r="D1370" s="22">
        <v>2</v>
      </c>
      <c r="E1370" s="23" t="str">
        <f t="shared" si="126"/>
        <v>Green</v>
      </c>
      <c r="F1370" s="72" t="s">
        <v>1726</v>
      </c>
      <c r="G1370" s="23"/>
      <c r="H1370" s="24" t="str">
        <f t="shared" si="127"/>
        <v>Start Loc</v>
      </c>
      <c r="I1370" s="24" t="str">
        <f t="shared" si="128"/>
        <v>End Loc</v>
      </c>
      <c r="J1370" s="24" t="str">
        <f t="shared" si="129"/>
        <v>Segment</v>
      </c>
      <c r="K1370" s="71" t="s">
        <v>879</v>
      </c>
      <c r="L1370" s="22">
        <v>15</v>
      </c>
      <c r="M1370" s="22">
        <v>15.24</v>
      </c>
      <c r="N1370" s="22">
        <v>2</v>
      </c>
      <c r="O1370" s="22">
        <v>0</v>
      </c>
      <c r="P1370" s="22">
        <v>0</v>
      </c>
      <c r="Q1370" s="22">
        <v>1</v>
      </c>
      <c r="R1370" s="22"/>
      <c r="S1370" s="22"/>
      <c r="T1370" s="22"/>
      <c r="U1370" t="s">
        <v>570</v>
      </c>
      <c r="V1370" s="18">
        <f t="shared" si="130"/>
        <v>0.24000000000000021</v>
      </c>
      <c r="W1370" s="18">
        <v>39.373762625799998</v>
      </c>
      <c r="X1370" s="18">
        <v>-83.022621640099999</v>
      </c>
      <c r="Y1370" s="18">
        <v>39.371249515599999</v>
      </c>
      <c r="Z1370" s="18">
        <v>-83.019533800800005</v>
      </c>
      <c r="AA1370" s="71" t="str">
        <f t="shared" si="131"/>
        <v>ROS</v>
      </c>
    </row>
    <row r="1371" spans="1:27" x14ac:dyDescent="0.25">
      <c r="A1371" s="22" t="s">
        <v>5140</v>
      </c>
      <c r="B1371" s="22">
        <v>0</v>
      </c>
      <c r="C1371" s="22" t="s">
        <v>4631</v>
      </c>
      <c r="D1371" s="22">
        <v>2</v>
      </c>
      <c r="E1371" s="23" t="str">
        <f t="shared" si="126"/>
        <v>Green</v>
      </c>
      <c r="F1371" s="72" t="s">
        <v>1727</v>
      </c>
      <c r="G1371" s="23"/>
      <c r="H1371" s="24" t="str">
        <f t="shared" si="127"/>
        <v>Start Loc</v>
      </c>
      <c r="I1371" s="24" t="str">
        <f t="shared" si="128"/>
        <v>End Loc</v>
      </c>
      <c r="J1371" s="24" t="str">
        <f t="shared" si="129"/>
        <v>Segment</v>
      </c>
      <c r="K1371" s="71" t="s">
        <v>803</v>
      </c>
      <c r="L1371" s="22">
        <v>3</v>
      </c>
      <c r="M1371" s="22">
        <v>3.24</v>
      </c>
      <c r="N1371" s="22">
        <v>2</v>
      </c>
      <c r="O1371" s="22">
        <v>0</v>
      </c>
      <c r="P1371" s="22">
        <v>0</v>
      </c>
      <c r="Q1371" s="22">
        <v>0</v>
      </c>
      <c r="R1371" s="22"/>
      <c r="S1371" s="22"/>
      <c r="T1371" s="22"/>
      <c r="U1371" t="s">
        <v>579</v>
      </c>
      <c r="V1371" s="18">
        <f t="shared" si="130"/>
        <v>0.24000000000000021</v>
      </c>
      <c r="W1371" s="18">
        <v>39.371506092200001</v>
      </c>
      <c r="X1371" s="18">
        <v>-83.681042483400006</v>
      </c>
      <c r="Y1371" s="18">
        <v>39.3717800087</v>
      </c>
      <c r="Z1371" s="18">
        <v>-83.685506031499997</v>
      </c>
      <c r="AA1371" s="71" t="str">
        <f t="shared" si="131"/>
        <v>CLI</v>
      </c>
    </row>
    <row r="1372" spans="1:27" x14ac:dyDescent="0.25">
      <c r="A1372" s="22" t="s">
        <v>3062</v>
      </c>
      <c r="B1372" s="22">
        <v>0</v>
      </c>
      <c r="C1372" s="22" t="s">
        <v>4626</v>
      </c>
      <c r="D1372" s="22">
        <v>3</v>
      </c>
      <c r="E1372" s="23" t="str">
        <f t="shared" si="126"/>
        <v>Green</v>
      </c>
      <c r="F1372" s="72" t="s">
        <v>1737</v>
      </c>
      <c r="G1372" s="23"/>
      <c r="H1372" s="24" t="str">
        <f t="shared" si="127"/>
        <v>Start Loc</v>
      </c>
      <c r="I1372" s="24" t="str">
        <f t="shared" si="128"/>
        <v>End Loc</v>
      </c>
      <c r="J1372" s="24" t="str">
        <f t="shared" si="129"/>
        <v>Segment</v>
      </c>
      <c r="K1372" s="71" t="s">
        <v>937</v>
      </c>
      <c r="L1372" s="22">
        <v>1.75</v>
      </c>
      <c r="M1372" s="22">
        <v>1.99</v>
      </c>
      <c r="N1372" s="22">
        <v>3</v>
      </c>
      <c r="O1372" s="22">
        <v>0</v>
      </c>
      <c r="P1372" s="22">
        <v>0</v>
      </c>
      <c r="Q1372" s="22">
        <v>0</v>
      </c>
      <c r="R1372" s="22"/>
      <c r="S1372" s="22"/>
      <c r="T1372" s="22"/>
      <c r="U1372" t="s">
        <v>1959</v>
      </c>
      <c r="V1372" s="18">
        <f t="shared" si="130"/>
        <v>0.24</v>
      </c>
      <c r="W1372" s="18">
        <v>39.372409656599999</v>
      </c>
      <c r="X1372" s="18">
        <v>-81.639029190100004</v>
      </c>
      <c r="Y1372" s="18">
        <v>39.371790385700002</v>
      </c>
      <c r="Z1372" s="18">
        <v>-81.6351490367</v>
      </c>
      <c r="AA1372" s="71" t="str">
        <f t="shared" si="131"/>
        <v>WAS</v>
      </c>
    </row>
    <row r="1373" spans="1:27" x14ac:dyDescent="0.25">
      <c r="A1373" s="22" t="s">
        <v>2456</v>
      </c>
      <c r="B1373" s="22">
        <v>0</v>
      </c>
      <c r="C1373" s="22" t="s">
        <v>4627</v>
      </c>
      <c r="D1373" s="22">
        <v>3</v>
      </c>
      <c r="E1373" s="23" t="str">
        <f t="shared" si="126"/>
        <v>Green</v>
      </c>
      <c r="F1373" s="72" t="s">
        <v>1727</v>
      </c>
      <c r="G1373" s="23"/>
      <c r="H1373" s="24" t="str">
        <f t="shared" si="127"/>
        <v>Start Loc</v>
      </c>
      <c r="I1373" s="24" t="str">
        <f t="shared" si="128"/>
        <v>End Loc</v>
      </c>
      <c r="J1373" s="24" t="str">
        <f t="shared" si="129"/>
        <v>Segment</v>
      </c>
      <c r="K1373" s="71" t="s">
        <v>803</v>
      </c>
      <c r="L1373" s="22">
        <v>3.25</v>
      </c>
      <c r="M1373" s="22">
        <v>3.49</v>
      </c>
      <c r="N1373" s="22">
        <v>3</v>
      </c>
      <c r="O1373" s="22">
        <v>0</v>
      </c>
      <c r="P1373" s="22">
        <v>0</v>
      </c>
      <c r="Q1373" s="22">
        <v>0</v>
      </c>
      <c r="R1373" s="22"/>
      <c r="S1373" s="22"/>
      <c r="T1373" s="22"/>
      <c r="U1373" t="s">
        <v>579</v>
      </c>
      <c r="V1373" s="18">
        <f t="shared" si="130"/>
        <v>0.24000000000000021</v>
      </c>
      <c r="W1373" s="18">
        <v>39.371788967699999</v>
      </c>
      <c r="X1373" s="18">
        <v>-83.685693019400006</v>
      </c>
      <c r="Y1373" s="18">
        <v>39.3726133133</v>
      </c>
      <c r="Z1373" s="18">
        <v>-83.689909935000003</v>
      </c>
      <c r="AA1373" s="71" t="str">
        <f t="shared" si="131"/>
        <v>CLI</v>
      </c>
    </row>
    <row r="1374" spans="1:27" x14ac:dyDescent="0.25">
      <c r="A1374" s="22" t="s">
        <v>2681</v>
      </c>
      <c r="B1374" s="22">
        <v>0</v>
      </c>
      <c r="C1374" s="22" t="s">
        <v>4606</v>
      </c>
      <c r="D1374" s="22">
        <v>2</v>
      </c>
      <c r="E1374" s="23" t="str">
        <f t="shared" si="126"/>
        <v>Green</v>
      </c>
      <c r="F1374" s="72" t="s">
        <v>1729</v>
      </c>
      <c r="G1374" s="23"/>
      <c r="H1374" s="24" t="str">
        <f t="shared" si="127"/>
        <v>Start Loc</v>
      </c>
      <c r="I1374" s="24" t="str">
        <f t="shared" si="128"/>
        <v>End Loc</v>
      </c>
      <c r="J1374" s="24" t="str">
        <f t="shared" si="129"/>
        <v>Segment</v>
      </c>
      <c r="K1374" s="71" t="s">
        <v>852</v>
      </c>
      <c r="L1374" s="22">
        <v>0.25</v>
      </c>
      <c r="M1374" s="22">
        <v>0.49</v>
      </c>
      <c r="N1374" s="22">
        <v>2</v>
      </c>
      <c r="O1374" s="22">
        <v>0</v>
      </c>
      <c r="P1374" s="22">
        <v>0</v>
      </c>
      <c r="Q1374" s="22">
        <v>1</v>
      </c>
      <c r="R1374" s="22"/>
      <c r="S1374" s="22"/>
      <c r="T1374" s="22"/>
      <c r="U1374" t="s">
        <v>1899</v>
      </c>
      <c r="V1374" s="18">
        <f t="shared" si="130"/>
        <v>0.24</v>
      </c>
      <c r="W1374" s="18">
        <v>39.375896003100003</v>
      </c>
      <c r="X1374" s="18">
        <v>-82.082770735699995</v>
      </c>
      <c r="Y1374" s="18">
        <v>39.372915774100001</v>
      </c>
      <c r="Z1374" s="18">
        <v>-82.080650575999996</v>
      </c>
      <c r="AA1374" s="71" t="str">
        <f t="shared" si="131"/>
        <v>ATH</v>
      </c>
    </row>
    <row r="1375" spans="1:27" x14ac:dyDescent="0.25">
      <c r="A1375" s="22" t="s">
        <v>3881</v>
      </c>
      <c r="B1375" s="22">
        <v>0</v>
      </c>
      <c r="C1375" s="22" t="s">
        <v>4612</v>
      </c>
      <c r="D1375" s="22">
        <v>3</v>
      </c>
      <c r="E1375" s="23" t="str">
        <f t="shared" si="126"/>
        <v>Green</v>
      </c>
      <c r="F1375" s="72" t="s">
        <v>1669</v>
      </c>
      <c r="G1375" s="23"/>
      <c r="H1375" s="24" t="str">
        <f t="shared" si="127"/>
        <v>Start Loc</v>
      </c>
      <c r="I1375" s="24" t="str">
        <f t="shared" si="128"/>
        <v>End Loc</v>
      </c>
      <c r="J1375" s="24" t="str">
        <f t="shared" si="129"/>
        <v>Segment</v>
      </c>
      <c r="K1375" s="71" t="s">
        <v>861</v>
      </c>
      <c r="L1375" s="22">
        <v>1</v>
      </c>
      <c r="M1375" s="22">
        <v>1.24</v>
      </c>
      <c r="N1375" s="22">
        <v>3</v>
      </c>
      <c r="O1375" s="22">
        <v>0</v>
      </c>
      <c r="P1375" s="22">
        <v>0</v>
      </c>
      <c r="Q1375" s="22">
        <v>3</v>
      </c>
      <c r="R1375" s="22"/>
      <c r="S1375" s="22"/>
      <c r="T1375" s="22"/>
      <c r="U1375" t="s">
        <v>270</v>
      </c>
      <c r="V1375" s="18">
        <f t="shared" si="130"/>
        <v>0.24</v>
      </c>
      <c r="W1375" s="18">
        <v>39.369974772100001</v>
      </c>
      <c r="X1375" s="18">
        <v>-84.172082644499994</v>
      </c>
      <c r="Y1375" s="18">
        <v>39.373232153300002</v>
      </c>
      <c r="Z1375" s="18">
        <v>-84.172951047699996</v>
      </c>
      <c r="AA1375" s="71" t="str">
        <f t="shared" si="131"/>
        <v>WAR</v>
      </c>
    </row>
    <row r="1376" spans="1:27" x14ac:dyDescent="0.25">
      <c r="A1376" s="22" t="s">
        <v>2282</v>
      </c>
      <c r="B1376" s="22">
        <v>0</v>
      </c>
      <c r="C1376" s="22" t="s">
        <v>4608</v>
      </c>
      <c r="D1376" s="22">
        <v>2</v>
      </c>
      <c r="E1376" s="23" t="str">
        <f t="shared" si="126"/>
        <v>Green</v>
      </c>
      <c r="F1376" s="72" t="s">
        <v>1737</v>
      </c>
      <c r="G1376" s="23"/>
      <c r="H1376" s="24" t="str">
        <f t="shared" si="127"/>
        <v>Start Loc</v>
      </c>
      <c r="I1376" s="24" t="str">
        <f t="shared" si="128"/>
        <v>End Loc</v>
      </c>
      <c r="J1376" s="24" t="str">
        <f t="shared" si="129"/>
        <v>Segment</v>
      </c>
      <c r="K1376" s="71" t="s">
        <v>923</v>
      </c>
      <c r="L1376" s="22">
        <v>1.25</v>
      </c>
      <c r="M1376" s="22">
        <v>1.49</v>
      </c>
      <c r="N1376" s="22">
        <v>2</v>
      </c>
      <c r="O1376" s="22">
        <v>0</v>
      </c>
      <c r="P1376" s="22">
        <v>0</v>
      </c>
      <c r="Q1376" s="22">
        <v>0</v>
      </c>
      <c r="R1376" s="22"/>
      <c r="S1376" s="22"/>
      <c r="T1376" s="22"/>
      <c r="U1376" t="s">
        <v>1909</v>
      </c>
      <c r="V1376" s="18">
        <f t="shared" si="130"/>
        <v>0.24</v>
      </c>
      <c r="W1376" s="18">
        <v>39.375739562</v>
      </c>
      <c r="X1376" s="18">
        <v>-81.375870277900006</v>
      </c>
      <c r="Y1376" s="18">
        <v>39.374106833399999</v>
      </c>
      <c r="Z1376" s="18">
        <v>-81.372330782800006</v>
      </c>
      <c r="AA1376" s="71" t="str">
        <f t="shared" si="131"/>
        <v>WAS</v>
      </c>
    </row>
    <row r="1377" spans="1:27" x14ac:dyDescent="0.25">
      <c r="A1377" s="22" t="s">
        <v>5173</v>
      </c>
      <c r="B1377" s="22">
        <v>0</v>
      </c>
      <c r="C1377" s="22" t="s">
        <v>4677</v>
      </c>
      <c r="D1377" s="22">
        <v>2</v>
      </c>
      <c r="E1377" s="23" t="str">
        <f t="shared" si="126"/>
        <v>Green</v>
      </c>
      <c r="F1377" s="72" t="s">
        <v>1726</v>
      </c>
      <c r="G1377" s="23"/>
      <c r="H1377" s="24" t="str">
        <f t="shared" si="127"/>
        <v>Start Loc</v>
      </c>
      <c r="I1377" s="24" t="str">
        <f t="shared" si="128"/>
        <v>End Loc</v>
      </c>
      <c r="J1377" s="24" t="str">
        <f t="shared" si="129"/>
        <v>Segment</v>
      </c>
      <c r="K1377" s="71" t="s">
        <v>971</v>
      </c>
      <c r="L1377" s="22">
        <v>15.5</v>
      </c>
      <c r="M1377" s="22">
        <v>15.74</v>
      </c>
      <c r="N1377" s="22">
        <v>2</v>
      </c>
      <c r="O1377" s="22">
        <v>0</v>
      </c>
      <c r="P1377" s="22">
        <v>0</v>
      </c>
      <c r="Q1377" s="22">
        <v>0</v>
      </c>
      <c r="R1377" s="22"/>
      <c r="S1377" s="22"/>
      <c r="T1377" s="22"/>
      <c r="U1377" t="s">
        <v>342</v>
      </c>
      <c r="V1377" s="18">
        <f t="shared" si="130"/>
        <v>0.24000000000000021</v>
      </c>
      <c r="W1377" s="18">
        <v>39.376040893300001</v>
      </c>
      <c r="X1377" s="18">
        <v>-83.062679666500003</v>
      </c>
      <c r="Y1377" s="18">
        <v>39.374596248400003</v>
      </c>
      <c r="Z1377" s="18">
        <v>-83.058585252300006</v>
      </c>
      <c r="AA1377" s="71" t="str">
        <f t="shared" si="131"/>
        <v>ROS</v>
      </c>
    </row>
    <row r="1378" spans="1:27" x14ac:dyDescent="0.25">
      <c r="A1378" s="22" t="s">
        <v>2221</v>
      </c>
      <c r="B1378" s="22">
        <v>0</v>
      </c>
      <c r="C1378" s="22" t="s">
        <v>4626</v>
      </c>
      <c r="D1378" s="22">
        <v>2</v>
      </c>
      <c r="E1378" s="23" t="str">
        <f t="shared" si="126"/>
        <v>Green</v>
      </c>
      <c r="F1378" s="72" t="s">
        <v>1726</v>
      </c>
      <c r="G1378" s="23"/>
      <c r="H1378" s="24" t="str">
        <f t="shared" si="127"/>
        <v>Start Loc</v>
      </c>
      <c r="I1378" s="24" t="str">
        <f t="shared" si="128"/>
        <v>End Loc</v>
      </c>
      <c r="J1378" s="24" t="str">
        <f t="shared" si="129"/>
        <v>Segment</v>
      </c>
      <c r="K1378" s="71" t="s">
        <v>826</v>
      </c>
      <c r="L1378" s="22">
        <v>1.75</v>
      </c>
      <c r="M1378" s="22">
        <v>1.99</v>
      </c>
      <c r="N1378" s="22">
        <v>2</v>
      </c>
      <c r="O1378" s="22">
        <v>0</v>
      </c>
      <c r="P1378" s="22">
        <v>0</v>
      </c>
      <c r="Q1378" s="22">
        <v>0</v>
      </c>
      <c r="R1378" s="22"/>
      <c r="S1378" s="22"/>
      <c r="T1378" s="22"/>
      <c r="U1378" t="s">
        <v>769</v>
      </c>
      <c r="V1378" s="18">
        <f t="shared" si="130"/>
        <v>0.24</v>
      </c>
      <c r="W1378" s="18">
        <v>39.372455587799998</v>
      </c>
      <c r="X1378" s="18">
        <v>-83.2012732245</v>
      </c>
      <c r="Y1378" s="18">
        <v>39.374968960799997</v>
      </c>
      <c r="Z1378" s="18">
        <v>-83.198426158800004</v>
      </c>
      <c r="AA1378" s="71" t="str">
        <f t="shared" si="131"/>
        <v>ROS</v>
      </c>
    </row>
    <row r="1379" spans="1:27" x14ac:dyDescent="0.25">
      <c r="A1379" s="22" t="s">
        <v>6457</v>
      </c>
      <c r="B1379" s="22">
        <v>0</v>
      </c>
      <c r="C1379" s="22" t="s">
        <v>4624</v>
      </c>
      <c r="D1379" s="22">
        <v>3</v>
      </c>
      <c r="E1379" s="23" t="str">
        <f t="shared" si="126"/>
        <v>Green</v>
      </c>
      <c r="F1379" s="72" t="s">
        <v>1726</v>
      </c>
      <c r="G1379" s="23"/>
      <c r="H1379" s="24" t="str">
        <f t="shared" si="127"/>
        <v>Start Loc</v>
      </c>
      <c r="I1379" s="24" t="str">
        <f t="shared" si="128"/>
        <v>End Loc</v>
      </c>
      <c r="J1379" s="24" t="str">
        <f t="shared" si="129"/>
        <v>Segment</v>
      </c>
      <c r="K1379" s="71" t="s">
        <v>826</v>
      </c>
      <c r="L1379" s="22">
        <v>2.25</v>
      </c>
      <c r="M1379" s="22">
        <v>2.4900000000000002</v>
      </c>
      <c r="N1379" s="22">
        <v>3</v>
      </c>
      <c r="O1379" s="22">
        <v>0</v>
      </c>
      <c r="P1379" s="22">
        <v>0</v>
      </c>
      <c r="Q1379" s="22">
        <v>1</v>
      </c>
      <c r="R1379" s="22"/>
      <c r="S1379" s="22"/>
      <c r="T1379" s="22"/>
      <c r="U1379" t="s">
        <v>769</v>
      </c>
      <c r="V1379" s="18">
        <f t="shared" si="130"/>
        <v>0.24000000000000021</v>
      </c>
      <c r="W1379" s="18">
        <v>39.374054188999999</v>
      </c>
      <c r="X1379" s="18">
        <v>-83.193722511700003</v>
      </c>
      <c r="Y1379" s="18">
        <v>39.375239546499998</v>
      </c>
      <c r="Z1379" s="18">
        <v>-83.190899626000004</v>
      </c>
      <c r="AA1379" s="71" t="str">
        <f t="shared" si="131"/>
        <v>ROS</v>
      </c>
    </row>
    <row r="1380" spans="1:27" x14ac:dyDescent="0.25">
      <c r="A1380" s="22" t="s">
        <v>6111</v>
      </c>
      <c r="B1380" s="22">
        <v>0</v>
      </c>
      <c r="C1380" s="22" t="s">
        <v>4616</v>
      </c>
      <c r="D1380" s="22">
        <v>2</v>
      </c>
      <c r="E1380" s="23" t="str">
        <f t="shared" si="126"/>
        <v>Green</v>
      </c>
      <c r="F1380" s="72" t="s">
        <v>1726</v>
      </c>
      <c r="G1380" s="23"/>
      <c r="H1380" s="24" t="str">
        <f t="shared" si="127"/>
        <v>Start Loc</v>
      </c>
      <c r="I1380" s="24" t="str">
        <f t="shared" si="128"/>
        <v>End Loc</v>
      </c>
      <c r="J1380" s="24" t="str">
        <f t="shared" si="129"/>
        <v>Segment</v>
      </c>
      <c r="K1380" s="71" t="s">
        <v>910</v>
      </c>
      <c r="L1380" s="22">
        <v>4</v>
      </c>
      <c r="M1380" s="22">
        <v>4.24</v>
      </c>
      <c r="N1380" s="22">
        <v>2</v>
      </c>
      <c r="O1380" s="22">
        <v>0</v>
      </c>
      <c r="P1380" s="22">
        <v>0</v>
      </c>
      <c r="Q1380" s="22">
        <v>2</v>
      </c>
      <c r="R1380" s="22"/>
      <c r="S1380" s="22"/>
      <c r="T1380" s="22"/>
      <c r="U1380" t="s">
        <v>671</v>
      </c>
      <c r="V1380" s="18">
        <f t="shared" si="130"/>
        <v>0.24000000000000021</v>
      </c>
      <c r="W1380" s="18">
        <v>39.3750755939</v>
      </c>
      <c r="X1380" s="18">
        <v>-83.251182598499994</v>
      </c>
      <c r="Y1380" s="18">
        <v>39.375630129999998</v>
      </c>
      <c r="Z1380" s="18">
        <v>-83.247088973000004</v>
      </c>
      <c r="AA1380" s="71" t="str">
        <f t="shared" si="131"/>
        <v>ROS</v>
      </c>
    </row>
    <row r="1381" spans="1:27" x14ac:dyDescent="0.25">
      <c r="A1381" s="22" t="s">
        <v>5739</v>
      </c>
      <c r="B1381" s="22">
        <v>0</v>
      </c>
      <c r="C1381" s="22" t="s">
        <v>4612</v>
      </c>
      <c r="D1381" s="22">
        <v>2</v>
      </c>
      <c r="E1381" s="23" t="str">
        <f t="shared" si="126"/>
        <v>Green</v>
      </c>
      <c r="F1381" s="72" t="s">
        <v>1698</v>
      </c>
      <c r="G1381" s="23"/>
      <c r="H1381" s="24" t="str">
        <f t="shared" si="127"/>
        <v>Start Loc</v>
      </c>
      <c r="I1381" s="24" t="str">
        <f t="shared" si="128"/>
        <v>End Loc</v>
      </c>
      <c r="J1381" s="24" t="str">
        <f t="shared" si="129"/>
        <v>Segment</v>
      </c>
      <c r="K1381" s="71" t="s">
        <v>1072</v>
      </c>
      <c r="L1381" s="22">
        <v>1</v>
      </c>
      <c r="M1381" s="22">
        <v>1.24</v>
      </c>
      <c r="N1381" s="22">
        <v>2</v>
      </c>
      <c r="O1381" s="22">
        <v>0</v>
      </c>
      <c r="P1381" s="22">
        <v>0</v>
      </c>
      <c r="Q1381" s="22">
        <v>1</v>
      </c>
      <c r="R1381" s="22"/>
      <c r="S1381" s="22"/>
      <c r="T1381" s="22"/>
      <c r="U1381" t="s">
        <v>1790</v>
      </c>
      <c r="V1381" s="18">
        <f t="shared" si="130"/>
        <v>0.24</v>
      </c>
      <c r="W1381" s="18">
        <v>39.377163618300003</v>
      </c>
      <c r="X1381" s="18">
        <v>-84.721108602800001</v>
      </c>
      <c r="Y1381" s="18">
        <v>39.375906191299997</v>
      </c>
      <c r="Z1381" s="18">
        <v>-84.717142246999998</v>
      </c>
      <c r="AA1381" s="71" t="str">
        <f t="shared" si="131"/>
        <v>BUT</v>
      </c>
    </row>
    <row r="1382" spans="1:27" x14ac:dyDescent="0.25">
      <c r="A1382" s="22" t="s">
        <v>5664</v>
      </c>
      <c r="B1382" s="22">
        <v>0</v>
      </c>
      <c r="C1382" s="22" t="s">
        <v>4681</v>
      </c>
      <c r="D1382" s="22">
        <v>2</v>
      </c>
      <c r="E1382" s="23" t="str">
        <f t="shared" si="126"/>
        <v>Green</v>
      </c>
      <c r="F1382" s="72" t="s">
        <v>1726</v>
      </c>
      <c r="G1382" s="23"/>
      <c r="H1382" s="24" t="str">
        <f t="shared" si="127"/>
        <v>Start Loc</v>
      </c>
      <c r="I1382" s="24" t="str">
        <f t="shared" si="128"/>
        <v>End Loc</v>
      </c>
      <c r="J1382" s="24" t="str">
        <f t="shared" si="129"/>
        <v>Segment</v>
      </c>
      <c r="K1382" s="71" t="s">
        <v>879</v>
      </c>
      <c r="L1382" s="22">
        <v>14.5</v>
      </c>
      <c r="M1382" s="22">
        <v>14.74</v>
      </c>
      <c r="N1382" s="22">
        <v>2</v>
      </c>
      <c r="O1382" s="22">
        <v>0</v>
      </c>
      <c r="P1382" s="22">
        <v>0</v>
      </c>
      <c r="Q1382" s="22">
        <v>0</v>
      </c>
      <c r="R1382" s="22"/>
      <c r="S1382" s="22"/>
      <c r="T1382" s="22"/>
      <c r="U1382" t="s">
        <v>570</v>
      </c>
      <c r="V1382" s="18">
        <f t="shared" si="130"/>
        <v>0.24000000000000021</v>
      </c>
      <c r="W1382" s="18">
        <v>39.379822742199998</v>
      </c>
      <c r="X1382" s="18">
        <v>-83.027634461299996</v>
      </c>
      <c r="Y1382" s="18">
        <v>39.376985594300002</v>
      </c>
      <c r="Z1382" s="18">
        <v>-83.025114432699993</v>
      </c>
      <c r="AA1382" s="71" t="str">
        <f t="shared" si="131"/>
        <v>ROS</v>
      </c>
    </row>
    <row r="1383" spans="1:27" x14ac:dyDescent="0.25">
      <c r="A1383" s="22" t="s">
        <v>2363</v>
      </c>
      <c r="B1383" s="22">
        <v>0</v>
      </c>
      <c r="C1383" s="22" t="s">
        <v>4621</v>
      </c>
      <c r="D1383" s="22">
        <v>2</v>
      </c>
      <c r="E1383" s="23" t="str">
        <f t="shared" si="126"/>
        <v>Green</v>
      </c>
      <c r="F1383" s="72" t="s">
        <v>1737</v>
      </c>
      <c r="G1383" s="23"/>
      <c r="H1383" s="24" t="str">
        <f t="shared" si="127"/>
        <v>Start Loc</v>
      </c>
      <c r="I1383" s="24" t="str">
        <f t="shared" si="128"/>
        <v>End Loc</v>
      </c>
      <c r="J1383" s="24" t="str">
        <f t="shared" si="129"/>
        <v>Segment</v>
      </c>
      <c r="K1383" s="71" t="s">
        <v>923</v>
      </c>
      <c r="L1383" s="22">
        <v>0.75</v>
      </c>
      <c r="M1383" s="22">
        <v>0.99</v>
      </c>
      <c r="N1383" s="22">
        <v>2</v>
      </c>
      <c r="O1383" s="22">
        <v>0</v>
      </c>
      <c r="P1383" s="22">
        <v>0</v>
      </c>
      <c r="Q1383" s="22">
        <v>0</v>
      </c>
      <c r="R1383" s="22"/>
      <c r="S1383" s="22"/>
      <c r="T1383" s="22"/>
      <c r="U1383" t="s">
        <v>1909</v>
      </c>
      <c r="V1383" s="18">
        <f t="shared" si="130"/>
        <v>0.24</v>
      </c>
      <c r="W1383" s="18">
        <v>39.376924795800001</v>
      </c>
      <c r="X1383" s="18">
        <v>-81.384693895400005</v>
      </c>
      <c r="Y1383" s="18">
        <v>39.377024221600003</v>
      </c>
      <c r="Z1383" s="18">
        <v>-81.380274182400001</v>
      </c>
      <c r="AA1383" s="71" t="str">
        <f t="shared" si="131"/>
        <v>WAS</v>
      </c>
    </row>
    <row r="1384" spans="1:27" x14ac:dyDescent="0.25">
      <c r="A1384" s="22" t="s">
        <v>5211</v>
      </c>
      <c r="B1384" s="22">
        <v>0</v>
      </c>
      <c r="C1384" s="22" t="s">
        <v>4620</v>
      </c>
      <c r="D1384" s="22">
        <v>3</v>
      </c>
      <c r="E1384" s="23" t="str">
        <f t="shared" si="126"/>
        <v>Green</v>
      </c>
      <c r="F1384" s="72" t="s">
        <v>1698</v>
      </c>
      <c r="G1384" s="23"/>
      <c r="H1384" s="24" t="str">
        <f t="shared" si="127"/>
        <v>Start Loc</v>
      </c>
      <c r="I1384" s="24" t="str">
        <f t="shared" si="128"/>
        <v>End Loc</v>
      </c>
      <c r="J1384" s="24" t="str">
        <f t="shared" si="129"/>
        <v>Segment</v>
      </c>
      <c r="K1384" s="71" t="s">
        <v>896</v>
      </c>
      <c r="L1384" s="22">
        <v>0</v>
      </c>
      <c r="M1384" s="22">
        <v>0.24</v>
      </c>
      <c r="N1384" s="22">
        <v>3</v>
      </c>
      <c r="O1384" s="22">
        <v>0</v>
      </c>
      <c r="P1384" s="22">
        <v>0</v>
      </c>
      <c r="Q1384" s="22">
        <v>1</v>
      </c>
      <c r="R1384" s="22"/>
      <c r="S1384" s="22"/>
      <c r="T1384" s="22"/>
      <c r="U1384" t="s">
        <v>4832</v>
      </c>
      <c r="V1384" s="18">
        <f t="shared" si="130"/>
        <v>0.24</v>
      </c>
      <c r="W1384" s="18">
        <v>39.375091234000003</v>
      </c>
      <c r="X1384" s="18">
        <v>-84.480437815399995</v>
      </c>
      <c r="Y1384" s="18">
        <v>39.377979143700003</v>
      </c>
      <c r="Z1384" s="18">
        <v>-84.478413181600004</v>
      </c>
      <c r="AA1384" s="71" t="str">
        <f t="shared" si="131"/>
        <v>BUT</v>
      </c>
    </row>
    <row r="1385" spans="1:27" x14ac:dyDescent="0.25">
      <c r="A1385" s="22" t="s">
        <v>6093</v>
      </c>
      <c r="B1385" s="22">
        <v>0</v>
      </c>
      <c r="C1385" s="22" t="s">
        <v>4626</v>
      </c>
      <c r="D1385" s="22">
        <v>2</v>
      </c>
      <c r="E1385" s="23" t="str">
        <f t="shared" si="126"/>
        <v>Green</v>
      </c>
      <c r="F1385" s="72" t="s">
        <v>1727</v>
      </c>
      <c r="G1385" s="23"/>
      <c r="H1385" s="24" t="str">
        <f t="shared" si="127"/>
        <v>Start Loc</v>
      </c>
      <c r="I1385" s="24" t="str">
        <f t="shared" si="128"/>
        <v>End Loc</v>
      </c>
      <c r="J1385" s="24" t="str">
        <f t="shared" si="129"/>
        <v>Segment</v>
      </c>
      <c r="K1385" s="71" t="s">
        <v>796</v>
      </c>
      <c r="L1385" s="22">
        <v>1.75</v>
      </c>
      <c r="M1385" s="22">
        <v>1.99</v>
      </c>
      <c r="N1385" s="22">
        <v>2</v>
      </c>
      <c r="O1385" s="22">
        <v>0</v>
      </c>
      <c r="P1385" s="22">
        <v>1</v>
      </c>
      <c r="Q1385" s="22">
        <v>1</v>
      </c>
      <c r="R1385" s="22"/>
      <c r="S1385" s="22"/>
      <c r="T1385" s="22"/>
      <c r="U1385" t="s">
        <v>625</v>
      </c>
      <c r="V1385" s="18">
        <f t="shared" si="130"/>
        <v>0.24</v>
      </c>
      <c r="W1385" s="18">
        <v>39.375307435700002</v>
      </c>
      <c r="X1385" s="18">
        <v>-83.850678776799995</v>
      </c>
      <c r="Y1385" s="18">
        <v>39.378225854199997</v>
      </c>
      <c r="Z1385" s="18">
        <v>-83.848268665099994</v>
      </c>
      <c r="AA1385" s="71" t="str">
        <f t="shared" si="131"/>
        <v>CLI</v>
      </c>
    </row>
    <row r="1386" spans="1:27" x14ac:dyDescent="0.25">
      <c r="A1386" s="22" t="s">
        <v>2374</v>
      </c>
      <c r="B1386" s="22">
        <v>0</v>
      </c>
      <c r="C1386" s="22" t="s">
        <v>4612</v>
      </c>
      <c r="D1386" s="22">
        <v>2</v>
      </c>
      <c r="E1386" s="23" t="str">
        <f t="shared" si="126"/>
        <v>Green</v>
      </c>
      <c r="F1386" s="72" t="s">
        <v>1698</v>
      </c>
      <c r="G1386" s="23"/>
      <c r="H1386" s="24" t="str">
        <f t="shared" si="127"/>
        <v>Start Loc</v>
      </c>
      <c r="I1386" s="24" t="str">
        <f t="shared" si="128"/>
        <v>End Loc</v>
      </c>
      <c r="J1386" s="24" t="str">
        <f t="shared" si="129"/>
        <v>Segment</v>
      </c>
      <c r="K1386" s="71" t="s">
        <v>817</v>
      </c>
      <c r="L1386" s="22">
        <v>1</v>
      </c>
      <c r="M1386" s="22">
        <v>1.24</v>
      </c>
      <c r="N1386" s="22">
        <v>2</v>
      </c>
      <c r="O1386" s="22">
        <v>0</v>
      </c>
      <c r="P1386" s="22">
        <v>0</v>
      </c>
      <c r="Q1386" s="22">
        <v>0</v>
      </c>
      <c r="R1386" s="22"/>
      <c r="S1386" s="22"/>
      <c r="T1386" s="22"/>
      <c r="U1386" t="s">
        <v>1613</v>
      </c>
      <c r="V1386" s="18">
        <f t="shared" si="130"/>
        <v>0.24</v>
      </c>
      <c r="W1386" s="18">
        <v>39.379657873399999</v>
      </c>
      <c r="X1386" s="18">
        <v>-84.521618169899995</v>
      </c>
      <c r="Y1386" s="18">
        <v>39.3790770799</v>
      </c>
      <c r="Z1386" s="18">
        <v>-84.517288403400002</v>
      </c>
      <c r="AA1386" s="71" t="str">
        <f t="shared" si="131"/>
        <v>BUT</v>
      </c>
    </row>
    <row r="1387" spans="1:27" x14ac:dyDescent="0.25">
      <c r="A1387" s="22" t="s">
        <v>6335</v>
      </c>
      <c r="B1387" s="22">
        <v>0</v>
      </c>
      <c r="C1387" s="22" t="s">
        <v>4636</v>
      </c>
      <c r="D1387" s="22">
        <v>2</v>
      </c>
      <c r="E1387" s="23" t="str">
        <f t="shared" si="126"/>
        <v>Green</v>
      </c>
      <c r="F1387" s="72" t="s">
        <v>1726</v>
      </c>
      <c r="G1387" s="23"/>
      <c r="H1387" s="24" t="str">
        <f t="shared" si="127"/>
        <v>Start Loc</v>
      </c>
      <c r="I1387" s="24" t="str">
        <f t="shared" si="128"/>
        <v>End Loc</v>
      </c>
      <c r="J1387" s="24" t="str">
        <f t="shared" si="129"/>
        <v>Segment</v>
      </c>
      <c r="K1387" s="71" t="s">
        <v>971</v>
      </c>
      <c r="L1387" s="22">
        <v>14.75</v>
      </c>
      <c r="M1387" s="22">
        <v>14.99</v>
      </c>
      <c r="N1387" s="22">
        <v>2</v>
      </c>
      <c r="O1387" s="22">
        <v>0</v>
      </c>
      <c r="P1387" s="22">
        <v>0</v>
      </c>
      <c r="Q1387" s="22">
        <v>1</v>
      </c>
      <c r="R1387" s="22"/>
      <c r="S1387" s="22"/>
      <c r="T1387" s="22"/>
      <c r="U1387" t="s">
        <v>342</v>
      </c>
      <c r="V1387" s="18">
        <f t="shared" si="130"/>
        <v>0.24000000000000021</v>
      </c>
      <c r="W1387" s="18">
        <v>39.379558221499998</v>
      </c>
      <c r="X1387" s="18">
        <v>-83.075739999299998</v>
      </c>
      <c r="Y1387" s="18">
        <v>39.379103270000002</v>
      </c>
      <c r="Z1387" s="18">
        <v>-83.071338037900006</v>
      </c>
      <c r="AA1387" s="71" t="str">
        <f t="shared" si="131"/>
        <v>ROS</v>
      </c>
    </row>
    <row r="1388" spans="1:27" x14ac:dyDescent="0.25">
      <c r="A1388" s="22" t="s">
        <v>2608</v>
      </c>
      <c r="B1388" s="22">
        <v>0</v>
      </c>
      <c r="C1388" s="22" t="s">
        <v>4620</v>
      </c>
      <c r="D1388" s="22">
        <v>4</v>
      </c>
      <c r="E1388" s="23" t="str">
        <f t="shared" si="126"/>
        <v>Green</v>
      </c>
      <c r="F1388" s="72" t="s">
        <v>1726</v>
      </c>
      <c r="G1388" s="23"/>
      <c r="H1388" s="24" t="str">
        <f t="shared" si="127"/>
        <v>Start Loc</v>
      </c>
      <c r="I1388" s="24" t="str">
        <f t="shared" si="128"/>
        <v>End Loc</v>
      </c>
      <c r="J1388" s="24" t="str">
        <f t="shared" si="129"/>
        <v>Segment</v>
      </c>
      <c r="K1388" s="71" t="s">
        <v>974</v>
      </c>
      <c r="L1388" s="22">
        <v>0</v>
      </c>
      <c r="M1388" s="22">
        <v>0.24</v>
      </c>
      <c r="N1388" s="22">
        <v>4</v>
      </c>
      <c r="O1388" s="22">
        <v>0</v>
      </c>
      <c r="P1388" s="22">
        <v>0</v>
      </c>
      <c r="Q1388" s="22">
        <v>0</v>
      </c>
      <c r="R1388" s="22"/>
      <c r="S1388" s="22"/>
      <c r="T1388" s="22"/>
      <c r="U1388" t="s">
        <v>544</v>
      </c>
      <c r="V1388" s="18">
        <f t="shared" si="130"/>
        <v>0.24</v>
      </c>
      <c r="W1388" s="18">
        <v>39.378783225399999</v>
      </c>
      <c r="X1388" s="18">
        <v>-82.975075921400006</v>
      </c>
      <c r="Y1388" s="18">
        <v>39.379123982199999</v>
      </c>
      <c r="Z1388" s="18">
        <v>-82.970903926000005</v>
      </c>
      <c r="AA1388" s="71" t="str">
        <f t="shared" si="131"/>
        <v>ROS</v>
      </c>
    </row>
    <row r="1389" spans="1:27" x14ac:dyDescent="0.25">
      <c r="A1389" s="22" t="s">
        <v>3721</v>
      </c>
      <c r="B1389" s="22">
        <v>0</v>
      </c>
      <c r="C1389" s="22" t="s">
        <v>4681</v>
      </c>
      <c r="D1389" s="22">
        <v>2</v>
      </c>
      <c r="E1389" s="23" t="str">
        <f t="shared" si="126"/>
        <v>Green</v>
      </c>
      <c r="F1389" s="72" t="s">
        <v>1726</v>
      </c>
      <c r="G1389" s="23"/>
      <c r="H1389" s="24" t="str">
        <f t="shared" si="127"/>
        <v>Start Loc</v>
      </c>
      <c r="I1389" s="24" t="str">
        <f t="shared" si="128"/>
        <v>End Loc</v>
      </c>
      <c r="J1389" s="24" t="str">
        <f t="shared" si="129"/>
        <v>Segment</v>
      </c>
      <c r="K1389" s="71" t="s">
        <v>971</v>
      </c>
      <c r="L1389" s="22">
        <v>14.5</v>
      </c>
      <c r="M1389" s="22">
        <v>14.74</v>
      </c>
      <c r="N1389" s="22">
        <v>2</v>
      </c>
      <c r="O1389" s="22">
        <v>0</v>
      </c>
      <c r="P1389" s="22">
        <v>0</v>
      </c>
      <c r="Q1389" s="22">
        <v>3</v>
      </c>
      <c r="R1389" s="22"/>
      <c r="S1389" s="22"/>
      <c r="T1389" s="22"/>
      <c r="U1389" t="s">
        <v>342</v>
      </c>
      <c r="V1389" s="18">
        <f t="shared" si="130"/>
        <v>0.24000000000000021</v>
      </c>
      <c r="W1389" s="18">
        <v>39.379766279000002</v>
      </c>
      <c r="X1389" s="18">
        <v>-83.080399488799998</v>
      </c>
      <c r="Y1389" s="18">
        <v>39.379564635999998</v>
      </c>
      <c r="Z1389" s="18">
        <v>-83.075926355700005</v>
      </c>
      <c r="AA1389" s="71" t="str">
        <f t="shared" si="131"/>
        <v>ROS</v>
      </c>
    </row>
    <row r="1390" spans="1:27" x14ac:dyDescent="0.25">
      <c r="A1390" s="22" t="s">
        <v>5238</v>
      </c>
      <c r="B1390" s="22">
        <v>0</v>
      </c>
      <c r="C1390" s="22" t="s">
        <v>4621</v>
      </c>
      <c r="D1390" s="22">
        <v>2</v>
      </c>
      <c r="E1390" s="23" t="str">
        <f t="shared" si="126"/>
        <v>Green</v>
      </c>
      <c r="F1390" s="72" t="s">
        <v>1698</v>
      </c>
      <c r="G1390" s="23"/>
      <c r="H1390" s="24" t="str">
        <f t="shared" si="127"/>
        <v>Start Loc</v>
      </c>
      <c r="I1390" s="24" t="str">
        <f t="shared" si="128"/>
        <v>End Loc</v>
      </c>
      <c r="J1390" s="24" t="str">
        <f t="shared" si="129"/>
        <v>Segment</v>
      </c>
      <c r="K1390" s="71" t="s">
        <v>817</v>
      </c>
      <c r="L1390" s="22">
        <v>0.75</v>
      </c>
      <c r="M1390" s="22">
        <v>0.99</v>
      </c>
      <c r="N1390" s="22">
        <v>2</v>
      </c>
      <c r="O1390" s="22">
        <v>0</v>
      </c>
      <c r="P1390" s="22">
        <v>0</v>
      </c>
      <c r="Q1390" s="22">
        <v>4</v>
      </c>
      <c r="R1390" s="22"/>
      <c r="S1390" s="22"/>
      <c r="T1390" s="22"/>
      <c r="U1390" t="s">
        <v>1613</v>
      </c>
      <c r="V1390" s="18">
        <f t="shared" si="130"/>
        <v>0.24</v>
      </c>
      <c r="W1390" s="18">
        <v>39.380175532000003</v>
      </c>
      <c r="X1390" s="18">
        <v>-84.526241689100004</v>
      </c>
      <c r="Y1390" s="18">
        <v>39.379677023900001</v>
      </c>
      <c r="Z1390" s="18">
        <v>-84.521802847399996</v>
      </c>
      <c r="AA1390" s="71" t="str">
        <f t="shared" si="131"/>
        <v>BUT</v>
      </c>
    </row>
    <row r="1391" spans="1:27" x14ac:dyDescent="0.25">
      <c r="A1391" s="22" t="s">
        <v>5762</v>
      </c>
      <c r="B1391" s="22">
        <v>0</v>
      </c>
      <c r="C1391" s="22" t="s">
        <v>4606</v>
      </c>
      <c r="D1391" s="22">
        <v>2</v>
      </c>
      <c r="E1391" s="23" t="str">
        <f t="shared" si="126"/>
        <v>Green</v>
      </c>
      <c r="F1391" s="72" t="s">
        <v>1698</v>
      </c>
      <c r="G1391" s="23"/>
      <c r="H1391" s="24" t="str">
        <f t="shared" si="127"/>
        <v>Start Loc</v>
      </c>
      <c r="I1391" s="24" t="str">
        <f t="shared" si="128"/>
        <v>End Loc</v>
      </c>
      <c r="J1391" s="24" t="str">
        <f t="shared" si="129"/>
        <v>Segment</v>
      </c>
      <c r="K1391" s="71" t="s">
        <v>922</v>
      </c>
      <c r="L1391" s="22">
        <v>0.25</v>
      </c>
      <c r="M1391" s="22">
        <v>0.49</v>
      </c>
      <c r="N1391" s="22">
        <v>2</v>
      </c>
      <c r="O1391" s="22">
        <v>0</v>
      </c>
      <c r="P1391" s="22">
        <v>0</v>
      </c>
      <c r="Q1391" s="22">
        <v>1</v>
      </c>
      <c r="R1391" s="22"/>
      <c r="S1391" s="22"/>
      <c r="T1391" s="22"/>
      <c r="U1391" t="s">
        <v>1300</v>
      </c>
      <c r="V1391" s="18">
        <f t="shared" si="130"/>
        <v>0.24</v>
      </c>
      <c r="W1391" s="18">
        <v>39.376607336799999</v>
      </c>
      <c r="X1391" s="18">
        <v>-84.383697009000002</v>
      </c>
      <c r="Y1391" s="18">
        <v>39.379738015800001</v>
      </c>
      <c r="Z1391" s="18">
        <v>-84.3845383118</v>
      </c>
      <c r="AA1391" s="71" t="str">
        <f t="shared" si="131"/>
        <v>BUT</v>
      </c>
    </row>
    <row r="1392" spans="1:27" x14ac:dyDescent="0.25">
      <c r="A1392" s="22" t="s">
        <v>4359</v>
      </c>
      <c r="B1392" s="22">
        <v>0</v>
      </c>
      <c r="C1392" s="22" t="s">
        <v>4621</v>
      </c>
      <c r="D1392" s="22">
        <v>3</v>
      </c>
      <c r="E1392" s="23" t="str">
        <f t="shared" si="126"/>
        <v>Green</v>
      </c>
      <c r="F1392" s="72" t="s">
        <v>1669</v>
      </c>
      <c r="G1392" s="23"/>
      <c r="H1392" s="24" t="str">
        <f t="shared" si="127"/>
        <v>Start Loc</v>
      </c>
      <c r="I1392" s="24" t="str">
        <f t="shared" si="128"/>
        <v>End Loc</v>
      </c>
      <c r="J1392" s="24" t="str">
        <f t="shared" si="129"/>
        <v>Segment</v>
      </c>
      <c r="K1392" s="71" t="s">
        <v>940</v>
      </c>
      <c r="L1392" s="22">
        <v>0.75</v>
      </c>
      <c r="M1392" s="22">
        <v>0.99</v>
      </c>
      <c r="N1392" s="22">
        <v>3</v>
      </c>
      <c r="O1392" s="22">
        <v>0</v>
      </c>
      <c r="P1392" s="22">
        <v>0</v>
      </c>
      <c r="Q1392" s="22">
        <v>0</v>
      </c>
      <c r="R1392" s="22"/>
      <c r="S1392" s="22"/>
      <c r="T1392" s="22"/>
      <c r="U1392" t="s">
        <v>1289</v>
      </c>
      <c r="V1392" s="18">
        <f t="shared" si="130"/>
        <v>0.24</v>
      </c>
      <c r="W1392" s="18">
        <v>39.381955300400001</v>
      </c>
      <c r="X1392" s="18">
        <v>-84.330690299599993</v>
      </c>
      <c r="Y1392" s="18">
        <v>39.380600590199997</v>
      </c>
      <c r="Z1392" s="18">
        <v>-84.326657057999995</v>
      </c>
      <c r="AA1392" s="71" t="str">
        <f t="shared" si="131"/>
        <v>WAR</v>
      </c>
    </row>
    <row r="1393" spans="1:27" x14ac:dyDescent="0.25">
      <c r="A1393" s="22" t="s">
        <v>2882</v>
      </c>
      <c r="B1393" s="22">
        <v>0</v>
      </c>
      <c r="C1393" s="22" t="s">
        <v>4608</v>
      </c>
      <c r="D1393" s="22">
        <v>4</v>
      </c>
      <c r="E1393" s="23" t="str">
        <f t="shared" si="126"/>
        <v>Green</v>
      </c>
      <c r="F1393" s="72" t="s">
        <v>1729</v>
      </c>
      <c r="G1393" s="23"/>
      <c r="H1393" s="24" t="str">
        <f t="shared" si="127"/>
        <v>Start Loc</v>
      </c>
      <c r="I1393" s="24" t="str">
        <f t="shared" si="128"/>
        <v>End Loc</v>
      </c>
      <c r="J1393" s="24" t="str">
        <f t="shared" si="129"/>
        <v>Segment</v>
      </c>
      <c r="K1393" s="71" t="s">
        <v>942</v>
      </c>
      <c r="L1393" s="22">
        <v>1.25</v>
      </c>
      <c r="M1393" s="22">
        <v>1.49</v>
      </c>
      <c r="N1393" s="22">
        <v>4</v>
      </c>
      <c r="O1393" s="22">
        <v>0</v>
      </c>
      <c r="P1393" s="22">
        <v>0</v>
      </c>
      <c r="Q1393" s="22">
        <v>2</v>
      </c>
      <c r="R1393" s="22"/>
      <c r="S1393" s="22"/>
      <c r="T1393" s="22"/>
      <c r="U1393" t="s">
        <v>2001</v>
      </c>
      <c r="V1393" s="18">
        <f t="shared" si="130"/>
        <v>0.24</v>
      </c>
      <c r="W1393" s="18">
        <v>39.379857796899998</v>
      </c>
      <c r="X1393" s="18">
        <v>-82.167008855500001</v>
      </c>
      <c r="Y1393" s="18">
        <v>39.380633746199997</v>
      </c>
      <c r="Z1393" s="18">
        <v>-82.162709721599995</v>
      </c>
      <c r="AA1393" s="71" t="str">
        <f t="shared" si="131"/>
        <v>ATH</v>
      </c>
    </row>
    <row r="1394" spans="1:27" x14ac:dyDescent="0.25">
      <c r="A1394" s="22" t="s">
        <v>6522</v>
      </c>
      <c r="B1394" s="22">
        <v>0</v>
      </c>
      <c r="C1394" s="22" t="s">
        <v>4635</v>
      </c>
      <c r="D1394" s="22">
        <v>4</v>
      </c>
      <c r="E1394" s="23" t="str">
        <f t="shared" si="126"/>
        <v>Green</v>
      </c>
      <c r="F1394" s="72" t="s">
        <v>1726</v>
      </c>
      <c r="G1394" s="23"/>
      <c r="H1394" s="24" t="str">
        <f t="shared" si="127"/>
        <v>Start Loc</v>
      </c>
      <c r="I1394" s="24" t="str">
        <f t="shared" si="128"/>
        <v>End Loc</v>
      </c>
      <c r="J1394" s="24" t="str">
        <f t="shared" si="129"/>
        <v>Segment</v>
      </c>
      <c r="K1394" s="71" t="s">
        <v>899</v>
      </c>
      <c r="L1394" s="22">
        <v>4.5</v>
      </c>
      <c r="M1394" s="22">
        <v>4.74</v>
      </c>
      <c r="N1394" s="22">
        <v>4</v>
      </c>
      <c r="O1394" s="22">
        <v>0</v>
      </c>
      <c r="P1394" s="22">
        <v>0</v>
      </c>
      <c r="Q1394" s="22">
        <v>2</v>
      </c>
      <c r="R1394" s="22"/>
      <c r="S1394" s="22"/>
      <c r="T1394" s="22"/>
      <c r="U1394" t="s">
        <v>615</v>
      </c>
      <c r="V1394" s="18">
        <f t="shared" si="130"/>
        <v>0.24000000000000021</v>
      </c>
      <c r="W1394" s="18">
        <v>39.384069969599999</v>
      </c>
      <c r="X1394" s="18">
        <v>-83.076482399400007</v>
      </c>
      <c r="Y1394" s="18">
        <v>39.380820892300001</v>
      </c>
      <c r="Z1394" s="18">
        <v>-83.076582177999995</v>
      </c>
      <c r="AA1394" s="71" t="str">
        <f t="shared" si="131"/>
        <v>ROS</v>
      </c>
    </row>
    <row r="1395" spans="1:27" x14ac:dyDescent="0.25">
      <c r="A1395" s="22" t="s">
        <v>6395</v>
      </c>
      <c r="B1395" s="22">
        <v>0</v>
      </c>
      <c r="C1395" s="22" t="s">
        <v>4620</v>
      </c>
      <c r="D1395" s="22">
        <v>3</v>
      </c>
      <c r="E1395" s="23" t="str">
        <f t="shared" si="126"/>
        <v>Green</v>
      </c>
      <c r="F1395" s="72" t="s">
        <v>1698</v>
      </c>
      <c r="G1395" s="23"/>
      <c r="H1395" s="24" t="str">
        <f t="shared" si="127"/>
        <v>Start Loc</v>
      </c>
      <c r="I1395" s="24" t="str">
        <f t="shared" si="128"/>
        <v>End Loc</v>
      </c>
      <c r="J1395" s="24" t="str">
        <f t="shared" si="129"/>
        <v>Segment</v>
      </c>
      <c r="K1395" s="71" t="s">
        <v>817</v>
      </c>
      <c r="L1395" s="22">
        <v>0</v>
      </c>
      <c r="M1395" s="22">
        <v>0.24</v>
      </c>
      <c r="N1395" s="22">
        <v>3</v>
      </c>
      <c r="O1395" s="22">
        <v>0</v>
      </c>
      <c r="P1395" s="22">
        <v>0</v>
      </c>
      <c r="Q1395" s="22">
        <v>2</v>
      </c>
      <c r="R1395" s="22"/>
      <c r="S1395" s="22"/>
      <c r="T1395" s="22"/>
      <c r="U1395" t="s">
        <v>1613</v>
      </c>
      <c r="V1395" s="18">
        <f t="shared" si="130"/>
        <v>0.24</v>
      </c>
      <c r="W1395" s="18">
        <v>39.381428337599999</v>
      </c>
      <c r="X1395" s="18">
        <v>-84.540099243499995</v>
      </c>
      <c r="Y1395" s="18">
        <v>39.381124762500001</v>
      </c>
      <c r="Z1395" s="18">
        <v>-84.535659169300004</v>
      </c>
      <c r="AA1395" s="71" t="str">
        <f t="shared" si="131"/>
        <v>BUT</v>
      </c>
    </row>
    <row r="1396" spans="1:27" x14ac:dyDescent="0.25">
      <c r="A1396" s="22" t="s">
        <v>5626</v>
      </c>
      <c r="B1396" s="22">
        <v>0</v>
      </c>
      <c r="C1396" s="22" t="s">
        <v>4624</v>
      </c>
      <c r="D1396" s="22">
        <v>2</v>
      </c>
      <c r="E1396" s="23" t="str">
        <f t="shared" si="126"/>
        <v>Green</v>
      </c>
      <c r="F1396" s="72" t="s">
        <v>1726</v>
      </c>
      <c r="G1396" s="23"/>
      <c r="H1396" s="24" t="str">
        <f t="shared" si="127"/>
        <v>Start Loc</v>
      </c>
      <c r="I1396" s="24" t="str">
        <f t="shared" si="128"/>
        <v>End Loc</v>
      </c>
      <c r="J1396" s="24" t="str">
        <f t="shared" si="129"/>
        <v>Segment</v>
      </c>
      <c r="K1396" s="71" t="s">
        <v>1087</v>
      </c>
      <c r="L1396" s="22">
        <v>2.25</v>
      </c>
      <c r="M1396" s="22">
        <v>2.4900000000000002</v>
      </c>
      <c r="N1396" s="22">
        <v>2</v>
      </c>
      <c r="O1396" s="22">
        <v>0</v>
      </c>
      <c r="P1396" s="22">
        <v>0</v>
      </c>
      <c r="Q1396" s="22">
        <v>3</v>
      </c>
      <c r="R1396" s="22"/>
      <c r="S1396" s="22"/>
      <c r="T1396" s="22"/>
      <c r="U1396" t="s">
        <v>545</v>
      </c>
      <c r="V1396" s="18">
        <f t="shared" si="130"/>
        <v>0.24000000000000021</v>
      </c>
      <c r="W1396" s="18">
        <v>39.379163477100001</v>
      </c>
      <c r="X1396" s="18">
        <v>-82.9525244429</v>
      </c>
      <c r="Y1396" s="18">
        <v>39.381365653000003</v>
      </c>
      <c r="Z1396" s="18">
        <v>-82.949378775400007</v>
      </c>
      <c r="AA1396" s="71" t="str">
        <f t="shared" si="131"/>
        <v>ROS</v>
      </c>
    </row>
    <row r="1397" spans="1:27" x14ac:dyDescent="0.25">
      <c r="A1397" s="22" t="s">
        <v>5178</v>
      </c>
      <c r="B1397" s="22">
        <v>0</v>
      </c>
      <c r="C1397" s="22" t="s">
        <v>4628</v>
      </c>
      <c r="D1397" s="22">
        <v>2</v>
      </c>
      <c r="E1397" s="23" t="str">
        <f t="shared" si="126"/>
        <v>Green</v>
      </c>
      <c r="F1397" s="72" t="s">
        <v>1726</v>
      </c>
      <c r="G1397" s="23"/>
      <c r="H1397" s="24" t="str">
        <f t="shared" si="127"/>
        <v>Start Loc</v>
      </c>
      <c r="I1397" s="24" t="str">
        <f t="shared" si="128"/>
        <v>End Loc</v>
      </c>
      <c r="J1397" s="24" t="str">
        <f t="shared" si="129"/>
        <v>Segment</v>
      </c>
      <c r="K1397" s="71" t="s">
        <v>1025</v>
      </c>
      <c r="L1397" s="22">
        <v>4.75</v>
      </c>
      <c r="M1397" s="22">
        <v>4.99</v>
      </c>
      <c r="N1397" s="22">
        <v>2</v>
      </c>
      <c r="O1397" s="22">
        <v>0</v>
      </c>
      <c r="P1397" s="22">
        <v>1</v>
      </c>
      <c r="Q1397" s="22">
        <v>3</v>
      </c>
      <c r="R1397" s="22"/>
      <c r="S1397" s="22"/>
      <c r="T1397" s="22"/>
      <c r="U1397" t="s">
        <v>4818</v>
      </c>
      <c r="V1397" s="18">
        <f t="shared" si="130"/>
        <v>0.24000000000000021</v>
      </c>
      <c r="W1397" s="18">
        <v>39.383321083799999</v>
      </c>
      <c r="X1397" s="18">
        <v>-83.182549060499994</v>
      </c>
      <c r="Y1397" s="18">
        <v>39.381686659899998</v>
      </c>
      <c r="Z1397" s="18">
        <v>-83.178651745699995</v>
      </c>
      <c r="AA1397" s="71" t="str">
        <f t="shared" si="131"/>
        <v>ROS</v>
      </c>
    </row>
    <row r="1398" spans="1:27" x14ac:dyDescent="0.25">
      <c r="A1398" s="22" t="s">
        <v>3003</v>
      </c>
      <c r="B1398" s="22">
        <v>0</v>
      </c>
      <c r="C1398" s="22" t="s">
        <v>4617</v>
      </c>
      <c r="D1398" s="22">
        <v>3</v>
      </c>
      <c r="E1398" s="23" t="str">
        <f t="shared" si="126"/>
        <v>Green</v>
      </c>
      <c r="F1398" s="72" t="s">
        <v>1737</v>
      </c>
      <c r="G1398" s="23"/>
      <c r="H1398" s="24" t="str">
        <f t="shared" si="127"/>
        <v>Start Loc</v>
      </c>
      <c r="I1398" s="24" t="str">
        <f t="shared" si="128"/>
        <v>End Loc</v>
      </c>
      <c r="J1398" s="24" t="str">
        <f t="shared" si="129"/>
        <v>Segment</v>
      </c>
      <c r="K1398" s="71" t="s">
        <v>876</v>
      </c>
      <c r="L1398" s="22">
        <v>2.75</v>
      </c>
      <c r="M1398" s="22">
        <v>2.99</v>
      </c>
      <c r="N1398" s="22">
        <v>3</v>
      </c>
      <c r="O1398" s="22">
        <v>0</v>
      </c>
      <c r="P1398" s="22">
        <v>0</v>
      </c>
      <c r="Q1398" s="22">
        <v>3</v>
      </c>
      <c r="R1398" s="22"/>
      <c r="S1398" s="22"/>
      <c r="T1398" s="22"/>
      <c r="U1398" t="s">
        <v>2156</v>
      </c>
      <c r="V1398" s="18">
        <f t="shared" si="130"/>
        <v>0.24000000000000021</v>
      </c>
      <c r="W1398" s="18">
        <v>39.379541904600003</v>
      </c>
      <c r="X1398" s="18">
        <v>-81.536531438599994</v>
      </c>
      <c r="Y1398" s="18">
        <v>39.382708653000002</v>
      </c>
      <c r="Z1398" s="18">
        <v>-81.535304144999998</v>
      </c>
      <c r="AA1398" s="71" t="str">
        <f t="shared" si="131"/>
        <v>WAS</v>
      </c>
    </row>
    <row r="1399" spans="1:27" x14ac:dyDescent="0.25">
      <c r="A1399" s="22" t="s">
        <v>3576</v>
      </c>
      <c r="B1399" s="22">
        <v>0</v>
      </c>
      <c r="C1399" s="22" t="s">
        <v>4635</v>
      </c>
      <c r="D1399" s="22">
        <v>2</v>
      </c>
      <c r="E1399" s="23" t="str">
        <f t="shared" si="126"/>
        <v>Green</v>
      </c>
      <c r="F1399" s="72" t="s">
        <v>1726</v>
      </c>
      <c r="G1399" s="23"/>
      <c r="H1399" s="24" t="str">
        <f t="shared" si="127"/>
        <v>Start Loc</v>
      </c>
      <c r="I1399" s="24" t="str">
        <f t="shared" si="128"/>
        <v>End Loc</v>
      </c>
      <c r="J1399" s="24" t="str">
        <f t="shared" si="129"/>
        <v>Segment</v>
      </c>
      <c r="K1399" s="71" t="s">
        <v>2040</v>
      </c>
      <c r="L1399" s="22">
        <v>4.5</v>
      </c>
      <c r="M1399" s="22">
        <v>4.74</v>
      </c>
      <c r="N1399" s="22">
        <v>2</v>
      </c>
      <c r="O1399" s="22">
        <v>0</v>
      </c>
      <c r="P1399" s="22">
        <v>0</v>
      </c>
      <c r="Q1399" s="22">
        <v>1</v>
      </c>
      <c r="R1399" s="22"/>
      <c r="S1399" s="22"/>
      <c r="T1399" s="22"/>
      <c r="U1399" t="s">
        <v>1981</v>
      </c>
      <c r="V1399" s="18">
        <f t="shared" si="130"/>
        <v>0.24000000000000021</v>
      </c>
      <c r="W1399" s="18">
        <v>39.380306894999997</v>
      </c>
      <c r="X1399" s="18">
        <v>-82.837525618300006</v>
      </c>
      <c r="Y1399" s="18">
        <v>39.382787856599997</v>
      </c>
      <c r="Z1399" s="18">
        <v>-82.834877587799994</v>
      </c>
      <c r="AA1399" s="71" t="str">
        <f t="shared" si="131"/>
        <v>ROS</v>
      </c>
    </row>
    <row r="1400" spans="1:27" x14ac:dyDescent="0.25">
      <c r="A1400" s="22" t="s">
        <v>6508</v>
      </c>
      <c r="B1400" s="22">
        <v>0</v>
      </c>
      <c r="C1400" s="22" t="s">
        <v>4666</v>
      </c>
      <c r="D1400" s="22">
        <v>4</v>
      </c>
      <c r="E1400" s="23" t="str">
        <f t="shared" si="126"/>
        <v>Green</v>
      </c>
      <c r="F1400" s="72" t="s">
        <v>1726</v>
      </c>
      <c r="G1400" s="23"/>
      <c r="H1400" s="24" t="str">
        <f t="shared" si="127"/>
        <v>Start Loc</v>
      </c>
      <c r="I1400" s="24" t="str">
        <f t="shared" si="128"/>
        <v>End Loc</v>
      </c>
      <c r="J1400" s="24" t="str">
        <f t="shared" si="129"/>
        <v>Segment</v>
      </c>
      <c r="K1400" s="71" t="s">
        <v>879</v>
      </c>
      <c r="L1400" s="22">
        <v>14</v>
      </c>
      <c r="M1400" s="22">
        <v>14.24</v>
      </c>
      <c r="N1400" s="22">
        <v>4</v>
      </c>
      <c r="O1400" s="22">
        <v>0</v>
      </c>
      <c r="P1400" s="22">
        <v>0</v>
      </c>
      <c r="Q1400" s="22">
        <v>3</v>
      </c>
      <c r="R1400" s="22"/>
      <c r="S1400" s="22"/>
      <c r="T1400" s="22"/>
      <c r="U1400" t="s">
        <v>570</v>
      </c>
      <c r="V1400" s="18">
        <f t="shared" si="130"/>
        <v>0.24000000000000021</v>
      </c>
      <c r="W1400" s="18">
        <v>39.386392094000001</v>
      </c>
      <c r="X1400" s="18">
        <v>-83.030996461900003</v>
      </c>
      <c r="Y1400" s="18">
        <v>39.383491479100002</v>
      </c>
      <c r="Z1400" s="18">
        <v>-83.028692691100005</v>
      </c>
      <c r="AA1400" s="71" t="str">
        <f t="shared" si="131"/>
        <v>ROS</v>
      </c>
    </row>
    <row r="1401" spans="1:27" x14ac:dyDescent="0.25">
      <c r="A1401" s="22" t="s">
        <v>6185</v>
      </c>
      <c r="B1401" s="22">
        <v>0</v>
      </c>
      <c r="C1401" s="22" t="s">
        <v>4619</v>
      </c>
      <c r="D1401" s="22">
        <v>2</v>
      </c>
      <c r="E1401" s="23" t="str">
        <f t="shared" si="126"/>
        <v>Green</v>
      </c>
      <c r="F1401" s="72" t="s">
        <v>1726</v>
      </c>
      <c r="G1401" s="23"/>
      <c r="H1401" s="24" t="str">
        <f t="shared" si="127"/>
        <v>Start Loc</v>
      </c>
      <c r="I1401" s="24" t="str">
        <f t="shared" si="128"/>
        <v>End Loc</v>
      </c>
      <c r="J1401" s="24" t="str">
        <f t="shared" si="129"/>
        <v>Segment</v>
      </c>
      <c r="K1401" s="71" t="s">
        <v>974</v>
      </c>
      <c r="L1401" s="22">
        <v>0.5</v>
      </c>
      <c r="M1401" s="22">
        <v>0.74</v>
      </c>
      <c r="N1401" s="22">
        <v>2</v>
      </c>
      <c r="O1401" s="22">
        <v>0</v>
      </c>
      <c r="P1401" s="22">
        <v>0</v>
      </c>
      <c r="Q1401" s="22">
        <v>0</v>
      </c>
      <c r="R1401" s="22"/>
      <c r="S1401" s="22"/>
      <c r="T1401" s="22"/>
      <c r="U1401" t="s">
        <v>544</v>
      </c>
      <c r="V1401" s="18">
        <f t="shared" si="130"/>
        <v>0.24</v>
      </c>
      <c r="W1401" s="18">
        <v>39.382132676499999</v>
      </c>
      <c r="X1401" s="18">
        <v>-82.968015923199999</v>
      </c>
      <c r="Y1401" s="18">
        <v>39.384865680700003</v>
      </c>
      <c r="Z1401" s="18">
        <v>-82.966193262199994</v>
      </c>
      <c r="AA1401" s="71" t="str">
        <f t="shared" si="131"/>
        <v>ROS</v>
      </c>
    </row>
    <row r="1402" spans="1:27" x14ac:dyDescent="0.25">
      <c r="A1402" s="22" t="s">
        <v>2417</v>
      </c>
      <c r="B1402" s="22">
        <v>0</v>
      </c>
      <c r="C1402" s="22" t="s">
        <v>4624</v>
      </c>
      <c r="D1402" s="22">
        <v>3</v>
      </c>
      <c r="E1402" s="23" t="str">
        <f t="shared" si="126"/>
        <v>Green</v>
      </c>
      <c r="F1402" s="72" t="s">
        <v>1727</v>
      </c>
      <c r="G1402" s="23"/>
      <c r="H1402" s="24" t="str">
        <f t="shared" si="127"/>
        <v>Start Loc</v>
      </c>
      <c r="I1402" s="24" t="str">
        <f t="shared" si="128"/>
        <v>End Loc</v>
      </c>
      <c r="J1402" s="24" t="str">
        <f t="shared" si="129"/>
        <v>Segment</v>
      </c>
      <c r="K1402" s="71" t="s">
        <v>796</v>
      </c>
      <c r="L1402" s="22">
        <v>2.25</v>
      </c>
      <c r="M1402" s="22">
        <v>2.4900000000000002</v>
      </c>
      <c r="N1402" s="22">
        <v>3</v>
      </c>
      <c r="O1402" s="22">
        <v>0</v>
      </c>
      <c r="P1402" s="22">
        <v>0</v>
      </c>
      <c r="Q1402" s="22">
        <v>0</v>
      </c>
      <c r="R1402" s="22"/>
      <c r="S1402" s="22"/>
      <c r="T1402" s="22"/>
      <c r="U1402" t="s">
        <v>625</v>
      </c>
      <c r="V1402" s="18">
        <f t="shared" si="130"/>
        <v>0.24000000000000021</v>
      </c>
      <c r="W1402" s="18">
        <v>39.381720819999998</v>
      </c>
      <c r="X1402" s="18">
        <v>-83.8464692246</v>
      </c>
      <c r="Y1402" s="18">
        <v>39.384883205800001</v>
      </c>
      <c r="Z1402" s="18">
        <v>-83.844605724399997</v>
      </c>
      <c r="AA1402" s="71" t="str">
        <f t="shared" si="131"/>
        <v>CLI</v>
      </c>
    </row>
    <row r="1403" spans="1:27" x14ac:dyDescent="0.25">
      <c r="A1403" s="22" t="s">
        <v>4991</v>
      </c>
      <c r="B1403" s="22">
        <v>0</v>
      </c>
      <c r="C1403" s="22" t="s">
        <v>4620</v>
      </c>
      <c r="D1403" s="22">
        <v>2</v>
      </c>
      <c r="E1403" s="23" t="str">
        <f t="shared" si="126"/>
        <v>Green</v>
      </c>
      <c r="F1403" s="72" t="s">
        <v>1726</v>
      </c>
      <c r="G1403" s="23"/>
      <c r="H1403" s="24" t="str">
        <f t="shared" si="127"/>
        <v>Start Loc</v>
      </c>
      <c r="I1403" s="24" t="str">
        <f t="shared" si="128"/>
        <v>End Loc</v>
      </c>
      <c r="J1403" s="24" t="str">
        <f t="shared" si="129"/>
        <v>Segment</v>
      </c>
      <c r="K1403" s="71" t="s">
        <v>876</v>
      </c>
      <c r="L1403" s="22">
        <v>0</v>
      </c>
      <c r="M1403" s="22">
        <v>0.24</v>
      </c>
      <c r="N1403" s="22">
        <v>2</v>
      </c>
      <c r="O1403" s="22">
        <v>0</v>
      </c>
      <c r="P1403" s="22">
        <v>0</v>
      </c>
      <c r="Q1403" s="22">
        <v>1</v>
      </c>
      <c r="R1403" s="22"/>
      <c r="S1403" s="22"/>
      <c r="T1403" s="22"/>
      <c r="U1403" t="s">
        <v>768</v>
      </c>
      <c r="V1403" s="18">
        <f t="shared" si="130"/>
        <v>0.24</v>
      </c>
      <c r="W1403" s="18">
        <v>39.382966299800003</v>
      </c>
      <c r="X1403" s="18">
        <v>-82.972863907100006</v>
      </c>
      <c r="Y1403" s="18">
        <v>39.385997813800003</v>
      </c>
      <c r="Z1403" s="18">
        <v>-82.972229987600002</v>
      </c>
      <c r="AA1403" s="71" t="str">
        <f t="shared" si="131"/>
        <v>ROS</v>
      </c>
    </row>
    <row r="1404" spans="1:27" x14ac:dyDescent="0.25">
      <c r="A1404" s="22" t="s">
        <v>2981</v>
      </c>
      <c r="B1404" s="22">
        <v>0</v>
      </c>
      <c r="C1404" s="22" t="s">
        <v>4607</v>
      </c>
      <c r="D1404" s="22">
        <v>3</v>
      </c>
      <c r="E1404" s="23" t="str">
        <f t="shared" si="126"/>
        <v>Green</v>
      </c>
      <c r="F1404" s="72" t="s">
        <v>1698</v>
      </c>
      <c r="G1404" s="23"/>
      <c r="H1404" s="24" t="str">
        <f t="shared" si="127"/>
        <v>Start Loc</v>
      </c>
      <c r="I1404" s="24" t="str">
        <f t="shared" si="128"/>
        <v>End Loc</v>
      </c>
      <c r="J1404" s="24" t="str">
        <f t="shared" si="129"/>
        <v>Segment</v>
      </c>
      <c r="K1404" s="71" t="s">
        <v>848</v>
      </c>
      <c r="L1404" s="22">
        <v>5</v>
      </c>
      <c r="M1404" s="22">
        <v>5.24</v>
      </c>
      <c r="N1404" s="22">
        <v>3</v>
      </c>
      <c r="O1404" s="22">
        <v>0</v>
      </c>
      <c r="P1404" s="22">
        <v>0</v>
      </c>
      <c r="Q1404" s="22">
        <v>2</v>
      </c>
      <c r="R1404" s="22"/>
      <c r="S1404" s="22"/>
      <c r="T1404" s="22"/>
      <c r="U1404" t="s">
        <v>292</v>
      </c>
      <c r="V1404" s="18">
        <f t="shared" si="130"/>
        <v>0.24000000000000021</v>
      </c>
      <c r="W1404" s="18">
        <v>39.386768338400003</v>
      </c>
      <c r="X1404" s="18">
        <v>-84.412780847600004</v>
      </c>
      <c r="Y1404" s="18">
        <v>39.386722702</v>
      </c>
      <c r="Z1404" s="18">
        <v>-84.408937282599993</v>
      </c>
      <c r="AA1404" s="71" t="str">
        <f t="shared" si="131"/>
        <v>BUT</v>
      </c>
    </row>
    <row r="1405" spans="1:27" x14ac:dyDescent="0.25">
      <c r="A1405" s="22" t="s">
        <v>3952</v>
      </c>
      <c r="B1405" s="22">
        <v>0</v>
      </c>
      <c r="C1405" s="22" t="s">
        <v>4621</v>
      </c>
      <c r="D1405" s="22">
        <v>2</v>
      </c>
      <c r="E1405" s="23" t="str">
        <f t="shared" si="126"/>
        <v>Green</v>
      </c>
      <c r="F1405" s="72" t="s">
        <v>1698</v>
      </c>
      <c r="G1405" s="23"/>
      <c r="H1405" s="24" t="str">
        <f t="shared" si="127"/>
        <v>Start Loc</v>
      </c>
      <c r="I1405" s="24" t="str">
        <f t="shared" si="128"/>
        <v>End Loc</v>
      </c>
      <c r="J1405" s="24" t="str">
        <f t="shared" si="129"/>
        <v>Segment</v>
      </c>
      <c r="K1405" s="71" t="s">
        <v>922</v>
      </c>
      <c r="L1405" s="22">
        <v>0.75</v>
      </c>
      <c r="M1405" s="22">
        <v>0.99</v>
      </c>
      <c r="N1405" s="22">
        <v>2</v>
      </c>
      <c r="O1405" s="22">
        <v>0</v>
      </c>
      <c r="P1405" s="22">
        <v>0</v>
      </c>
      <c r="Q1405" s="22">
        <v>3</v>
      </c>
      <c r="R1405" s="22"/>
      <c r="S1405" s="22"/>
      <c r="T1405" s="22"/>
      <c r="U1405" t="s">
        <v>1300</v>
      </c>
      <c r="V1405" s="18">
        <f t="shared" si="130"/>
        <v>0.24</v>
      </c>
      <c r="W1405" s="18">
        <v>39.3835005428</v>
      </c>
      <c r="X1405" s="18">
        <v>-84.3842207358</v>
      </c>
      <c r="Y1405" s="18">
        <v>39.386926153799998</v>
      </c>
      <c r="Z1405" s="18">
        <v>-84.384288908100004</v>
      </c>
      <c r="AA1405" s="71" t="str">
        <f t="shared" si="131"/>
        <v>BUT</v>
      </c>
    </row>
    <row r="1406" spans="1:27" x14ac:dyDescent="0.25">
      <c r="A1406" s="22" t="s">
        <v>5862</v>
      </c>
      <c r="B1406" s="22">
        <v>0</v>
      </c>
      <c r="C1406" s="22" t="s">
        <v>4618</v>
      </c>
      <c r="D1406" s="22">
        <v>2</v>
      </c>
      <c r="E1406" s="23" t="str">
        <f t="shared" si="126"/>
        <v>Green</v>
      </c>
      <c r="F1406" s="72" t="s">
        <v>1729</v>
      </c>
      <c r="G1406" s="23"/>
      <c r="H1406" s="24" t="str">
        <f t="shared" si="127"/>
        <v>Start Loc</v>
      </c>
      <c r="I1406" s="24" t="str">
        <f t="shared" si="128"/>
        <v>End Loc</v>
      </c>
      <c r="J1406" s="24" t="str">
        <f t="shared" si="129"/>
        <v>Segment</v>
      </c>
      <c r="K1406" s="71" t="s">
        <v>864</v>
      </c>
      <c r="L1406" s="22">
        <v>2</v>
      </c>
      <c r="M1406" s="22">
        <v>2.2400000000000002</v>
      </c>
      <c r="N1406" s="22">
        <v>2</v>
      </c>
      <c r="O1406" s="22">
        <v>0</v>
      </c>
      <c r="P1406" s="22">
        <v>0</v>
      </c>
      <c r="Q1406" s="22">
        <v>1</v>
      </c>
      <c r="R1406" s="22"/>
      <c r="S1406" s="22"/>
      <c r="T1406" s="22"/>
      <c r="U1406" t="s">
        <v>482</v>
      </c>
      <c r="V1406" s="18">
        <f t="shared" si="130"/>
        <v>0.24000000000000021</v>
      </c>
      <c r="W1406" s="18">
        <v>39.3845899652</v>
      </c>
      <c r="X1406" s="18">
        <v>-82.248120891100001</v>
      </c>
      <c r="Y1406" s="18">
        <v>39.387481381000001</v>
      </c>
      <c r="Z1406" s="18">
        <v>-82.248932129099998</v>
      </c>
      <c r="AA1406" s="71" t="str">
        <f t="shared" si="131"/>
        <v>ATH</v>
      </c>
    </row>
    <row r="1407" spans="1:27" x14ac:dyDescent="0.25">
      <c r="A1407" s="22" t="s">
        <v>5458</v>
      </c>
      <c r="B1407" s="22">
        <v>0</v>
      </c>
      <c r="C1407" s="22" t="s">
        <v>4654</v>
      </c>
      <c r="D1407" s="22">
        <v>3</v>
      </c>
      <c r="E1407" s="23" t="str">
        <f t="shared" si="126"/>
        <v>Green</v>
      </c>
      <c r="F1407" s="72" t="s">
        <v>1698</v>
      </c>
      <c r="G1407" s="23"/>
      <c r="H1407" s="24" t="str">
        <f t="shared" si="127"/>
        <v>Start Loc</v>
      </c>
      <c r="I1407" s="24" t="str">
        <f t="shared" si="128"/>
        <v>End Loc</v>
      </c>
      <c r="J1407" s="24" t="str">
        <f t="shared" si="129"/>
        <v>Segment</v>
      </c>
      <c r="K1407" s="71" t="s">
        <v>816</v>
      </c>
      <c r="L1407" s="22">
        <v>6.75</v>
      </c>
      <c r="M1407" s="22">
        <v>6.99</v>
      </c>
      <c r="N1407" s="22">
        <v>3</v>
      </c>
      <c r="O1407" s="22">
        <v>0</v>
      </c>
      <c r="P1407" s="22">
        <v>0</v>
      </c>
      <c r="Q1407" s="22">
        <v>1</v>
      </c>
      <c r="R1407" s="22"/>
      <c r="S1407" s="22"/>
      <c r="T1407" s="22"/>
      <c r="U1407" t="s">
        <v>1234</v>
      </c>
      <c r="V1407" s="18">
        <f t="shared" si="130"/>
        <v>0.24000000000000021</v>
      </c>
      <c r="W1407" s="18">
        <v>39.384563398799997</v>
      </c>
      <c r="X1407" s="18">
        <v>-84.373652956599997</v>
      </c>
      <c r="Y1407" s="18">
        <v>39.387670651299999</v>
      </c>
      <c r="Z1407" s="18">
        <v>-84.371681827399996</v>
      </c>
      <c r="AA1407" s="71" t="str">
        <f t="shared" si="131"/>
        <v>BUT</v>
      </c>
    </row>
    <row r="1408" spans="1:27" x14ac:dyDescent="0.25">
      <c r="A1408" s="22" t="s">
        <v>6441</v>
      </c>
      <c r="B1408" s="22">
        <v>0</v>
      </c>
      <c r="C1408" s="22" t="s">
        <v>4646</v>
      </c>
      <c r="D1408" s="22">
        <v>3</v>
      </c>
      <c r="E1408" s="23" t="str">
        <f t="shared" si="126"/>
        <v>Green</v>
      </c>
      <c r="F1408" s="72" t="s">
        <v>1698</v>
      </c>
      <c r="G1408" s="23"/>
      <c r="H1408" s="24" t="str">
        <f t="shared" si="127"/>
        <v>Start Loc</v>
      </c>
      <c r="I1408" s="24" t="str">
        <f t="shared" si="128"/>
        <v>End Loc</v>
      </c>
      <c r="J1408" s="24" t="str">
        <f t="shared" si="129"/>
        <v>Segment</v>
      </c>
      <c r="K1408" s="71" t="s">
        <v>848</v>
      </c>
      <c r="L1408" s="22">
        <v>5.5</v>
      </c>
      <c r="M1408" s="22">
        <v>5.74</v>
      </c>
      <c r="N1408" s="22">
        <v>3</v>
      </c>
      <c r="O1408" s="22">
        <v>0</v>
      </c>
      <c r="P1408" s="22">
        <v>0</v>
      </c>
      <c r="Q1408" s="22">
        <v>2</v>
      </c>
      <c r="R1408" s="22"/>
      <c r="S1408" s="22"/>
      <c r="T1408" s="22"/>
      <c r="U1408" t="s">
        <v>292</v>
      </c>
      <c r="V1408" s="18">
        <f t="shared" si="130"/>
        <v>0.24000000000000021</v>
      </c>
      <c r="W1408" s="18">
        <v>39.388430740499999</v>
      </c>
      <c r="X1408" s="18">
        <v>-84.404725885299996</v>
      </c>
      <c r="Y1408" s="18">
        <v>39.3883303645</v>
      </c>
      <c r="Z1408" s="18">
        <v>-84.400335532900002</v>
      </c>
      <c r="AA1408" s="71" t="str">
        <f t="shared" si="131"/>
        <v>BUT</v>
      </c>
    </row>
    <row r="1409" spans="1:27" x14ac:dyDescent="0.25">
      <c r="A1409" s="22" t="s">
        <v>2288</v>
      </c>
      <c r="B1409" s="22">
        <v>0</v>
      </c>
      <c r="C1409" s="22" t="s">
        <v>4644</v>
      </c>
      <c r="D1409" s="22">
        <v>3</v>
      </c>
      <c r="E1409" s="23" t="str">
        <f t="shared" si="126"/>
        <v>Green</v>
      </c>
      <c r="F1409" s="72" t="s">
        <v>1698</v>
      </c>
      <c r="G1409" s="23"/>
      <c r="H1409" s="24" t="str">
        <f t="shared" si="127"/>
        <v>Start Loc</v>
      </c>
      <c r="I1409" s="24" t="str">
        <f t="shared" si="128"/>
        <v>End Loc</v>
      </c>
      <c r="J1409" s="24" t="str">
        <f t="shared" si="129"/>
        <v>Segment</v>
      </c>
      <c r="K1409" s="71" t="s">
        <v>848</v>
      </c>
      <c r="L1409" s="22">
        <v>5.25</v>
      </c>
      <c r="M1409" s="22">
        <v>5.49</v>
      </c>
      <c r="N1409" s="22">
        <v>3</v>
      </c>
      <c r="O1409" s="22">
        <v>0</v>
      </c>
      <c r="P1409" s="22">
        <v>0</v>
      </c>
      <c r="Q1409" s="22">
        <v>0</v>
      </c>
      <c r="R1409" s="22"/>
      <c r="S1409" s="22"/>
      <c r="T1409" s="22"/>
      <c r="U1409" t="s">
        <v>292</v>
      </c>
      <c r="V1409" s="18">
        <f t="shared" si="130"/>
        <v>0.24000000000000021</v>
      </c>
      <c r="W1409" s="18">
        <v>39.3867639407</v>
      </c>
      <c r="X1409" s="18">
        <v>-84.408783008599997</v>
      </c>
      <c r="Y1409" s="18">
        <v>39.388391655</v>
      </c>
      <c r="Z1409" s="18">
        <v>-84.404892141000005</v>
      </c>
      <c r="AA1409" s="71" t="str">
        <f t="shared" si="131"/>
        <v>BUT</v>
      </c>
    </row>
    <row r="1410" spans="1:27" x14ac:dyDescent="0.25">
      <c r="A1410" s="22" t="s">
        <v>5444</v>
      </c>
      <c r="B1410" s="22">
        <v>0</v>
      </c>
      <c r="C1410" s="22" t="s">
        <v>4613</v>
      </c>
      <c r="D1410" s="22">
        <v>4</v>
      </c>
      <c r="E1410" s="23" t="str">
        <f t="shared" si="126"/>
        <v>Green</v>
      </c>
      <c r="F1410" s="72" t="s">
        <v>1669</v>
      </c>
      <c r="G1410" s="23"/>
      <c r="H1410" s="24" t="str">
        <f t="shared" si="127"/>
        <v>Start Loc</v>
      </c>
      <c r="I1410" s="24" t="str">
        <f t="shared" si="128"/>
        <v>End Loc</v>
      </c>
      <c r="J1410" s="24" t="str">
        <f t="shared" si="129"/>
        <v>Segment</v>
      </c>
      <c r="K1410" s="71" t="s">
        <v>817</v>
      </c>
      <c r="L1410" s="22">
        <v>6.5</v>
      </c>
      <c r="M1410" s="22">
        <v>6.74</v>
      </c>
      <c r="N1410" s="22">
        <v>4</v>
      </c>
      <c r="O1410" s="22">
        <v>0</v>
      </c>
      <c r="P1410" s="22">
        <v>0</v>
      </c>
      <c r="Q1410" s="22">
        <v>1</v>
      </c>
      <c r="R1410" s="22"/>
      <c r="S1410" s="22"/>
      <c r="T1410" s="22"/>
      <c r="U1410" t="s">
        <v>703</v>
      </c>
      <c r="V1410" s="18">
        <f t="shared" si="130"/>
        <v>0.24000000000000021</v>
      </c>
      <c r="W1410" s="18">
        <v>39.386346311499999</v>
      </c>
      <c r="X1410" s="18">
        <v>-84.306445985500005</v>
      </c>
      <c r="Y1410" s="18">
        <v>39.389035654899999</v>
      </c>
      <c r="Z1410" s="18">
        <v>-84.303739429000004</v>
      </c>
      <c r="AA1410" s="71" t="str">
        <f t="shared" si="131"/>
        <v>WAR</v>
      </c>
    </row>
    <row r="1411" spans="1:27" x14ac:dyDescent="0.25">
      <c r="A1411" s="22" t="s">
        <v>3352</v>
      </c>
      <c r="B1411" s="22">
        <v>0</v>
      </c>
      <c r="C1411" s="22" t="s">
        <v>4630</v>
      </c>
      <c r="D1411" s="22">
        <v>2</v>
      </c>
      <c r="E1411" s="23" t="str">
        <f t="shared" si="126"/>
        <v>Green</v>
      </c>
      <c r="F1411" s="72" t="s">
        <v>1698</v>
      </c>
      <c r="G1411" s="23"/>
      <c r="H1411" s="24" t="str">
        <f t="shared" si="127"/>
        <v>Start Loc</v>
      </c>
      <c r="I1411" s="24" t="str">
        <f t="shared" si="128"/>
        <v>End Loc</v>
      </c>
      <c r="J1411" s="24" t="str">
        <f t="shared" si="129"/>
        <v>Segment</v>
      </c>
      <c r="K1411" s="71" t="s">
        <v>848</v>
      </c>
      <c r="L1411" s="22">
        <v>5.75</v>
      </c>
      <c r="M1411" s="22">
        <v>5.99</v>
      </c>
      <c r="N1411" s="22">
        <v>2</v>
      </c>
      <c r="O1411" s="22">
        <v>0</v>
      </c>
      <c r="P1411" s="22">
        <v>0</v>
      </c>
      <c r="Q1411" s="22">
        <v>1</v>
      </c>
      <c r="R1411" s="22"/>
      <c r="S1411" s="22"/>
      <c r="T1411" s="22"/>
      <c r="U1411" t="s">
        <v>292</v>
      </c>
      <c r="V1411" s="18">
        <f t="shared" si="130"/>
        <v>0.24000000000000021</v>
      </c>
      <c r="W1411" s="18">
        <v>39.3883565844</v>
      </c>
      <c r="X1411" s="18">
        <v>-84.400151837300001</v>
      </c>
      <c r="Y1411" s="18">
        <v>39.389633209099998</v>
      </c>
      <c r="Z1411" s="18">
        <v>-84.396052577600003</v>
      </c>
      <c r="AA1411" s="71" t="str">
        <f t="shared" si="131"/>
        <v>BUT</v>
      </c>
    </row>
    <row r="1412" spans="1:27" x14ac:dyDescent="0.25">
      <c r="A1412" s="22" t="s">
        <v>6119</v>
      </c>
      <c r="B1412" s="22">
        <v>0</v>
      </c>
      <c r="C1412" s="22" t="s">
        <v>4624</v>
      </c>
      <c r="D1412" s="22">
        <v>2</v>
      </c>
      <c r="E1412" s="23" t="str">
        <f t="shared" si="126"/>
        <v>Green</v>
      </c>
      <c r="F1412" s="72" t="s">
        <v>1729</v>
      </c>
      <c r="G1412" s="23"/>
      <c r="H1412" s="24" t="str">
        <f t="shared" si="127"/>
        <v>Start Loc</v>
      </c>
      <c r="I1412" s="24" t="str">
        <f t="shared" si="128"/>
        <v>End Loc</v>
      </c>
      <c r="J1412" s="24" t="str">
        <f t="shared" si="129"/>
        <v>Segment</v>
      </c>
      <c r="K1412" s="71" t="s">
        <v>864</v>
      </c>
      <c r="L1412" s="22">
        <v>2.25</v>
      </c>
      <c r="M1412" s="22">
        <v>2.4900000000000002</v>
      </c>
      <c r="N1412" s="22">
        <v>2</v>
      </c>
      <c r="O1412" s="22">
        <v>0</v>
      </c>
      <c r="P1412" s="22">
        <v>0</v>
      </c>
      <c r="Q1412" s="22">
        <v>0</v>
      </c>
      <c r="R1412" s="22"/>
      <c r="S1412" s="22"/>
      <c r="T1412" s="22"/>
      <c r="U1412" t="s">
        <v>482</v>
      </c>
      <c r="V1412" s="18">
        <f t="shared" si="130"/>
        <v>0.24000000000000021</v>
      </c>
      <c r="W1412" s="18">
        <v>39.387620085400002</v>
      </c>
      <c r="X1412" s="18">
        <v>-82.248984250199996</v>
      </c>
      <c r="Y1412" s="18">
        <v>39.3898669485</v>
      </c>
      <c r="Z1412" s="18">
        <v>-82.251612081199994</v>
      </c>
      <c r="AA1412" s="71" t="str">
        <f t="shared" si="131"/>
        <v>ATH</v>
      </c>
    </row>
    <row r="1413" spans="1:27" x14ac:dyDescent="0.25">
      <c r="A1413" s="22" t="s">
        <v>3501</v>
      </c>
      <c r="B1413" s="22">
        <v>0</v>
      </c>
      <c r="C1413" s="22" t="s">
        <v>4624</v>
      </c>
      <c r="D1413" s="22">
        <v>2</v>
      </c>
      <c r="E1413" s="23" t="str">
        <f t="shared" si="126"/>
        <v>Green</v>
      </c>
      <c r="F1413" s="72" t="s">
        <v>1669</v>
      </c>
      <c r="G1413" s="23"/>
      <c r="H1413" s="24" t="str">
        <f t="shared" si="127"/>
        <v>Start Loc</v>
      </c>
      <c r="I1413" s="24" t="str">
        <f t="shared" si="128"/>
        <v>End Loc</v>
      </c>
      <c r="J1413" s="24" t="str">
        <f t="shared" si="129"/>
        <v>Segment</v>
      </c>
      <c r="K1413" s="71" t="s">
        <v>861</v>
      </c>
      <c r="L1413" s="22">
        <v>2.25</v>
      </c>
      <c r="M1413" s="22">
        <v>2.4900000000000002</v>
      </c>
      <c r="N1413" s="22">
        <v>2</v>
      </c>
      <c r="O1413" s="22">
        <v>0</v>
      </c>
      <c r="P1413" s="22">
        <v>0</v>
      </c>
      <c r="Q1413" s="22">
        <v>0</v>
      </c>
      <c r="R1413" s="22"/>
      <c r="S1413" s="22"/>
      <c r="T1413" s="22"/>
      <c r="U1413" t="s">
        <v>270</v>
      </c>
      <c r="V1413" s="18">
        <f t="shared" si="130"/>
        <v>0.24000000000000021</v>
      </c>
      <c r="W1413" s="18">
        <v>39.386805003799999</v>
      </c>
      <c r="X1413" s="18">
        <v>-84.167093300800005</v>
      </c>
      <c r="Y1413" s="18">
        <v>39.390028662100001</v>
      </c>
      <c r="Z1413" s="18">
        <v>-84.168641978400004</v>
      </c>
      <c r="AA1413" s="71" t="str">
        <f t="shared" si="131"/>
        <v>WAR</v>
      </c>
    </row>
    <row r="1414" spans="1:27" x14ac:dyDescent="0.25">
      <c r="A1414" s="22" t="s">
        <v>4025</v>
      </c>
      <c r="B1414" s="22">
        <v>0</v>
      </c>
      <c r="C1414" s="22" t="s">
        <v>4653</v>
      </c>
      <c r="D1414" s="22">
        <v>4</v>
      </c>
      <c r="E1414" s="23" t="str">
        <f t="shared" si="126"/>
        <v>Green</v>
      </c>
      <c r="F1414" s="72" t="s">
        <v>1698</v>
      </c>
      <c r="G1414" s="23"/>
      <c r="H1414" s="24" t="str">
        <f t="shared" si="127"/>
        <v>Start Loc</v>
      </c>
      <c r="I1414" s="24" t="str">
        <f t="shared" si="128"/>
        <v>End Loc</v>
      </c>
      <c r="J1414" s="24" t="str">
        <f t="shared" si="129"/>
        <v>Segment</v>
      </c>
      <c r="K1414" s="71" t="s">
        <v>848</v>
      </c>
      <c r="L1414" s="22">
        <v>6</v>
      </c>
      <c r="M1414" s="22">
        <v>6.24</v>
      </c>
      <c r="N1414" s="22">
        <v>4</v>
      </c>
      <c r="O1414" s="22">
        <v>0</v>
      </c>
      <c r="P1414" s="22">
        <v>2</v>
      </c>
      <c r="Q1414" s="22">
        <v>3</v>
      </c>
      <c r="R1414" s="22"/>
      <c r="S1414" s="22"/>
      <c r="T1414" s="22"/>
      <c r="U1414" t="s">
        <v>292</v>
      </c>
      <c r="V1414" s="18">
        <f t="shared" si="130"/>
        <v>0.24000000000000021</v>
      </c>
      <c r="W1414" s="18">
        <v>39.389643182900002</v>
      </c>
      <c r="X1414" s="18">
        <v>-84.395866313699997</v>
      </c>
      <c r="Y1414" s="18">
        <v>39.390440364699998</v>
      </c>
      <c r="Z1414" s="18">
        <v>-84.391516035999999</v>
      </c>
      <c r="AA1414" s="71" t="str">
        <f t="shared" si="131"/>
        <v>BUT</v>
      </c>
    </row>
    <row r="1415" spans="1:27" x14ac:dyDescent="0.25">
      <c r="A1415" s="22" t="s">
        <v>5700</v>
      </c>
      <c r="B1415" s="22">
        <v>0</v>
      </c>
      <c r="C1415" s="22" t="s">
        <v>4630</v>
      </c>
      <c r="D1415" s="22">
        <v>2</v>
      </c>
      <c r="E1415" s="23" t="str">
        <f t="shared" si="126"/>
        <v>Green</v>
      </c>
      <c r="F1415" s="72" t="s">
        <v>1737</v>
      </c>
      <c r="G1415" s="23"/>
      <c r="H1415" s="24" t="str">
        <f t="shared" si="127"/>
        <v>Start Loc</v>
      </c>
      <c r="I1415" s="24" t="str">
        <f t="shared" si="128"/>
        <v>End Loc</v>
      </c>
      <c r="J1415" s="24" t="str">
        <f t="shared" si="129"/>
        <v>Segment</v>
      </c>
      <c r="K1415" s="71" t="s">
        <v>923</v>
      </c>
      <c r="L1415" s="22">
        <v>5.75</v>
      </c>
      <c r="M1415" s="22">
        <v>5.99</v>
      </c>
      <c r="N1415" s="22">
        <v>2</v>
      </c>
      <c r="O1415" s="22">
        <v>0</v>
      </c>
      <c r="P1415" s="22">
        <v>0</v>
      </c>
      <c r="Q1415" s="22">
        <v>0</v>
      </c>
      <c r="R1415" s="22"/>
      <c r="S1415" s="22"/>
      <c r="T1415" s="22"/>
      <c r="U1415" t="s">
        <v>1909</v>
      </c>
      <c r="V1415" s="18">
        <f t="shared" si="130"/>
        <v>0.24000000000000021</v>
      </c>
      <c r="W1415" s="18">
        <v>39.3932296001</v>
      </c>
      <c r="X1415" s="18">
        <v>-81.366032492200006</v>
      </c>
      <c r="Y1415" s="18">
        <v>39.391271751200001</v>
      </c>
      <c r="Z1415" s="18">
        <v>-81.369337259399998</v>
      </c>
      <c r="AA1415" s="71" t="str">
        <f t="shared" si="131"/>
        <v>WAS</v>
      </c>
    </row>
    <row r="1416" spans="1:27" x14ac:dyDescent="0.25">
      <c r="A1416" s="22" t="s">
        <v>2440</v>
      </c>
      <c r="B1416" s="22">
        <v>0</v>
      </c>
      <c r="C1416" s="22" t="s">
        <v>4613</v>
      </c>
      <c r="D1416" s="22">
        <v>4</v>
      </c>
      <c r="E1416" s="23" t="str">
        <f t="shared" si="126"/>
        <v>Green</v>
      </c>
      <c r="F1416" s="72" t="s">
        <v>1698</v>
      </c>
      <c r="G1416" s="23"/>
      <c r="H1416" s="24" t="str">
        <f t="shared" si="127"/>
        <v>Start Loc</v>
      </c>
      <c r="I1416" s="24" t="str">
        <f t="shared" si="128"/>
        <v>End Loc</v>
      </c>
      <c r="J1416" s="24" t="str">
        <f t="shared" si="129"/>
        <v>Segment</v>
      </c>
      <c r="K1416" s="71" t="s">
        <v>848</v>
      </c>
      <c r="L1416" s="22">
        <v>6.5</v>
      </c>
      <c r="M1416" s="22">
        <v>6.74</v>
      </c>
      <c r="N1416" s="22">
        <v>4</v>
      </c>
      <c r="O1416" s="22">
        <v>0</v>
      </c>
      <c r="P1416" s="22">
        <v>0</v>
      </c>
      <c r="Q1416" s="22">
        <v>0</v>
      </c>
      <c r="R1416" s="22"/>
      <c r="S1416" s="22"/>
      <c r="T1416" s="22"/>
      <c r="U1416" t="s">
        <v>292</v>
      </c>
      <c r="V1416" s="18">
        <f t="shared" si="130"/>
        <v>0.24000000000000021</v>
      </c>
      <c r="W1416" s="18">
        <v>39.390449492000002</v>
      </c>
      <c r="X1416" s="18">
        <v>-84.386745423099995</v>
      </c>
      <c r="Y1416" s="18">
        <v>39.391707830999998</v>
      </c>
      <c r="Z1416" s="18">
        <v>-84.382645531899996</v>
      </c>
      <c r="AA1416" s="71" t="str">
        <f t="shared" si="131"/>
        <v>BUT</v>
      </c>
    </row>
    <row r="1417" spans="1:27" x14ac:dyDescent="0.25">
      <c r="A1417" s="22" t="s">
        <v>2584</v>
      </c>
      <c r="B1417" s="22">
        <v>0</v>
      </c>
      <c r="C1417" s="22" t="s">
        <v>4633</v>
      </c>
      <c r="D1417" s="22">
        <v>3</v>
      </c>
      <c r="E1417" s="23" t="str">
        <f t="shared" ref="E1417:E1480" si="132">IF(D1417&gt;15,"Red",IF(D1417&gt;10,"Yellow",IF(D1417&gt;5,"Purple",IF(D1417&gt;1,"Green",""))))</f>
        <v>Green</v>
      </c>
      <c r="F1417" s="72" t="s">
        <v>1726</v>
      </c>
      <c r="G1417" s="23"/>
      <c r="H1417" s="24" t="str">
        <f t="shared" ref="H1417:H1480" si="133">IF(W1417=0,"Unavailable",HYPERLINK(CONCATENATE("http://maps.google.com/maps?q=",+W1417,",+",+X1417,"+(Begin)&amp;iwloc=A&amp;hl=en"),"Start Loc"))</f>
        <v>Start Loc</v>
      </c>
      <c r="I1417" s="24" t="str">
        <f t="shared" ref="I1417:I1480" si="134">IF(Y1417=0,"Unavailable",HYPERLINK(CONCATENATE("http://maps.google.com/maps?q=",+Y1417,",+",+Z1417,"+(End)&amp;iwloc=A&amp;hl=en"),"End Loc"))</f>
        <v>End Loc</v>
      </c>
      <c r="J1417" s="24" t="str">
        <f t="shared" ref="J1417:J1480" si="135">HYPERLINK(CONCATENATE("https://www.google.us/maps/dir/",W1417,",",X1417,"/",Y1417,",",Z1417,"/@",AVERAGE(W1417,Y1417),",",AVERAGE(X1417,Z1417),",15z"),"Segment")</f>
        <v>Segment</v>
      </c>
      <c r="K1417" s="71" t="s">
        <v>971</v>
      </c>
      <c r="L1417" s="22">
        <v>10.25</v>
      </c>
      <c r="M1417" s="22">
        <v>10.49</v>
      </c>
      <c r="N1417" s="22">
        <v>3</v>
      </c>
      <c r="O1417" s="22">
        <v>0</v>
      </c>
      <c r="P1417" s="22">
        <v>0</v>
      </c>
      <c r="Q1417" s="22">
        <v>0</v>
      </c>
      <c r="R1417" s="22"/>
      <c r="S1417" s="22"/>
      <c r="T1417" s="22"/>
      <c r="U1417" t="s">
        <v>342</v>
      </c>
      <c r="V1417" s="18">
        <f t="shared" ref="V1417:V1480" si="136">M1417-L1417</f>
        <v>0.24000000000000021</v>
      </c>
      <c r="W1417" s="18">
        <v>39.391524524099999</v>
      </c>
      <c r="X1417" s="18">
        <v>-83.156971500099999</v>
      </c>
      <c r="Y1417" s="18">
        <v>39.392151257199998</v>
      </c>
      <c r="Z1417" s="18">
        <v>-83.153021466699997</v>
      </c>
      <c r="AA1417" s="71" t="str">
        <f t="shared" ref="AA1417:AA1480" si="137">MID(U1417,2,3)</f>
        <v>ROS</v>
      </c>
    </row>
    <row r="1418" spans="1:27" x14ac:dyDescent="0.25">
      <c r="A1418" s="22" t="s">
        <v>5564</v>
      </c>
      <c r="B1418" s="22">
        <v>0</v>
      </c>
      <c r="C1418" s="22" t="s">
        <v>4620</v>
      </c>
      <c r="D1418" s="22">
        <v>2</v>
      </c>
      <c r="E1418" s="23" t="str">
        <f t="shared" si="132"/>
        <v>Green</v>
      </c>
      <c r="F1418" s="72" t="s">
        <v>1737</v>
      </c>
      <c r="G1418" s="23"/>
      <c r="H1418" s="24" t="str">
        <f t="shared" si="133"/>
        <v>Start Loc</v>
      </c>
      <c r="I1418" s="24" t="str">
        <f t="shared" si="134"/>
        <v>End Loc</v>
      </c>
      <c r="J1418" s="24" t="str">
        <f t="shared" si="135"/>
        <v>Segment</v>
      </c>
      <c r="K1418" s="71" t="s">
        <v>925</v>
      </c>
      <c r="L1418" s="22">
        <v>0</v>
      </c>
      <c r="M1418" s="22">
        <v>0.24</v>
      </c>
      <c r="N1418" s="22">
        <v>2</v>
      </c>
      <c r="O1418" s="22">
        <v>0</v>
      </c>
      <c r="P1418" s="22">
        <v>1</v>
      </c>
      <c r="Q1418" s="22">
        <v>2</v>
      </c>
      <c r="R1418" s="22"/>
      <c r="S1418" s="22"/>
      <c r="T1418" s="22"/>
      <c r="U1418" t="s">
        <v>737</v>
      </c>
      <c r="V1418" s="18">
        <f t="shared" si="136"/>
        <v>0.24</v>
      </c>
      <c r="W1418" s="18">
        <v>39.388718725300002</v>
      </c>
      <c r="X1418" s="18">
        <v>-81.229207777200003</v>
      </c>
      <c r="Y1418" s="18">
        <v>39.392196597100003</v>
      </c>
      <c r="Z1418" s="18">
        <v>-81.229084282200006</v>
      </c>
      <c r="AA1418" s="71" t="str">
        <f t="shared" si="137"/>
        <v>WAS</v>
      </c>
    </row>
    <row r="1419" spans="1:27" x14ac:dyDescent="0.25">
      <c r="A1419" s="22" t="s">
        <v>5613</v>
      </c>
      <c r="B1419" s="22">
        <v>0</v>
      </c>
      <c r="C1419" s="22" t="s">
        <v>4614</v>
      </c>
      <c r="D1419" s="22">
        <v>2</v>
      </c>
      <c r="E1419" s="23" t="str">
        <f t="shared" si="132"/>
        <v>Green</v>
      </c>
      <c r="F1419" s="72" t="s">
        <v>1737</v>
      </c>
      <c r="G1419" s="23"/>
      <c r="H1419" s="24" t="str">
        <f t="shared" si="133"/>
        <v>Start Loc</v>
      </c>
      <c r="I1419" s="24" t="str">
        <f t="shared" si="134"/>
        <v>End Loc</v>
      </c>
      <c r="J1419" s="24" t="str">
        <f t="shared" si="135"/>
        <v>Segment</v>
      </c>
      <c r="K1419" s="71" t="s">
        <v>876</v>
      </c>
      <c r="L1419" s="22">
        <v>3.75</v>
      </c>
      <c r="M1419" s="22">
        <v>3.99</v>
      </c>
      <c r="N1419" s="22">
        <v>2</v>
      </c>
      <c r="O1419" s="22">
        <v>0</v>
      </c>
      <c r="P1419" s="22">
        <v>0</v>
      </c>
      <c r="Q1419" s="22">
        <v>1</v>
      </c>
      <c r="R1419" s="22"/>
      <c r="S1419" s="22"/>
      <c r="T1419" s="22"/>
      <c r="U1419" t="s">
        <v>2156</v>
      </c>
      <c r="V1419" s="18">
        <f t="shared" si="136"/>
        <v>0.24000000000000021</v>
      </c>
      <c r="W1419" s="18">
        <v>39.391306908499999</v>
      </c>
      <c r="X1419" s="18">
        <v>-81.542277179999999</v>
      </c>
      <c r="Y1419" s="18">
        <v>39.392828483000002</v>
      </c>
      <c r="Z1419" s="18">
        <v>-81.546202239300001</v>
      </c>
      <c r="AA1419" s="71" t="str">
        <f t="shared" si="137"/>
        <v>WAS</v>
      </c>
    </row>
    <row r="1420" spans="1:27" x14ac:dyDescent="0.25">
      <c r="A1420" s="22" t="s">
        <v>5103</v>
      </c>
      <c r="B1420" s="22">
        <v>0</v>
      </c>
      <c r="C1420" s="22" t="s">
        <v>4629</v>
      </c>
      <c r="D1420" s="22">
        <v>2</v>
      </c>
      <c r="E1420" s="23" t="str">
        <f t="shared" si="132"/>
        <v>Green</v>
      </c>
      <c r="F1420" s="72" t="s">
        <v>1669</v>
      </c>
      <c r="G1420" s="23"/>
      <c r="H1420" s="24" t="str">
        <f t="shared" si="133"/>
        <v>Start Loc</v>
      </c>
      <c r="I1420" s="24" t="str">
        <f t="shared" si="134"/>
        <v>End Loc</v>
      </c>
      <c r="J1420" s="24" t="str">
        <f t="shared" si="135"/>
        <v>Segment</v>
      </c>
      <c r="K1420" s="71" t="s">
        <v>928</v>
      </c>
      <c r="L1420" s="22">
        <v>7</v>
      </c>
      <c r="M1420" s="22">
        <v>7.24</v>
      </c>
      <c r="N1420" s="22">
        <v>2</v>
      </c>
      <c r="O1420" s="22">
        <v>0</v>
      </c>
      <c r="P1420" s="22">
        <v>0</v>
      </c>
      <c r="Q1420" s="22">
        <v>0</v>
      </c>
      <c r="R1420" s="22"/>
      <c r="S1420" s="22"/>
      <c r="T1420" s="22"/>
      <c r="U1420" t="s">
        <v>635</v>
      </c>
      <c r="V1420" s="18">
        <f t="shared" si="136"/>
        <v>0.24000000000000021</v>
      </c>
      <c r="W1420" s="18">
        <v>39.3916741922</v>
      </c>
      <c r="X1420" s="18">
        <v>-84.071835783699996</v>
      </c>
      <c r="Y1420" s="18">
        <v>39.394105146599998</v>
      </c>
      <c r="Z1420" s="18">
        <v>-84.070548784500005</v>
      </c>
      <c r="AA1420" s="71" t="str">
        <f t="shared" si="137"/>
        <v>WAR</v>
      </c>
    </row>
    <row r="1421" spans="1:27" x14ac:dyDescent="0.25">
      <c r="A1421" s="22" t="s">
        <v>6401</v>
      </c>
      <c r="B1421" s="22">
        <v>0</v>
      </c>
      <c r="C1421" s="22" t="s">
        <v>4631</v>
      </c>
      <c r="D1421" s="22">
        <v>3</v>
      </c>
      <c r="E1421" s="23" t="str">
        <f t="shared" si="132"/>
        <v>Green</v>
      </c>
      <c r="F1421" s="72" t="s">
        <v>1726</v>
      </c>
      <c r="G1421" s="23"/>
      <c r="H1421" s="24" t="str">
        <f t="shared" si="133"/>
        <v>Start Loc</v>
      </c>
      <c r="I1421" s="24" t="str">
        <f t="shared" si="134"/>
        <v>End Loc</v>
      </c>
      <c r="J1421" s="24" t="str">
        <f t="shared" si="135"/>
        <v>Segment</v>
      </c>
      <c r="K1421" s="71" t="s">
        <v>899</v>
      </c>
      <c r="L1421" s="22">
        <v>3</v>
      </c>
      <c r="M1421" s="22">
        <v>3.24</v>
      </c>
      <c r="N1421" s="22">
        <v>3</v>
      </c>
      <c r="O1421" s="22">
        <v>0</v>
      </c>
      <c r="P1421" s="22">
        <v>0</v>
      </c>
      <c r="Q1421" s="22">
        <v>1</v>
      </c>
      <c r="R1421" s="22"/>
      <c r="S1421" s="22"/>
      <c r="T1421" s="22"/>
      <c r="U1421" t="s">
        <v>615</v>
      </c>
      <c r="V1421" s="18">
        <f t="shared" si="136"/>
        <v>0.24000000000000021</v>
      </c>
      <c r="W1421" s="18">
        <v>39.397964479800002</v>
      </c>
      <c r="X1421" s="18">
        <v>-83.096412977499995</v>
      </c>
      <c r="Y1421" s="18">
        <v>39.395246602199997</v>
      </c>
      <c r="Z1421" s="18">
        <v>-83.093988862900005</v>
      </c>
      <c r="AA1421" s="71" t="str">
        <f t="shared" si="137"/>
        <v>ROS</v>
      </c>
    </row>
    <row r="1422" spans="1:27" x14ac:dyDescent="0.25">
      <c r="A1422" s="22" t="s">
        <v>5684</v>
      </c>
      <c r="B1422" s="22">
        <v>0</v>
      </c>
      <c r="C1422" s="22" t="s">
        <v>4651</v>
      </c>
      <c r="D1422" s="22">
        <v>2</v>
      </c>
      <c r="E1422" s="23" t="str">
        <f t="shared" si="132"/>
        <v>Green</v>
      </c>
      <c r="F1422" s="72" t="s">
        <v>1726</v>
      </c>
      <c r="G1422" s="23"/>
      <c r="H1422" s="24" t="str">
        <f t="shared" si="133"/>
        <v>Start Loc</v>
      </c>
      <c r="I1422" s="24" t="str">
        <f t="shared" si="134"/>
        <v>End Loc</v>
      </c>
      <c r="J1422" s="24" t="str">
        <f t="shared" si="135"/>
        <v>Segment</v>
      </c>
      <c r="K1422" s="71" t="s">
        <v>879</v>
      </c>
      <c r="L1422" s="22">
        <v>12.75</v>
      </c>
      <c r="M1422" s="22">
        <v>12.99</v>
      </c>
      <c r="N1422" s="22">
        <v>2</v>
      </c>
      <c r="O1422" s="22">
        <v>0</v>
      </c>
      <c r="P1422" s="22">
        <v>0</v>
      </c>
      <c r="Q1422" s="22">
        <v>1</v>
      </c>
      <c r="R1422" s="22"/>
      <c r="S1422" s="22"/>
      <c r="T1422" s="22"/>
      <c r="U1422" t="s">
        <v>570</v>
      </c>
      <c r="V1422" s="18">
        <f t="shared" si="136"/>
        <v>0.24000000000000021</v>
      </c>
      <c r="W1422" s="18">
        <v>39.398283225100002</v>
      </c>
      <c r="X1422" s="18">
        <v>-83.0463821405</v>
      </c>
      <c r="Y1422" s="18">
        <v>39.3963860705</v>
      </c>
      <c r="Z1422" s="18">
        <v>-83.042898864600005</v>
      </c>
      <c r="AA1422" s="71" t="str">
        <f t="shared" si="137"/>
        <v>ROS</v>
      </c>
    </row>
    <row r="1423" spans="1:27" x14ac:dyDescent="0.25">
      <c r="A1423" s="22" t="s">
        <v>4118</v>
      </c>
      <c r="B1423" s="22">
        <v>0</v>
      </c>
      <c r="C1423" s="22" t="s">
        <v>4626</v>
      </c>
      <c r="D1423" s="22">
        <v>3</v>
      </c>
      <c r="E1423" s="23" t="str">
        <f t="shared" si="132"/>
        <v>Green</v>
      </c>
      <c r="F1423" s="72" t="s">
        <v>1669</v>
      </c>
      <c r="G1423" s="23"/>
      <c r="H1423" s="24" t="str">
        <f t="shared" si="133"/>
        <v>Start Loc</v>
      </c>
      <c r="I1423" s="24" t="str">
        <f t="shared" si="134"/>
        <v>End Loc</v>
      </c>
      <c r="J1423" s="24" t="str">
        <f t="shared" si="135"/>
        <v>Segment</v>
      </c>
      <c r="K1423" s="71" t="s">
        <v>934</v>
      </c>
      <c r="L1423" s="22">
        <v>1.75</v>
      </c>
      <c r="M1423" s="22">
        <v>1.99</v>
      </c>
      <c r="N1423" s="22">
        <v>3</v>
      </c>
      <c r="O1423" s="22">
        <v>0</v>
      </c>
      <c r="P1423" s="22">
        <v>0</v>
      </c>
      <c r="Q1423" s="22">
        <v>2</v>
      </c>
      <c r="R1423" s="22"/>
      <c r="S1423" s="22"/>
      <c r="T1423" s="22"/>
      <c r="U1423" t="s">
        <v>1258</v>
      </c>
      <c r="V1423" s="18">
        <f t="shared" si="136"/>
        <v>0.24</v>
      </c>
      <c r="W1423" s="18">
        <v>39.395848240600003</v>
      </c>
      <c r="X1423" s="18">
        <v>-84.310460763999998</v>
      </c>
      <c r="Y1423" s="18">
        <v>39.397887557799997</v>
      </c>
      <c r="Z1423" s="18">
        <v>-84.307464263599996</v>
      </c>
      <c r="AA1423" s="71" t="str">
        <f t="shared" si="137"/>
        <v>WAR</v>
      </c>
    </row>
    <row r="1424" spans="1:27" x14ac:dyDescent="0.25">
      <c r="A1424" s="22" t="s">
        <v>5902</v>
      </c>
      <c r="B1424" s="22">
        <v>0</v>
      </c>
      <c r="C1424" s="22" t="s">
        <v>4613</v>
      </c>
      <c r="D1424" s="22">
        <v>2</v>
      </c>
      <c r="E1424" s="23" t="str">
        <f t="shared" si="132"/>
        <v>Green</v>
      </c>
      <c r="F1424" s="72" t="s">
        <v>1669</v>
      </c>
      <c r="G1424" s="23"/>
      <c r="H1424" s="24" t="str">
        <f t="shared" si="133"/>
        <v>Start Loc</v>
      </c>
      <c r="I1424" s="24" t="str">
        <f t="shared" si="134"/>
        <v>End Loc</v>
      </c>
      <c r="J1424" s="24" t="str">
        <f t="shared" si="135"/>
        <v>Segment</v>
      </c>
      <c r="K1424" s="71" t="s">
        <v>802</v>
      </c>
      <c r="L1424" s="22">
        <v>6.5</v>
      </c>
      <c r="M1424" s="22">
        <v>6.74</v>
      </c>
      <c r="N1424" s="22">
        <v>2</v>
      </c>
      <c r="O1424" s="22">
        <v>0</v>
      </c>
      <c r="P1424" s="22">
        <v>0</v>
      </c>
      <c r="Q1424" s="22">
        <v>1</v>
      </c>
      <c r="R1424" s="22"/>
      <c r="S1424" s="22"/>
      <c r="T1424" s="22"/>
      <c r="U1424" t="s">
        <v>4744</v>
      </c>
      <c r="V1424" s="18">
        <f t="shared" si="136"/>
        <v>0.24000000000000021</v>
      </c>
      <c r="W1424" s="18">
        <v>39.395858809800004</v>
      </c>
      <c r="X1424" s="18">
        <v>-84.247043010799999</v>
      </c>
      <c r="Y1424" s="18">
        <v>39.399328165100002</v>
      </c>
      <c r="Z1424" s="18">
        <v>-84.247459745499995</v>
      </c>
      <c r="AA1424" s="71" t="str">
        <f t="shared" si="137"/>
        <v>WAR</v>
      </c>
    </row>
    <row r="1425" spans="1:27" x14ac:dyDescent="0.25">
      <c r="A1425" s="22" t="s">
        <v>6373</v>
      </c>
      <c r="B1425" s="22">
        <v>0</v>
      </c>
      <c r="C1425" s="22" t="s">
        <v>4644</v>
      </c>
      <c r="D1425" s="22">
        <v>3</v>
      </c>
      <c r="E1425" s="23" t="str">
        <f t="shared" si="132"/>
        <v>Green</v>
      </c>
      <c r="F1425" s="72" t="s">
        <v>1698</v>
      </c>
      <c r="G1425" s="23"/>
      <c r="H1425" s="24" t="str">
        <f t="shared" si="133"/>
        <v>Start Loc</v>
      </c>
      <c r="I1425" s="24" t="str">
        <f t="shared" si="134"/>
        <v>End Loc</v>
      </c>
      <c r="J1425" s="24" t="str">
        <f t="shared" si="135"/>
        <v>Segment</v>
      </c>
      <c r="K1425" s="71" t="s">
        <v>877</v>
      </c>
      <c r="L1425" s="22">
        <v>5.25</v>
      </c>
      <c r="M1425" s="22">
        <v>5.49</v>
      </c>
      <c r="N1425" s="22">
        <v>3</v>
      </c>
      <c r="O1425" s="22">
        <v>0</v>
      </c>
      <c r="P1425" s="22">
        <v>0</v>
      </c>
      <c r="Q1425" s="22">
        <v>2</v>
      </c>
      <c r="R1425" s="22"/>
      <c r="S1425" s="22"/>
      <c r="T1425" s="22"/>
      <c r="U1425" t="s">
        <v>660</v>
      </c>
      <c r="V1425" s="18">
        <f t="shared" si="136"/>
        <v>0.24000000000000021</v>
      </c>
      <c r="W1425" s="18">
        <v>39.401555345699997</v>
      </c>
      <c r="X1425" s="18">
        <v>-84.409985474600006</v>
      </c>
      <c r="Y1425" s="18">
        <v>39.401297491199998</v>
      </c>
      <c r="Z1425" s="18">
        <v>-84.405685243799994</v>
      </c>
      <c r="AA1425" s="71" t="str">
        <f t="shared" si="137"/>
        <v>BUT</v>
      </c>
    </row>
    <row r="1426" spans="1:27" x14ac:dyDescent="0.25">
      <c r="A1426" s="22" t="s">
        <v>5871</v>
      </c>
      <c r="B1426" s="22">
        <v>0</v>
      </c>
      <c r="C1426" s="22" t="s">
        <v>4654</v>
      </c>
      <c r="D1426" s="22">
        <v>2</v>
      </c>
      <c r="E1426" s="23" t="str">
        <f t="shared" si="132"/>
        <v>Green</v>
      </c>
      <c r="F1426" s="72" t="s">
        <v>1669</v>
      </c>
      <c r="G1426" s="23"/>
      <c r="H1426" s="24" t="str">
        <f t="shared" si="133"/>
        <v>Start Loc</v>
      </c>
      <c r="I1426" s="24" t="str">
        <f t="shared" si="134"/>
        <v>End Loc</v>
      </c>
      <c r="J1426" s="24" t="str">
        <f t="shared" si="135"/>
        <v>Segment</v>
      </c>
      <c r="K1426" s="71" t="s">
        <v>802</v>
      </c>
      <c r="L1426" s="22">
        <v>6.75</v>
      </c>
      <c r="M1426" s="22">
        <v>6.99</v>
      </c>
      <c r="N1426" s="22">
        <v>2</v>
      </c>
      <c r="O1426" s="22">
        <v>0</v>
      </c>
      <c r="P1426" s="22">
        <v>0</v>
      </c>
      <c r="Q1426" s="22">
        <v>1</v>
      </c>
      <c r="R1426" s="22"/>
      <c r="S1426" s="22"/>
      <c r="T1426" s="22"/>
      <c r="U1426" t="s">
        <v>4744</v>
      </c>
      <c r="V1426" s="18">
        <f t="shared" si="136"/>
        <v>0.24000000000000021</v>
      </c>
      <c r="W1426" s="18">
        <v>39.399459845300001</v>
      </c>
      <c r="X1426" s="18">
        <v>-84.247408219999997</v>
      </c>
      <c r="Y1426" s="18">
        <v>39.401659735700001</v>
      </c>
      <c r="Z1426" s="18">
        <v>-84.244318724199999</v>
      </c>
      <c r="AA1426" s="71" t="str">
        <f t="shared" si="137"/>
        <v>WAR</v>
      </c>
    </row>
    <row r="1427" spans="1:27" x14ac:dyDescent="0.25">
      <c r="A1427" s="22" t="s">
        <v>2719</v>
      </c>
      <c r="B1427" s="22">
        <v>0</v>
      </c>
      <c r="C1427" s="22" t="s">
        <v>4636</v>
      </c>
      <c r="D1427" s="22">
        <v>2</v>
      </c>
      <c r="E1427" s="23" t="str">
        <f t="shared" si="132"/>
        <v>Green</v>
      </c>
      <c r="F1427" s="72" t="s">
        <v>1726</v>
      </c>
      <c r="G1427" s="23"/>
      <c r="H1427" s="24" t="str">
        <f t="shared" si="133"/>
        <v>Start Loc</v>
      </c>
      <c r="I1427" s="24" t="str">
        <f t="shared" si="134"/>
        <v>End Loc</v>
      </c>
      <c r="J1427" s="24" t="str">
        <f t="shared" si="135"/>
        <v>Segment</v>
      </c>
      <c r="K1427" s="71" t="s">
        <v>1086</v>
      </c>
      <c r="L1427" s="22">
        <v>14.75</v>
      </c>
      <c r="M1427" s="22">
        <v>14.99</v>
      </c>
      <c r="N1427" s="22">
        <v>2</v>
      </c>
      <c r="O1427" s="22">
        <v>0</v>
      </c>
      <c r="P1427" s="22">
        <v>0</v>
      </c>
      <c r="Q1427" s="22">
        <v>1</v>
      </c>
      <c r="R1427" s="22"/>
      <c r="S1427" s="22"/>
      <c r="T1427" s="22"/>
      <c r="U1427" t="s">
        <v>543</v>
      </c>
      <c r="V1427" s="18">
        <f t="shared" si="136"/>
        <v>0.24000000000000021</v>
      </c>
      <c r="W1427" s="18">
        <v>39.3994844972</v>
      </c>
      <c r="X1427" s="18">
        <v>-82.782543602499999</v>
      </c>
      <c r="Y1427" s="18">
        <v>39.4024363053</v>
      </c>
      <c r="Z1427" s="18">
        <v>-82.780788998700004</v>
      </c>
      <c r="AA1427" s="71" t="str">
        <f t="shared" si="137"/>
        <v>ROS</v>
      </c>
    </row>
    <row r="1428" spans="1:27" x14ac:dyDescent="0.25">
      <c r="A1428" s="22" t="s">
        <v>2702</v>
      </c>
      <c r="B1428" s="22">
        <v>0</v>
      </c>
      <c r="C1428" s="22" t="s">
        <v>4614</v>
      </c>
      <c r="D1428" s="22">
        <v>2</v>
      </c>
      <c r="E1428" s="23" t="str">
        <f t="shared" si="132"/>
        <v>Green</v>
      </c>
      <c r="F1428" s="72" t="s">
        <v>1729</v>
      </c>
      <c r="G1428" s="23"/>
      <c r="H1428" s="24" t="str">
        <f t="shared" si="133"/>
        <v>Start Loc</v>
      </c>
      <c r="I1428" s="24" t="str">
        <f t="shared" si="134"/>
        <v>End Loc</v>
      </c>
      <c r="J1428" s="24" t="str">
        <f t="shared" si="135"/>
        <v>Segment</v>
      </c>
      <c r="K1428" s="71" t="s">
        <v>864</v>
      </c>
      <c r="L1428" s="22">
        <v>3.75</v>
      </c>
      <c r="M1428" s="22">
        <v>3.99</v>
      </c>
      <c r="N1428" s="22">
        <v>2</v>
      </c>
      <c r="O1428" s="22">
        <v>0</v>
      </c>
      <c r="P1428" s="22">
        <v>0</v>
      </c>
      <c r="Q1428" s="22">
        <v>1</v>
      </c>
      <c r="R1428" s="22"/>
      <c r="S1428" s="22"/>
      <c r="T1428" s="22"/>
      <c r="U1428" t="s">
        <v>482</v>
      </c>
      <c r="V1428" s="18">
        <f t="shared" si="136"/>
        <v>0.24000000000000021</v>
      </c>
      <c r="W1428" s="18">
        <v>39.4040835168</v>
      </c>
      <c r="X1428" s="18">
        <v>-82.240948891000002</v>
      </c>
      <c r="Y1428" s="18">
        <v>39.404640758600003</v>
      </c>
      <c r="Z1428" s="18">
        <v>-82.236539100800002</v>
      </c>
      <c r="AA1428" s="71" t="str">
        <f t="shared" si="137"/>
        <v>ATH</v>
      </c>
    </row>
    <row r="1429" spans="1:27" x14ac:dyDescent="0.25">
      <c r="A1429" s="22" t="s">
        <v>5940</v>
      </c>
      <c r="B1429" s="22">
        <v>0</v>
      </c>
      <c r="C1429" s="22" t="s">
        <v>4627</v>
      </c>
      <c r="D1429" s="22">
        <v>2</v>
      </c>
      <c r="E1429" s="23" t="str">
        <f t="shared" si="132"/>
        <v>Green</v>
      </c>
      <c r="F1429" s="72" t="s">
        <v>1726</v>
      </c>
      <c r="G1429" s="23"/>
      <c r="H1429" s="24" t="str">
        <f t="shared" si="133"/>
        <v>Start Loc</v>
      </c>
      <c r="I1429" s="24" t="str">
        <f t="shared" si="134"/>
        <v>End Loc</v>
      </c>
      <c r="J1429" s="24" t="str">
        <f t="shared" si="135"/>
        <v>Segment</v>
      </c>
      <c r="K1429" s="71" t="s">
        <v>974</v>
      </c>
      <c r="L1429" s="22">
        <v>3.25</v>
      </c>
      <c r="M1429" s="22">
        <v>3.49</v>
      </c>
      <c r="N1429" s="22">
        <v>2</v>
      </c>
      <c r="O1429" s="22">
        <v>0</v>
      </c>
      <c r="P1429" s="22">
        <v>0</v>
      </c>
      <c r="Q1429" s="22">
        <v>0</v>
      </c>
      <c r="R1429" s="22"/>
      <c r="S1429" s="22"/>
      <c r="T1429" s="22"/>
      <c r="U1429" t="s">
        <v>544</v>
      </c>
      <c r="V1429" s="18">
        <f t="shared" si="136"/>
        <v>0.24000000000000021</v>
      </c>
      <c r="W1429" s="18">
        <v>39.405847368499998</v>
      </c>
      <c r="X1429" s="18">
        <v>-82.932867235700002</v>
      </c>
      <c r="Y1429" s="18">
        <v>39.405222987199998</v>
      </c>
      <c r="Z1429" s="18">
        <v>-82.928554989000006</v>
      </c>
      <c r="AA1429" s="71" t="str">
        <f t="shared" si="137"/>
        <v>ROS</v>
      </c>
    </row>
    <row r="1430" spans="1:27" x14ac:dyDescent="0.25">
      <c r="A1430" s="22" t="s">
        <v>5365</v>
      </c>
      <c r="B1430" s="22">
        <v>0</v>
      </c>
      <c r="C1430" s="22" t="s">
        <v>4616</v>
      </c>
      <c r="D1430" s="22">
        <v>3</v>
      </c>
      <c r="E1430" s="23" t="str">
        <f t="shared" si="132"/>
        <v>Green</v>
      </c>
      <c r="F1430" s="72" t="s">
        <v>1726</v>
      </c>
      <c r="G1430" s="23"/>
      <c r="H1430" s="24" t="str">
        <f t="shared" si="133"/>
        <v>Start Loc</v>
      </c>
      <c r="I1430" s="24" t="str">
        <f t="shared" si="134"/>
        <v>End Loc</v>
      </c>
      <c r="J1430" s="24" t="str">
        <f t="shared" si="135"/>
        <v>Segment</v>
      </c>
      <c r="K1430" s="71" t="s">
        <v>974</v>
      </c>
      <c r="L1430" s="22">
        <v>4</v>
      </c>
      <c r="M1430" s="22">
        <v>4.24</v>
      </c>
      <c r="N1430" s="22">
        <v>3</v>
      </c>
      <c r="O1430" s="22">
        <v>0</v>
      </c>
      <c r="P1430" s="22">
        <v>0</v>
      </c>
      <c r="Q1430" s="22">
        <v>2</v>
      </c>
      <c r="R1430" s="22"/>
      <c r="S1430" s="22"/>
      <c r="T1430" s="22"/>
      <c r="U1430" t="s">
        <v>544</v>
      </c>
      <c r="V1430" s="18">
        <f t="shared" si="136"/>
        <v>0.24000000000000021</v>
      </c>
      <c r="W1430" s="18">
        <v>39.402959541000001</v>
      </c>
      <c r="X1430" s="18">
        <v>-82.919775186899997</v>
      </c>
      <c r="Y1430" s="18">
        <v>39.405276438900003</v>
      </c>
      <c r="Z1430" s="18">
        <v>-82.916554282000007</v>
      </c>
      <c r="AA1430" s="71" t="str">
        <f t="shared" si="137"/>
        <v>ROS</v>
      </c>
    </row>
    <row r="1431" spans="1:27" x14ac:dyDescent="0.25">
      <c r="A1431" s="22" t="s">
        <v>2579</v>
      </c>
      <c r="B1431" s="22">
        <v>0</v>
      </c>
      <c r="C1431" s="22" t="s">
        <v>4616</v>
      </c>
      <c r="D1431" s="22">
        <v>2</v>
      </c>
      <c r="E1431" s="23" t="str">
        <f t="shared" si="132"/>
        <v>Green</v>
      </c>
      <c r="F1431" s="72" t="s">
        <v>1729</v>
      </c>
      <c r="G1431" s="23"/>
      <c r="H1431" s="24" t="str">
        <f t="shared" si="133"/>
        <v>Start Loc</v>
      </c>
      <c r="I1431" s="24" t="str">
        <f t="shared" si="134"/>
        <v>End Loc</v>
      </c>
      <c r="J1431" s="24" t="str">
        <f t="shared" si="135"/>
        <v>Segment</v>
      </c>
      <c r="K1431" s="71" t="s">
        <v>864</v>
      </c>
      <c r="L1431" s="22">
        <v>4</v>
      </c>
      <c r="M1431" s="22">
        <v>4.24</v>
      </c>
      <c r="N1431" s="22">
        <v>2</v>
      </c>
      <c r="O1431" s="22">
        <v>0</v>
      </c>
      <c r="P1431" s="22">
        <v>0</v>
      </c>
      <c r="Q1431" s="22">
        <v>0</v>
      </c>
      <c r="R1431" s="22"/>
      <c r="S1431" s="22"/>
      <c r="T1431" s="22"/>
      <c r="U1431" t="s">
        <v>482</v>
      </c>
      <c r="V1431" s="18">
        <f t="shared" si="136"/>
        <v>0.24000000000000021</v>
      </c>
      <c r="W1431" s="18">
        <v>39.404667313200001</v>
      </c>
      <c r="X1431" s="18">
        <v>-82.236356342099995</v>
      </c>
      <c r="Y1431" s="18">
        <v>39.405398732599998</v>
      </c>
      <c r="Z1431" s="18">
        <v>-82.232438928400001</v>
      </c>
      <c r="AA1431" s="71" t="str">
        <f t="shared" si="137"/>
        <v>ATH</v>
      </c>
    </row>
    <row r="1432" spans="1:27" x14ac:dyDescent="0.25">
      <c r="A1432" s="22" t="s">
        <v>3070</v>
      </c>
      <c r="B1432" s="22">
        <v>0</v>
      </c>
      <c r="C1432" s="22" t="s">
        <v>4614</v>
      </c>
      <c r="D1432" s="22">
        <v>2</v>
      </c>
      <c r="E1432" s="23" t="str">
        <f t="shared" si="132"/>
        <v>Green</v>
      </c>
      <c r="F1432" s="72" t="s">
        <v>1698</v>
      </c>
      <c r="G1432" s="23"/>
      <c r="H1432" s="24" t="str">
        <f t="shared" si="133"/>
        <v>Start Loc</v>
      </c>
      <c r="I1432" s="24" t="str">
        <f t="shared" si="134"/>
        <v>End Loc</v>
      </c>
      <c r="J1432" s="24" t="str">
        <f t="shared" si="135"/>
        <v>Segment</v>
      </c>
      <c r="K1432" s="71" t="s">
        <v>912</v>
      </c>
      <c r="L1432" s="22">
        <v>3.75</v>
      </c>
      <c r="M1432" s="22">
        <v>3.99</v>
      </c>
      <c r="N1432" s="22">
        <v>2</v>
      </c>
      <c r="O1432" s="22">
        <v>1</v>
      </c>
      <c r="P1432" s="22">
        <v>1</v>
      </c>
      <c r="Q1432" s="22">
        <v>2</v>
      </c>
      <c r="R1432" s="22"/>
      <c r="S1432" s="22"/>
      <c r="T1432" s="22"/>
      <c r="U1432" t="s">
        <v>575</v>
      </c>
      <c r="V1432" s="18">
        <f t="shared" si="136"/>
        <v>0.24000000000000021</v>
      </c>
      <c r="W1432" s="18">
        <v>39.407074426199998</v>
      </c>
      <c r="X1432" s="18">
        <v>-84.706435957500005</v>
      </c>
      <c r="Y1432" s="18">
        <v>39.405787404500003</v>
      </c>
      <c r="Z1432" s="18">
        <v>-84.702449732800005</v>
      </c>
      <c r="AA1432" s="71" t="str">
        <f t="shared" si="137"/>
        <v>BUT</v>
      </c>
    </row>
    <row r="1433" spans="1:27" x14ac:dyDescent="0.25">
      <c r="A1433" s="22" t="s">
        <v>3288</v>
      </c>
      <c r="B1433" s="22">
        <v>0</v>
      </c>
      <c r="C1433" s="22" t="s">
        <v>4620</v>
      </c>
      <c r="D1433" s="22">
        <v>3</v>
      </c>
      <c r="E1433" s="23" t="str">
        <f t="shared" si="132"/>
        <v>Green</v>
      </c>
      <c r="F1433" s="72" t="s">
        <v>1698</v>
      </c>
      <c r="G1433" s="23"/>
      <c r="H1433" s="24" t="str">
        <f t="shared" si="133"/>
        <v>Start Loc</v>
      </c>
      <c r="I1433" s="24" t="str">
        <f t="shared" si="134"/>
        <v>End Loc</v>
      </c>
      <c r="J1433" s="24" t="str">
        <f t="shared" si="135"/>
        <v>Segment</v>
      </c>
      <c r="K1433" s="71" t="s">
        <v>877</v>
      </c>
      <c r="L1433" s="22">
        <v>0</v>
      </c>
      <c r="M1433" s="22">
        <v>0.24</v>
      </c>
      <c r="N1433" s="22">
        <v>3</v>
      </c>
      <c r="O1433" s="22">
        <v>0</v>
      </c>
      <c r="P1433" s="22">
        <v>0</v>
      </c>
      <c r="Q1433" s="22">
        <v>0</v>
      </c>
      <c r="R1433" s="22"/>
      <c r="S1433" s="22"/>
      <c r="T1433" s="22"/>
      <c r="U1433" t="s">
        <v>660</v>
      </c>
      <c r="V1433" s="18">
        <f t="shared" si="136"/>
        <v>0.24</v>
      </c>
      <c r="W1433" s="18">
        <v>39.407516018800003</v>
      </c>
      <c r="X1433" s="18">
        <v>-84.506945962100005</v>
      </c>
      <c r="Y1433" s="18">
        <v>39.406312542499997</v>
      </c>
      <c r="Z1433" s="18">
        <v>-84.503188787200003</v>
      </c>
      <c r="AA1433" s="71" t="str">
        <f t="shared" si="137"/>
        <v>BUT</v>
      </c>
    </row>
    <row r="1434" spans="1:27" x14ac:dyDescent="0.25">
      <c r="A1434" s="22" t="s">
        <v>2691</v>
      </c>
      <c r="B1434" s="22">
        <v>0</v>
      </c>
      <c r="C1434" s="22" t="s">
        <v>4606</v>
      </c>
      <c r="D1434" s="22">
        <v>2</v>
      </c>
      <c r="E1434" s="23" t="str">
        <f t="shared" si="132"/>
        <v>Green</v>
      </c>
      <c r="F1434" s="72" t="s">
        <v>1727</v>
      </c>
      <c r="G1434" s="23"/>
      <c r="H1434" s="24" t="str">
        <f t="shared" si="133"/>
        <v>Start Loc</v>
      </c>
      <c r="I1434" s="24" t="str">
        <f t="shared" si="134"/>
        <v>End Loc</v>
      </c>
      <c r="J1434" s="24" t="str">
        <f t="shared" si="135"/>
        <v>Segment</v>
      </c>
      <c r="K1434" s="71" t="s">
        <v>930</v>
      </c>
      <c r="L1434" s="22">
        <v>0.25</v>
      </c>
      <c r="M1434" s="22">
        <v>0.49</v>
      </c>
      <c r="N1434" s="22">
        <v>2</v>
      </c>
      <c r="O1434" s="22">
        <v>0</v>
      </c>
      <c r="P1434" s="22">
        <v>0</v>
      </c>
      <c r="Q1434" s="22">
        <v>1</v>
      </c>
      <c r="R1434" s="22"/>
      <c r="S1434" s="22"/>
      <c r="T1434" s="22"/>
      <c r="U1434" t="s">
        <v>2116</v>
      </c>
      <c r="V1434" s="18">
        <f t="shared" si="136"/>
        <v>0.24</v>
      </c>
      <c r="W1434" s="18">
        <v>39.405884307800001</v>
      </c>
      <c r="X1434" s="18">
        <v>-83.989048668600006</v>
      </c>
      <c r="Y1434" s="18">
        <v>39.408582515200003</v>
      </c>
      <c r="Z1434" s="18">
        <v>-83.991833218699995</v>
      </c>
      <c r="AA1434" s="71" t="str">
        <f t="shared" si="137"/>
        <v>CLI</v>
      </c>
    </row>
    <row r="1435" spans="1:27" x14ac:dyDescent="0.25">
      <c r="A1435" s="22" t="s">
        <v>3819</v>
      </c>
      <c r="B1435" s="22">
        <v>0</v>
      </c>
      <c r="C1435" s="22" t="s">
        <v>4614</v>
      </c>
      <c r="D1435" s="22">
        <v>4</v>
      </c>
      <c r="E1435" s="23" t="str">
        <f t="shared" si="132"/>
        <v>Green</v>
      </c>
      <c r="F1435" s="72" t="s">
        <v>1669</v>
      </c>
      <c r="G1435" s="23"/>
      <c r="H1435" s="24" t="str">
        <f t="shared" si="133"/>
        <v>Start Loc</v>
      </c>
      <c r="I1435" s="24" t="str">
        <f t="shared" si="134"/>
        <v>End Loc</v>
      </c>
      <c r="J1435" s="24" t="str">
        <f t="shared" si="135"/>
        <v>Segment</v>
      </c>
      <c r="K1435" s="71" t="s">
        <v>861</v>
      </c>
      <c r="L1435" s="22">
        <v>3.75</v>
      </c>
      <c r="M1435" s="22">
        <v>3.99</v>
      </c>
      <c r="N1435" s="22">
        <v>4</v>
      </c>
      <c r="O1435" s="22">
        <v>0</v>
      </c>
      <c r="P1435" s="22">
        <v>3</v>
      </c>
      <c r="Q1435" s="22">
        <v>4</v>
      </c>
      <c r="R1435" s="22"/>
      <c r="S1435" s="22"/>
      <c r="T1435" s="22"/>
      <c r="U1435" t="s">
        <v>270</v>
      </c>
      <c r="V1435" s="18">
        <f t="shared" si="136"/>
        <v>0.24000000000000021</v>
      </c>
      <c r="W1435" s="18">
        <v>39.405725432300002</v>
      </c>
      <c r="X1435" s="18">
        <v>-84.180214830500006</v>
      </c>
      <c r="Y1435" s="18">
        <v>39.409187933699997</v>
      </c>
      <c r="Z1435" s="18">
        <v>-84.179971158900003</v>
      </c>
      <c r="AA1435" s="71" t="str">
        <f t="shared" si="137"/>
        <v>WAR</v>
      </c>
    </row>
    <row r="1436" spans="1:27" x14ac:dyDescent="0.25">
      <c r="A1436" s="22" t="s">
        <v>3254</v>
      </c>
      <c r="B1436" s="22">
        <v>0</v>
      </c>
      <c r="C1436" s="22" t="s">
        <v>4614</v>
      </c>
      <c r="D1436" s="22">
        <v>2</v>
      </c>
      <c r="E1436" s="23" t="str">
        <f t="shared" si="132"/>
        <v>Green</v>
      </c>
      <c r="F1436" s="72" t="s">
        <v>1745</v>
      </c>
      <c r="G1436" s="23"/>
      <c r="H1436" s="24" t="str">
        <f t="shared" si="133"/>
        <v>Start Loc</v>
      </c>
      <c r="I1436" s="24" t="str">
        <f t="shared" si="134"/>
        <v>End Loc</v>
      </c>
      <c r="J1436" s="24" t="str">
        <f t="shared" si="135"/>
        <v>Segment</v>
      </c>
      <c r="K1436" s="71" t="s">
        <v>991</v>
      </c>
      <c r="L1436" s="22">
        <v>3.75</v>
      </c>
      <c r="M1436" s="22">
        <v>3.99</v>
      </c>
      <c r="N1436" s="22">
        <v>2</v>
      </c>
      <c r="O1436" s="22">
        <v>0</v>
      </c>
      <c r="P1436" s="22">
        <v>0</v>
      </c>
      <c r="Q1436" s="22">
        <v>0</v>
      </c>
      <c r="R1436" s="22"/>
      <c r="S1436" s="22"/>
      <c r="T1436" s="22"/>
      <c r="U1436" t="s">
        <v>1829</v>
      </c>
      <c r="V1436" s="18">
        <f t="shared" si="136"/>
        <v>0.24000000000000021</v>
      </c>
      <c r="W1436" s="18">
        <v>39.406519385400003</v>
      </c>
      <c r="X1436" s="18">
        <v>-82.637354458299995</v>
      </c>
      <c r="Y1436" s="18">
        <v>39.4096506992</v>
      </c>
      <c r="Z1436" s="18">
        <v>-82.638729731400005</v>
      </c>
      <c r="AA1436" s="71" t="str">
        <f t="shared" si="137"/>
        <v>HOC</v>
      </c>
    </row>
    <row r="1437" spans="1:27" x14ac:dyDescent="0.25">
      <c r="A1437" s="22" t="s">
        <v>6156</v>
      </c>
      <c r="B1437" s="22">
        <v>0</v>
      </c>
      <c r="C1437" s="22" t="s">
        <v>4619</v>
      </c>
      <c r="D1437" s="22">
        <v>2</v>
      </c>
      <c r="E1437" s="23" t="str">
        <f t="shared" si="132"/>
        <v>Green</v>
      </c>
      <c r="F1437" s="72" t="s">
        <v>1737</v>
      </c>
      <c r="G1437" s="23"/>
      <c r="H1437" s="24" t="str">
        <f t="shared" si="133"/>
        <v>Start Loc</v>
      </c>
      <c r="I1437" s="24" t="str">
        <f t="shared" si="134"/>
        <v>End Loc</v>
      </c>
      <c r="J1437" s="24" t="str">
        <f t="shared" si="135"/>
        <v>Segment</v>
      </c>
      <c r="K1437" s="71" t="s">
        <v>1142</v>
      </c>
      <c r="L1437" s="22">
        <v>0.5</v>
      </c>
      <c r="M1437" s="22">
        <v>0.74</v>
      </c>
      <c r="N1437" s="22">
        <v>2</v>
      </c>
      <c r="O1437" s="22">
        <v>0</v>
      </c>
      <c r="P1437" s="22">
        <v>0</v>
      </c>
      <c r="Q1437" s="22">
        <v>1</v>
      </c>
      <c r="R1437" s="22"/>
      <c r="S1437" s="22"/>
      <c r="T1437" s="22"/>
      <c r="U1437" t="s">
        <v>730</v>
      </c>
      <c r="V1437" s="18">
        <f t="shared" si="136"/>
        <v>0.24</v>
      </c>
      <c r="W1437" s="18">
        <v>39.408454637699997</v>
      </c>
      <c r="X1437" s="18">
        <v>-81.406374150900007</v>
      </c>
      <c r="Y1437" s="18">
        <v>39.410895255</v>
      </c>
      <c r="Z1437" s="18">
        <v>-81.403359787400007</v>
      </c>
      <c r="AA1437" s="71" t="str">
        <f t="shared" si="137"/>
        <v>WAS</v>
      </c>
    </row>
    <row r="1438" spans="1:27" x14ac:dyDescent="0.25">
      <c r="A1438" s="22" t="s">
        <v>5141</v>
      </c>
      <c r="B1438" s="22">
        <v>0</v>
      </c>
      <c r="C1438" s="22" t="s">
        <v>4617</v>
      </c>
      <c r="D1438" s="22">
        <v>2</v>
      </c>
      <c r="E1438" s="23" t="str">
        <f t="shared" si="132"/>
        <v>Green</v>
      </c>
      <c r="F1438" s="72" t="s">
        <v>1669</v>
      </c>
      <c r="G1438" s="23"/>
      <c r="H1438" s="24" t="str">
        <f t="shared" si="133"/>
        <v>Start Loc</v>
      </c>
      <c r="I1438" s="24" t="str">
        <f t="shared" si="134"/>
        <v>End Loc</v>
      </c>
      <c r="J1438" s="24" t="str">
        <f t="shared" si="135"/>
        <v>Segment</v>
      </c>
      <c r="K1438" s="71" t="s">
        <v>845</v>
      </c>
      <c r="L1438" s="22">
        <v>2.75</v>
      </c>
      <c r="M1438" s="22">
        <v>2.99</v>
      </c>
      <c r="N1438" s="22">
        <v>2</v>
      </c>
      <c r="O1438" s="22">
        <v>0</v>
      </c>
      <c r="P1438" s="22">
        <v>0</v>
      </c>
      <c r="Q1438" s="22">
        <v>0</v>
      </c>
      <c r="R1438" s="22"/>
      <c r="S1438" s="22"/>
      <c r="T1438" s="22"/>
      <c r="U1438" t="s">
        <v>378</v>
      </c>
      <c r="V1438" s="18">
        <f t="shared" si="136"/>
        <v>0.24000000000000021</v>
      </c>
      <c r="W1438" s="18">
        <v>39.412927014899999</v>
      </c>
      <c r="X1438" s="18">
        <v>-84.291448845399998</v>
      </c>
      <c r="Y1438" s="18">
        <v>39.413405372600003</v>
      </c>
      <c r="Z1438" s="18">
        <v>-84.287259569200003</v>
      </c>
      <c r="AA1438" s="71" t="str">
        <f t="shared" si="137"/>
        <v>WAR</v>
      </c>
    </row>
    <row r="1439" spans="1:27" x14ac:dyDescent="0.25">
      <c r="A1439" s="22" t="s">
        <v>2385</v>
      </c>
      <c r="B1439" s="22">
        <v>0</v>
      </c>
      <c r="C1439" s="22" t="s">
        <v>4609</v>
      </c>
      <c r="D1439" s="22">
        <v>2</v>
      </c>
      <c r="E1439" s="23" t="str">
        <f t="shared" si="132"/>
        <v>Green</v>
      </c>
      <c r="F1439" s="72" t="s">
        <v>1698</v>
      </c>
      <c r="G1439" s="23"/>
      <c r="H1439" s="24" t="str">
        <f t="shared" si="133"/>
        <v>Start Loc</v>
      </c>
      <c r="I1439" s="24" t="str">
        <f t="shared" si="134"/>
        <v>End Loc</v>
      </c>
      <c r="J1439" s="24" t="str">
        <f t="shared" si="135"/>
        <v>Segment</v>
      </c>
      <c r="K1439" s="71" t="s">
        <v>815</v>
      </c>
      <c r="L1439" s="22">
        <v>4.25</v>
      </c>
      <c r="M1439" s="22">
        <v>4.49</v>
      </c>
      <c r="N1439" s="22">
        <v>2</v>
      </c>
      <c r="O1439" s="22">
        <v>0</v>
      </c>
      <c r="P1439" s="22">
        <v>0</v>
      </c>
      <c r="Q1439" s="22">
        <v>0</v>
      </c>
      <c r="R1439" s="22"/>
      <c r="S1439" s="22"/>
      <c r="T1439" s="22"/>
      <c r="U1439" t="s">
        <v>2078</v>
      </c>
      <c r="V1439" s="18">
        <f t="shared" si="136"/>
        <v>0.24000000000000021</v>
      </c>
      <c r="W1439" s="18">
        <v>39.414879879600001</v>
      </c>
      <c r="X1439" s="18">
        <v>-84.385491436899997</v>
      </c>
      <c r="Y1439" s="18">
        <v>39.414619788400003</v>
      </c>
      <c r="Z1439" s="18">
        <v>-84.381098353599995</v>
      </c>
      <c r="AA1439" s="71" t="str">
        <f t="shared" si="137"/>
        <v>BUT</v>
      </c>
    </row>
    <row r="1440" spans="1:27" x14ac:dyDescent="0.25">
      <c r="A1440" s="22" t="s">
        <v>5090</v>
      </c>
      <c r="B1440" s="22">
        <v>0</v>
      </c>
      <c r="C1440" s="22" t="s">
        <v>4606</v>
      </c>
      <c r="D1440" s="22">
        <v>2</v>
      </c>
      <c r="E1440" s="23" t="str">
        <f t="shared" si="132"/>
        <v>Green</v>
      </c>
      <c r="F1440" s="72" t="s">
        <v>1669</v>
      </c>
      <c r="G1440" s="23"/>
      <c r="H1440" s="24" t="str">
        <f t="shared" si="133"/>
        <v>Start Loc</v>
      </c>
      <c r="I1440" s="24" t="str">
        <f t="shared" si="134"/>
        <v>End Loc</v>
      </c>
      <c r="J1440" s="24" t="str">
        <f t="shared" si="135"/>
        <v>Segment</v>
      </c>
      <c r="K1440" s="71" t="s">
        <v>1037</v>
      </c>
      <c r="L1440" s="22">
        <v>0.25</v>
      </c>
      <c r="M1440" s="22">
        <v>0.49</v>
      </c>
      <c r="N1440" s="22">
        <v>2</v>
      </c>
      <c r="O1440" s="22">
        <v>0</v>
      </c>
      <c r="P1440" s="22">
        <v>0</v>
      </c>
      <c r="Q1440" s="22">
        <v>1</v>
      </c>
      <c r="R1440" s="22"/>
      <c r="S1440" s="22"/>
      <c r="T1440" s="22"/>
      <c r="U1440" t="s">
        <v>4773</v>
      </c>
      <c r="V1440" s="18">
        <f t="shared" si="136"/>
        <v>0.24</v>
      </c>
      <c r="W1440" s="18">
        <v>39.412188006100003</v>
      </c>
      <c r="X1440" s="18">
        <v>-83.993540288099993</v>
      </c>
      <c r="Y1440" s="18">
        <v>39.414685480099998</v>
      </c>
      <c r="Z1440" s="18">
        <v>-83.996571689000007</v>
      </c>
      <c r="AA1440" s="71" t="str">
        <f t="shared" si="137"/>
        <v>WAR</v>
      </c>
    </row>
    <row r="1441" spans="1:27" x14ac:dyDescent="0.25">
      <c r="A1441" s="22" t="s">
        <v>5711</v>
      </c>
      <c r="B1441" s="22">
        <v>0</v>
      </c>
      <c r="C1441" s="22" t="s">
        <v>4617</v>
      </c>
      <c r="D1441" s="22">
        <v>2</v>
      </c>
      <c r="E1441" s="23" t="str">
        <f t="shared" si="132"/>
        <v>Green</v>
      </c>
      <c r="F1441" s="72" t="s">
        <v>1698</v>
      </c>
      <c r="G1441" s="23"/>
      <c r="H1441" s="24" t="str">
        <f t="shared" si="133"/>
        <v>Start Loc</v>
      </c>
      <c r="I1441" s="24" t="str">
        <f t="shared" si="134"/>
        <v>End Loc</v>
      </c>
      <c r="J1441" s="24" t="str">
        <f t="shared" si="135"/>
        <v>Segment</v>
      </c>
      <c r="K1441" s="71" t="s">
        <v>922</v>
      </c>
      <c r="L1441" s="22">
        <v>2.75</v>
      </c>
      <c r="M1441" s="22">
        <v>2.99</v>
      </c>
      <c r="N1441" s="22">
        <v>2</v>
      </c>
      <c r="O1441" s="22">
        <v>0</v>
      </c>
      <c r="P1441" s="22">
        <v>0</v>
      </c>
      <c r="Q1441" s="22">
        <v>0</v>
      </c>
      <c r="R1441" s="22"/>
      <c r="S1441" s="22"/>
      <c r="T1441" s="22"/>
      <c r="U1441" t="s">
        <v>1300</v>
      </c>
      <c r="V1441" s="18">
        <f t="shared" si="136"/>
        <v>0.24000000000000021</v>
      </c>
      <c r="W1441" s="18">
        <v>39.411600961399998</v>
      </c>
      <c r="X1441" s="18">
        <v>-84.385638544100004</v>
      </c>
      <c r="Y1441" s="18">
        <v>39.414781197499998</v>
      </c>
      <c r="Z1441" s="18">
        <v>-84.384006208299994</v>
      </c>
      <c r="AA1441" s="71" t="str">
        <f t="shared" si="137"/>
        <v>BUT</v>
      </c>
    </row>
    <row r="1442" spans="1:27" x14ac:dyDescent="0.25">
      <c r="A1442" s="22" t="s">
        <v>3794</v>
      </c>
      <c r="B1442" s="22">
        <v>0</v>
      </c>
      <c r="C1442" s="22" t="s">
        <v>4610</v>
      </c>
      <c r="D1442" s="22">
        <v>2</v>
      </c>
      <c r="E1442" s="23" t="str">
        <f t="shared" si="132"/>
        <v>Green</v>
      </c>
      <c r="F1442" s="72" t="s">
        <v>1727</v>
      </c>
      <c r="G1442" s="23"/>
      <c r="H1442" s="24" t="str">
        <f t="shared" si="133"/>
        <v>Start Loc</v>
      </c>
      <c r="I1442" s="24" t="str">
        <f t="shared" si="134"/>
        <v>End Loc</v>
      </c>
      <c r="J1442" s="24" t="str">
        <f t="shared" si="135"/>
        <v>Segment</v>
      </c>
      <c r="K1442" s="71" t="s">
        <v>803</v>
      </c>
      <c r="L1442" s="22">
        <v>8</v>
      </c>
      <c r="M1442" s="22">
        <v>8.24</v>
      </c>
      <c r="N1442" s="22">
        <v>2</v>
      </c>
      <c r="O1442" s="22">
        <v>0</v>
      </c>
      <c r="P1442" s="22">
        <v>0</v>
      </c>
      <c r="Q1442" s="22">
        <v>0</v>
      </c>
      <c r="R1442" s="22"/>
      <c r="S1442" s="22"/>
      <c r="T1442" s="22"/>
      <c r="U1442" t="s">
        <v>579</v>
      </c>
      <c r="V1442" s="18">
        <f t="shared" si="136"/>
        <v>0.24000000000000021</v>
      </c>
      <c r="W1442" s="18">
        <v>39.413546250499998</v>
      </c>
      <c r="X1442" s="18">
        <v>-83.7556004538</v>
      </c>
      <c r="Y1442" s="18">
        <v>39.415571125</v>
      </c>
      <c r="Z1442" s="18">
        <v>-83.759214280899997</v>
      </c>
      <c r="AA1442" s="71" t="str">
        <f t="shared" si="137"/>
        <v>CLI</v>
      </c>
    </row>
    <row r="1443" spans="1:27" x14ac:dyDescent="0.25">
      <c r="A1443" s="22" t="s">
        <v>2730</v>
      </c>
      <c r="B1443" s="22">
        <v>0</v>
      </c>
      <c r="C1443" s="22" t="s">
        <v>4609</v>
      </c>
      <c r="D1443" s="22">
        <v>2</v>
      </c>
      <c r="E1443" s="23" t="str">
        <f t="shared" si="132"/>
        <v>Green</v>
      </c>
      <c r="F1443" s="72" t="s">
        <v>1669</v>
      </c>
      <c r="G1443" s="23"/>
      <c r="H1443" s="24" t="str">
        <f t="shared" si="133"/>
        <v>Start Loc</v>
      </c>
      <c r="I1443" s="24" t="str">
        <f t="shared" si="134"/>
        <v>End Loc</v>
      </c>
      <c r="J1443" s="24" t="str">
        <f t="shared" si="135"/>
        <v>Segment</v>
      </c>
      <c r="K1443" s="71" t="s">
        <v>861</v>
      </c>
      <c r="L1443" s="22">
        <v>4.25</v>
      </c>
      <c r="M1443" s="22">
        <v>4.49</v>
      </c>
      <c r="N1443" s="22">
        <v>2</v>
      </c>
      <c r="O1443" s="22">
        <v>0</v>
      </c>
      <c r="P1443" s="22">
        <v>0</v>
      </c>
      <c r="Q1443" s="22">
        <v>1</v>
      </c>
      <c r="R1443" s="22"/>
      <c r="S1443" s="22"/>
      <c r="T1443" s="22"/>
      <c r="U1443" t="s">
        <v>270</v>
      </c>
      <c r="V1443" s="18">
        <f t="shared" si="136"/>
        <v>0.24000000000000021</v>
      </c>
      <c r="W1443" s="18">
        <v>39.412487633700003</v>
      </c>
      <c r="X1443" s="18">
        <v>-84.181811682000003</v>
      </c>
      <c r="Y1443" s="18">
        <v>39.415656501199997</v>
      </c>
      <c r="Z1443" s="18">
        <v>-84.183638716100006</v>
      </c>
      <c r="AA1443" s="71" t="str">
        <f t="shared" si="137"/>
        <v>WAR</v>
      </c>
    </row>
    <row r="1444" spans="1:27" x14ac:dyDescent="0.25">
      <c r="A1444" s="22" t="s">
        <v>5677</v>
      </c>
      <c r="B1444" s="22">
        <v>0</v>
      </c>
      <c r="C1444" s="22" t="s">
        <v>4611</v>
      </c>
      <c r="D1444" s="22">
        <v>2</v>
      </c>
      <c r="E1444" s="23" t="str">
        <f t="shared" si="132"/>
        <v>Green</v>
      </c>
      <c r="F1444" s="72" t="s">
        <v>1698</v>
      </c>
      <c r="G1444" s="23"/>
      <c r="H1444" s="24" t="str">
        <f t="shared" si="133"/>
        <v>Start Loc</v>
      </c>
      <c r="I1444" s="24" t="str">
        <f t="shared" si="134"/>
        <v>End Loc</v>
      </c>
      <c r="J1444" s="24" t="str">
        <f t="shared" si="135"/>
        <v>Segment</v>
      </c>
      <c r="K1444" s="71" t="s">
        <v>816</v>
      </c>
      <c r="L1444" s="22">
        <v>8.75</v>
      </c>
      <c r="M1444" s="22">
        <v>8.99</v>
      </c>
      <c r="N1444" s="22">
        <v>2</v>
      </c>
      <c r="O1444" s="22">
        <v>0</v>
      </c>
      <c r="P1444" s="22">
        <v>0</v>
      </c>
      <c r="Q1444" s="22">
        <v>1</v>
      </c>
      <c r="R1444" s="22"/>
      <c r="S1444" s="22"/>
      <c r="T1444" s="22"/>
      <c r="U1444" t="s">
        <v>1234</v>
      </c>
      <c r="V1444" s="18">
        <f t="shared" si="136"/>
        <v>0.24000000000000021</v>
      </c>
      <c r="W1444" s="18">
        <v>39.412947955200003</v>
      </c>
      <c r="X1444" s="18">
        <v>-84.367511338499995</v>
      </c>
      <c r="Y1444" s="18">
        <v>39.416315819300003</v>
      </c>
      <c r="Z1444" s="18">
        <v>-84.367183984299999</v>
      </c>
      <c r="AA1444" s="71" t="str">
        <f t="shared" si="137"/>
        <v>BUT</v>
      </c>
    </row>
    <row r="1445" spans="1:27" x14ac:dyDescent="0.25">
      <c r="A1445" s="22" t="s">
        <v>3165</v>
      </c>
      <c r="B1445" s="22">
        <v>0</v>
      </c>
      <c r="C1445" s="22" t="s">
        <v>4626</v>
      </c>
      <c r="D1445" s="22">
        <v>2</v>
      </c>
      <c r="E1445" s="23" t="str">
        <f t="shared" si="132"/>
        <v>Green</v>
      </c>
      <c r="F1445" s="72" t="s">
        <v>1726</v>
      </c>
      <c r="G1445" s="23"/>
      <c r="H1445" s="24" t="str">
        <f t="shared" si="133"/>
        <v>Start Loc</v>
      </c>
      <c r="I1445" s="24" t="str">
        <f t="shared" si="134"/>
        <v>End Loc</v>
      </c>
      <c r="J1445" s="24" t="str">
        <f t="shared" si="135"/>
        <v>Segment</v>
      </c>
      <c r="K1445" s="71" t="s">
        <v>811</v>
      </c>
      <c r="L1445" s="22">
        <v>1.75</v>
      </c>
      <c r="M1445" s="22">
        <v>1.99</v>
      </c>
      <c r="N1445" s="22">
        <v>2</v>
      </c>
      <c r="O1445" s="22">
        <v>0</v>
      </c>
      <c r="P1445" s="22">
        <v>3</v>
      </c>
      <c r="Q1445" s="22">
        <v>4</v>
      </c>
      <c r="R1445" s="22"/>
      <c r="S1445" s="22"/>
      <c r="T1445" s="22"/>
      <c r="U1445" t="s">
        <v>1839</v>
      </c>
      <c r="V1445" s="18">
        <f t="shared" si="136"/>
        <v>0.24</v>
      </c>
      <c r="W1445" s="18">
        <v>39.417811746300004</v>
      </c>
      <c r="X1445" s="18">
        <v>-83.147592248600006</v>
      </c>
      <c r="Y1445" s="18">
        <v>39.419473249100001</v>
      </c>
      <c r="Z1445" s="18">
        <v>-83.143701612800001</v>
      </c>
      <c r="AA1445" s="71" t="str">
        <f t="shared" si="137"/>
        <v>ROS</v>
      </c>
    </row>
    <row r="1446" spans="1:27" x14ac:dyDescent="0.25">
      <c r="A1446" s="22" t="s">
        <v>2761</v>
      </c>
      <c r="B1446" s="22">
        <v>0</v>
      </c>
      <c r="C1446" s="22" t="s">
        <v>4619</v>
      </c>
      <c r="D1446" s="22">
        <v>3</v>
      </c>
      <c r="E1446" s="23" t="str">
        <f t="shared" si="132"/>
        <v>Green</v>
      </c>
      <c r="F1446" s="72" t="s">
        <v>1745</v>
      </c>
      <c r="G1446" s="23"/>
      <c r="H1446" s="24" t="str">
        <f t="shared" si="133"/>
        <v>Start Loc</v>
      </c>
      <c r="I1446" s="24" t="str">
        <f t="shared" si="134"/>
        <v>End Loc</v>
      </c>
      <c r="J1446" s="24" t="str">
        <f t="shared" si="135"/>
        <v>Segment</v>
      </c>
      <c r="K1446" s="71" t="s">
        <v>1067</v>
      </c>
      <c r="L1446" s="22">
        <v>0.5</v>
      </c>
      <c r="M1446" s="22">
        <v>0.74</v>
      </c>
      <c r="N1446" s="22">
        <v>3</v>
      </c>
      <c r="O1446" s="22">
        <v>0</v>
      </c>
      <c r="P1446" s="22">
        <v>0</v>
      </c>
      <c r="Q1446" s="22">
        <v>1</v>
      </c>
      <c r="R1446" s="22"/>
      <c r="S1446" s="22"/>
      <c r="T1446" s="22"/>
      <c r="U1446" t="s">
        <v>1869</v>
      </c>
      <c r="V1446" s="18">
        <f t="shared" si="136"/>
        <v>0.24</v>
      </c>
      <c r="W1446" s="18">
        <v>39.4192022915</v>
      </c>
      <c r="X1446" s="18">
        <v>-82.5139220935</v>
      </c>
      <c r="Y1446" s="18">
        <v>39.419756193799998</v>
      </c>
      <c r="Z1446" s="18">
        <v>-82.509525952299995</v>
      </c>
      <c r="AA1446" s="71" t="str">
        <f t="shared" si="137"/>
        <v>HOC</v>
      </c>
    </row>
    <row r="1447" spans="1:27" x14ac:dyDescent="0.25">
      <c r="A1447" s="22" t="s">
        <v>5934</v>
      </c>
      <c r="B1447" s="22">
        <v>0</v>
      </c>
      <c r="C1447" s="22" t="s">
        <v>4606</v>
      </c>
      <c r="D1447" s="22">
        <v>2</v>
      </c>
      <c r="E1447" s="23" t="str">
        <f t="shared" si="132"/>
        <v>Green</v>
      </c>
      <c r="F1447" s="72" t="s">
        <v>1745</v>
      </c>
      <c r="G1447" s="23"/>
      <c r="H1447" s="24" t="str">
        <f t="shared" si="133"/>
        <v>Start Loc</v>
      </c>
      <c r="I1447" s="24" t="str">
        <f t="shared" si="134"/>
        <v>End Loc</v>
      </c>
      <c r="J1447" s="24" t="str">
        <f t="shared" si="135"/>
        <v>Segment</v>
      </c>
      <c r="K1447" s="71" t="s">
        <v>912</v>
      </c>
      <c r="L1447" s="22">
        <v>0.25</v>
      </c>
      <c r="M1447" s="22">
        <v>0.49</v>
      </c>
      <c r="N1447" s="22">
        <v>2</v>
      </c>
      <c r="O1447" s="22">
        <v>1</v>
      </c>
      <c r="P1447" s="22">
        <v>2</v>
      </c>
      <c r="Q1447" s="22">
        <v>2</v>
      </c>
      <c r="R1447" s="22"/>
      <c r="S1447" s="22"/>
      <c r="T1447" s="22"/>
      <c r="U1447" t="s">
        <v>6728</v>
      </c>
      <c r="V1447" s="18">
        <f t="shared" si="136"/>
        <v>0.24</v>
      </c>
      <c r="W1447" s="18">
        <v>39.416758465199997</v>
      </c>
      <c r="X1447" s="18">
        <v>-82.427285973099998</v>
      </c>
      <c r="Y1447" s="18">
        <v>39.420032454599998</v>
      </c>
      <c r="Z1447" s="18">
        <v>-82.428316506900003</v>
      </c>
      <c r="AA1447" s="71" t="str">
        <f t="shared" si="137"/>
        <v>HOC</v>
      </c>
    </row>
    <row r="1448" spans="1:27" x14ac:dyDescent="0.25">
      <c r="A1448" s="22" t="s">
        <v>6398</v>
      </c>
      <c r="B1448" s="22">
        <v>0</v>
      </c>
      <c r="C1448" s="22" t="s">
        <v>4619</v>
      </c>
      <c r="D1448" s="22">
        <v>3</v>
      </c>
      <c r="E1448" s="23" t="str">
        <f t="shared" si="132"/>
        <v>Green</v>
      </c>
      <c r="F1448" s="72" t="s">
        <v>1726</v>
      </c>
      <c r="G1448" s="23"/>
      <c r="H1448" s="24" t="str">
        <f t="shared" si="133"/>
        <v>Start Loc</v>
      </c>
      <c r="I1448" s="24" t="str">
        <f t="shared" si="134"/>
        <v>End Loc</v>
      </c>
      <c r="J1448" s="24" t="str">
        <f t="shared" si="135"/>
        <v>Segment</v>
      </c>
      <c r="K1448" s="71" t="s">
        <v>899</v>
      </c>
      <c r="L1448" s="22">
        <v>0.5</v>
      </c>
      <c r="M1448" s="22">
        <v>0.74</v>
      </c>
      <c r="N1448" s="22">
        <v>3</v>
      </c>
      <c r="O1448" s="22">
        <v>0</v>
      </c>
      <c r="P1448" s="22">
        <v>0</v>
      </c>
      <c r="Q1448" s="22">
        <v>1</v>
      </c>
      <c r="R1448" s="22"/>
      <c r="S1448" s="22"/>
      <c r="T1448" s="22"/>
      <c r="U1448" t="s">
        <v>615</v>
      </c>
      <c r="V1448" s="18">
        <f t="shared" si="136"/>
        <v>0.24</v>
      </c>
      <c r="W1448" s="18">
        <v>39.421418995800003</v>
      </c>
      <c r="X1448" s="18">
        <v>-83.130221888899996</v>
      </c>
      <c r="Y1448" s="18">
        <v>39.420233887000002</v>
      </c>
      <c r="Z1448" s="18">
        <v>-83.126094257700004</v>
      </c>
      <c r="AA1448" s="71" t="str">
        <f t="shared" si="137"/>
        <v>ROS</v>
      </c>
    </row>
    <row r="1449" spans="1:27" x14ac:dyDescent="0.25">
      <c r="A1449" s="22" t="s">
        <v>2344</v>
      </c>
      <c r="B1449" s="22">
        <v>0</v>
      </c>
      <c r="C1449" s="22" t="s">
        <v>4654</v>
      </c>
      <c r="D1449" s="22">
        <v>2</v>
      </c>
      <c r="E1449" s="23" t="str">
        <f t="shared" si="132"/>
        <v>Green</v>
      </c>
      <c r="F1449" s="72" t="s">
        <v>1726</v>
      </c>
      <c r="G1449" s="23"/>
      <c r="H1449" s="24" t="str">
        <f t="shared" si="133"/>
        <v>Start Loc</v>
      </c>
      <c r="I1449" s="24" t="str">
        <f t="shared" si="134"/>
        <v>End Loc</v>
      </c>
      <c r="J1449" s="24" t="str">
        <f t="shared" si="135"/>
        <v>Segment</v>
      </c>
      <c r="K1449" s="71" t="s">
        <v>888</v>
      </c>
      <c r="L1449" s="22">
        <v>6.75</v>
      </c>
      <c r="M1449" s="22">
        <v>6.99</v>
      </c>
      <c r="N1449" s="22">
        <v>2</v>
      </c>
      <c r="O1449" s="22">
        <v>0</v>
      </c>
      <c r="P1449" s="22">
        <v>0</v>
      </c>
      <c r="Q1449" s="22">
        <v>0</v>
      </c>
      <c r="R1449" s="22"/>
      <c r="S1449" s="22"/>
      <c r="T1449" s="22"/>
      <c r="U1449" t="s">
        <v>1907</v>
      </c>
      <c r="V1449" s="18">
        <f t="shared" si="136"/>
        <v>0.24000000000000021</v>
      </c>
      <c r="W1449" s="18">
        <v>39.418671205999999</v>
      </c>
      <c r="X1449" s="18">
        <v>-82.894940332000004</v>
      </c>
      <c r="Y1449" s="18">
        <v>39.421104201399999</v>
      </c>
      <c r="Z1449" s="18">
        <v>-82.896387216999997</v>
      </c>
      <c r="AA1449" s="71" t="str">
        <f t="shared" si="137"/>
        <v>ROS</v>
      </c>
    </row>
    <row r="1450" spans="1:27" x14ac:dyDescent="0.25">
      <c r="A1450" s="22" t="s">
        <v>5658</v>
      </c>
      <c r="B1450" s="22">
        <v>0</v>
      </c>
      <c r="C1450" s="22" t="s">
        <v>4606</v>
      </c>
      <c r="D1450" s="22">
        <v>2</v>
      </c>
      <c r="E1450" s="23" t="str">
        <f t="shared" si="132"/>
        <v>Green</v>
      </c>
      <c r="F1450" s="72" t="s">
        <v>1726</v>
      </c>
      <c r="G1450" s="23"/>
      <c r="H1450" s="24" t="str">
        <f t="shared" si="133"/>
        <v>Start Loc</v>
      </c>
      <c r="I1450" s="24" t="str">
        <f t="shared" si="134"/>
        <v>End Loc</v>
      </c>
      <c r="J1450" s="24" t="str">
        <f t="shared" si="135"/>
        <v>Segment</v>
      </c>
      <c r="K1450" s="71" t="s">
        <v>899</v>
      </c>
      <c r="L1450" s="22">
        <v>0.25</v>
      </c>
      <c r="M1450" s="22">
        <v>0.49</v>
      </c>
      <c r="N1450" s="22">
        <v>2</v>
      </c>
      <c r="O1450" s="22">
        <v>0</v>
      </c>
      <c r="P1450" s="22">
        <v>0</v>
      </c>
      <c r="Q1450" s="22">
        <v>0</v>
      </c>
      <c r="R1450" s="22"/>
      <c r="S1450" s="22"/>
      <c r="T1450" s="22"/>
      <c r="U1450" t="s">
        <v>615</v>
      </c>
      <c r="V1450" s="18">
        <f t="shared" si="136"/>
        <v>0.24</v>
      </c>
      <c r="W1450" s="18">
        <v>39.423379333500002</v>
      </c>
      <c r="X1450" s="18">
        <v>-83.134155635699997</v>
      </c>
      <c r="Y1450" s="18">
        <v>39.421497066699999</v>
      </c>
      <c r="Z1450" s="18">
        <v>-83.130379626700005</v>
      </c>
      <c r="AA1450" s="71" t="str">
        <f t="shared" si="137"/>
        <v>ROS</v>
      </c>
    </row>
    <row r="1451" spans="1:27" x14ac:dyDescent="0.25">
      <c r="A1451" s="22" t="s">
        <v>5747</v>
      </c>
      <c r="B1451" s="22">
        <v>0</v>
      </c>
      <c r="C1451" s="22" t="s">
        <v>4624</v>
      </c>
      <c r="D1451" s="22">
        <v>2</v>
      </c>
      <c r="E1451" s="23" t="str">
        <f t="shared" si="132"/>
        <v>Green</v>
      </c>
      <c r="F1451" s="72" t="s">
        <v>1698</v>
      </c>
      <c r="G1451" s="23"/>
      <c r="H1451" s="24" t="str">
        <f t="shared" si="133"/>
        <v>Start Loc</v>
      </c>
      <c r="I1451" s="24" t="str">
        <f t="shared" si="134"/>
        <v>End Loc</v>
      </c>
      <c r="J1451" s="24" t="str">
        <f t="shared" si="135"/>
        <v>Segment</v>
      </c>
      <c r="K1451" s="71" t="s">
        <v>1045</v>
      </c>
      <c r="L1451" s="22">
        <v>2.25</v>
      </c>
      <c r="M1451" s="22">
        <v>2.4900000000000002</v>
      </c>
      <c r="N1451" s="22">
        <v>2</v>
      </c>
      <c r="O1451" s="22">
        <v>0</v>
      </c>
      <c r="P1451" s="22">
        <v>0</v>
      </c>
      <c r="Q1451" s="22">
        <v>0</v>
      </c>
      <c r="R1451" s="22"/>
      <c r="S1451" s="22"/>
      <c r="T1451" s="22"/>
      <c r="U1451" t="s">
        <v>468</v>
      </c>
      <c r="V1451" s="18">
        <f t="shared" si="136"/>
        <v>0.24000000000000021</v>
      </c>
      <c r="W1451" s="18">
        <v>39.421255518800002</v>
      </c>
      <c r="X1451" s="18">
        <v>-84.550208060900005</v>
      </c>
      <c r="Y1451" s="18">
        <v>39.423858372300003</v>
      </c>
      <c r="Z1451" s="18">
        <v>-84.547256321700004</v>
      </c>
      <c r="AA1451" s="71" t="str">
        <f t="shared" si="137"/>
        <v>BUT</v>
      </c>
    </row>
    <row r="1452" spans="1:27" x14ac:dyDescent="0.25">
      <c r="A1452" s="22" t="s">
        <v>4343</v>
      </c>
      <c r="B1452" s="22">
        <v>0</v>
      </c>
      <c r="C1452" s="22" t="s">
        <v>4607</v>
      </c>
      <c r="D1452" s="22">
        <v>4</v>
      </c>
      <c r="E1452" s="23" t="str">
        <f t="shared" si="132"/>
        <v>Green</v>
      </c>
      <c r="F1452" s="72" t="s">
        <v>1669</v>
      </c>
      <c r="G1452" s="23"/>
      <c r="H1452" s="24" t="str">
        <f t="shared" si="133"/>
        <v>Start Loc</v>
      </c>
      <c r="I1452" s="24" t="str">
        <f t="shared" si="134"/>
        <v>End Loc</v>
      </c>
      <c r="J1452" s="24" t="str">
        <f t="shared" si="135"/>
        <v>Segment</v>
      </c>
      <c r="K1452" s="71" t="s">
        <v>861</v>
      </c>
      <c r="L1452" s="22">
        <v>5</v>
      </c>
      <c r="M1452" s="22">
        <v>5.24</v>
      </c>
      <c r="N1452" s="22">
        <v>4</v>
      </c>
      <c r="O1452" s="22">
        <v>0</v>
      </c>
      <c r="P1452" s="22">
        <v>0</v>
      </c>
      <c r="Q1452" s="22">
        <v>3</v>
      </c>
      <c r="R1452" s="22"/>
      <c r="S1452" s="22"/>
      <c r="T1452" s="22"/>
      <c r="U1452" t="s">
        <v>270</v>
      </c>
      <c r="V1452" s="18">
        <f t="shared" si="136"/>
        <v>0.24000000000000021</v>
      </c>
      <c r="W1452" s="18">
        <v>39.422140409800001</v>
      </c>
      <c r="X1452" s="18">
        <v>-84.188031500299999</v>
      </c>
      <c r="Y1452" s="18">
        <v>39.425559085099998</v>
      </c>
      <c r="Z1452" s="18">
        <v>-84.188051194099998</v>
      </c>
      <c r="AA1452" s="71" t="str">
        <f t="shared" si="137"/>
        <v>WAR</v>
      </c>
    </row>
    <row r="1453" spans="1:27" x14ac:dyDescent="0.25">
      <c r="A1453" s="22" t="s">
        <v>3710</v>
      </c>
      <c r="B1453" s="22">
        <v>0</v>
      </c>
      <c r="C1453" s="22" t="s">
        <v>4630</v>
      </c>
      <c r="D1453" s="22">
        <v>2</v>
      </c>
      <c r="E1453" s="23" t="str">
        <f t="shared" si="132"/>
        <v>Green</v>
      </c>
      <c r="F1453" s="72" t="s">
        <v>1729</v>
      </c>
      <c r="G1453" s="23"/>
      <c r="H1453" s="24" t="str">
        <f t="shared" si="133"/>
        <v>Start Loc</v>
      </c>
      <c r="I1453" s="24" t="str">
        <f t="shared" si="134"/>
        <v>End Loc</v>
      </c>
      <c r="J1453" s="24" t="str">
        <f t="shared" si="135"/>
        <v>Segment</v>
      </c>
      <c r="K1453" s="71" t="s">
        <v>864</v>
      </c>
      <c r="L1453" s="22">
        <v>5.75</v>
      </c>
      <c r="M1453" s="22">
        <v>5.99</v>
      </c>
      <c r="N1453" s="22">
        <v>2</v>
      </c>
      <c r="O1453" s="22">
        <v>0</v>
      </c>
      <c r="P1453" s="22">
        <v>0</v>
      </c>
      <c r="Q1453" s="22">
        <v>4</v>
      </c>
      <c r="R1453" s="22"/>
      <c r="S1453" s="22"/>
      <c r="T1453" s="22"/>
      <c r="U1453" t="s">
        <v>482</v>
      </c>
      <c r="V1453" s="18">
        <f t="shared" si="136"/>
        <v>0.24000000000000021</v>
      </c>
      <c r="W1453" s="18">
        <v>39.423481999000003</v>
      </c>
      <c r="X1453" s="18">
        <v>-82.221377848399996</v>
      </c>
      <c r="Y1453" s="18">
        <v>39.4260432341</v>
      </c>
      <c r="Z1453" s="18">
        <v>-82.218483057900002</v>
      </c>
      <c r="AA1453" s="71" t="str">
        <f t="shared" si="137"/>
        <v>ATH</v>
      </c>
    </row>
    <row r="1454" spans="1:27" x14ac:dyDescent="0.25">
      <c r="A1454" s="22" t="s">
        <v>3379</v>
      </c>
      <c r="B1454" s="22">
        <v>0</v>
      </c>
      <c r="C1454" s="22" t="s">
        <v>4615</v>
      </c>
      <c r="D1454" s="22">
        <v>3</v>
      </c>
      <c r="E1454" s="23" t="str">
        <f t="shared" si="132"/>
        <v>Green</v>
      </c>
      <c r="F1454" s="72" t="s">
        <v>1737</v>
      </c>
      <c r="G1454" s="23"/>
      <c r="H1454" s="24" t="str">
        <f t="shared" si="133"/>
        <v>Start Loc</v>
      </c>
      <c r="I1454" s="24" t="str">
        <f t="shared" si="134"/>
        <v>End Loc</v>
      </c>
      <c r="J1454" s="24" t="str">
        <f t="shared" si="135"/>
        <v>Segment</v>
      </c>
      <c r="K1454" s="71" t="s">
        <v>925</v>
      </c>
      <c r="L1454" s="22">
        <v>2.5</v>
      </c>
      <c r="M1454" s="22">
        <v>2.74</v>
      </c>
      <c r="N1454" s="22">
        <v>3</v>
      </c>
      <c r="O1454" s="22">
        <v>0</v>
      </c>
      <c r="P1454" s="22">
        <v>0</v>
      </c>
      <c r="Q1454" s="22">
        <v>1</v>
      </c>
      <c r="R1454" s="22"/>
      <c r="S1454" s="22"/>
      <c r="T1454" s="22"/>
      <c r="U1454" t="s">
        <v>737</v>
      </c>
      <c r="V1454" s="18">
        <f t="shared" si="136"/>
        <v>0.24000000000000021</v>
      </c>
      <c r="W1454" s="18">
        <v>39.423104995700001</v>
      </c>
      <c r="X1454" s="18">
        <v>-81.234138285699999</v>
      </c>
      <c r="Y1454" s="18">
        <v>39.426295728200003</v>
      </c>
      <c r="Z1454" s="18">
        <v>-81.232911948799995</v>
      </c>
      <c r="AA1454" s="71" t="str">
        <f t="shared" si="137"/>
        <v>WAS</v>
      </c>
    </row>
    <row r="1455" spans="1:27" x14ac:dyDescent="0.25">
      <c r="A1455" s="22" t="s">
        <v>2264</v>
      </c>
      <c r="B1455" s="22">
        <v>0</v>
      </c>
      <c r="C1455" s="22" t="s">
        <v>4632</v>
      </c>
      <c r="D1455" s="22">
        <v>2</v>
      </c>
      <c r="E1455" s="23" t="str">
        <f t="shared" si="132"/>
        <v>Green</v>
      </c>
      <c r="F1455" s="72" t="s">
        <v>1726</v>
      </c>
      <c r="G1455" s="23"/>
      <c r="H1455" s="24" t="str">
        <f t="shared" si="133"/>
        <v>Start Loc</v>
      </c>
      <c r="I1455" s="24" t="str">
        <f t="shared" si="134"/>
        <v>End Loc</v>
      </c>
      <c r="J1455" s="24" t="str">
        <f t="shared" si="135"/>
        <v>Segment</v>
      </c>
      <c r="K1455" s="71" t="s">
        <v>2040</v>
      </c>
      <c r="L1455" s="22">
        <v>7.75</v>
      </c>
      <c r="M1455" s="22">
        <v>7.99</v>
      </c>
      <c r="N1455" s="22">
        <v>2</v>
      </c>
      <c r="O1455" s="22">
        <v>0</v>
      </c>
      <c r="P1455" s="22">
        <v>0</v>
      </c>
      <c r="Q1455" s="22">
        <v>0</v>
      </c>
      <c r="R1455" s="22"/>
      <c r="S1455" s="22"/>
      <c r="T1455" s="22"/>
      <c r="U1455" t="s">
        <v>1981</v>
      </c>
      <c r="V1455" s="18">
        <f t="shared" si="136"/>
        <v>0.24000000000000021</v>
      </c>
      <c r="W1455" s="18">
        <v>39.423173244899999</v>
      </c>
      <c r="X1455" s="18">
        <v>-82.838314752299993</v>
      </c>
      <c r="Y1455" s="18">
        <v>39.426452128199998</v>
      </c>
      <c r="Z1455" s="18">
        <v>-82.837508137</v>
      </c>
      <c r="AA1455" s="71" t="str">
        <f t="shared" si="137"/>
        <v>ROS</v>
      </c>
    </row>
    <row r="1456" spans="1:27" x14ac:dyDescent="0.25">
      <c r="A1456" s="22" t="s">
        <v>2831</v>
      </c>
      <c r="B1456" s="22">
        <v>0</v>
      </c>
      <c r="C1456" s="22" t="s">
        <v>4645</v>
      </c>
      <c r="D1456" s="22">
        <v>2</v>
      </c>
      <c r="E1456" s="23" t="str">
        <f t="shared" si="132"/>
        <v>Green</v>
      </c>
      <c r="F1456" s="72" t="s">
        <v>1737</v>
      </c>
      <c r="G1456" s="23"/>
      <c r="H1456" s="24" t="str">
        <f t="shared" si="133"/>
        <v>Start Loc</v>
      </c>
      <c r="I1456" s="24" t="str">
        <f t="shared" si="134"/>
        <v>End Loc</v>
      </c>
      <c r="J1456" s="24" t="str">
        <f t="shared" si="135"/>
        <v>Segment</v>
      </c>
      <c r="K1456" s="71" t="s">
        <v>792</v>
      </c>
      <c r="L1456" s="22">
        <v>9</v>
      </c>
      <c r="M1456" s="22">
        <v>9.24</v>
      </c>
      <c r="N1456" s="22">
        <v>2</v>
      </c>
      <c r="O1456" s="22">
        <v>0</v>
      </c>
      <c r="P1456" s="22">
        <v>0</v>
      </c>
      <c r="Q1456" s="22">
        <v>1</v>
      </c>
      <c r="R1456" s="22"/>
      <c r="S1456" s="22"/>
      <c r="T1456" s="22"/>
      <c r="U1456" t="s">
        <v>1848</v>
      </c>
      <c r="V1456" s="18">
        <f t="shared" si="136"/>
        <v>0.24000000000000021</v>
      </c>
      <c r="W1456" s="18">
        <v>39.423133436999997</v>
      </c>
      <c r="X1456" s="18">
        <v>-81.729529682199995</v>
      </c>
      <c r="Y1456" s="18">
        <v>39.4265537518</v>
      </c>
      <c r="Z1456" s="18">
        <v>-81.729836785700002</v>
      </c>
      <c r="AA1456" s="71" t="str">
        <f t="shared" si="137"/>
        <v>WAS</v>
      </c>
    </row>
    <row r="1457" spans="1:27" x14ac:dyDescent="0.25">
      <c r="A1457" s="22" t="s">
        <v>3505</v>
      </c>
      <c r="B1457" s="22">
        <v>0</v>
      </c>
      <c r="C1457" s="22" t="s">
        <v>4644</v>
      </c>
      <c r="D1457" s="22">
        <v>3</v>
      </c>
      <c r="E1457" s="23" t="str">
        <f t="shared" si="132"/>
        <v>Green</v>
      </c>
      <c r="F1457" s="72" t="s">
        <v>1714</v>
      </c>
      <c r="G1457" s="23"/>
      <c r="H1457" s="24" t="str">
        <f t="shared" si="133"/>
        <v>Start Loc</v>
      </c>
      <c r="I1457" s="24" t="str">
        <f t="shared" si="134"/>
        <v>End Loc</v>
      </c>
      <c r="J1457" s="24" t="str">
        <f t="shared" si="135"/>
        <v>Segment</v>
      </c>
      <c r="K1457" s="71" t="s">
        <v>952</v>
      </c>
      <c r="L1457" s="22">
        <v>5.25</v>
      </c>
      <c r="M1457" s="22">
        <v>5.49</v>
      </c>
      <c r="N1457" s="22">
        <v>3</v>
      </c>
      <c r="O1457" s="22">
        <v>0</v>
      </c>
      <c r="P1457" s="22">
        <v>0</v>
      </c>
      <c r="Q1457" s="22">
        <v>1</v>
      </c>
      <c r="R1457" s="22"/>
      <c r="S1457" s="22"/>
      <c r="T1457" s="22"/>
      <c r="U1457" t="s">
        <v>718</v>
      </c>
      <c r="V1457" s="18">
        <f t="shared" si="136"/>
        <v>0.24000000000000021</v>
      </c>
      <c r="W1457" s="18">
        <v>39.427704650899997</v>
      </c>
      <c r="X1457" s="18">
        <v>-83.506528450299996</v>
      </c>
      <c r="Y1457" s="18">
        <v>39.426577182499997</v>
      </c>
      <c r="Z1457" s="18">
        <v>-83.502370434499994</v>
      </c>
      <c r="AA1457" s="71" t="str">
        <f t="shared" si="137"/>
        <v>FAY</v>
      </c>
    </row>
    <row r="1458" spans="1:27" x14ac:dyDescent="0.25">
      <c r="A1458" s="22" t="s">
        <v>3773</v>
      </c>
      <c r="B1458" s="22">
        <v>0</v>
      </c>
      <c r="C1458" s="22" t="s">
        <v>4653</v>
      </c>
      <c r="D1458" s="22">
        <v>2</v>
      </c>
      <c r="E1458" s="23" t="str">
        <f t="shared" si="132"/>
        <v>Green</v>
      </c>
      <c r="F1458" s="72" t="s">
        <v>1729</v>
      </c>
      <c r="G1458" s="23"/>
      <c r="H1458" s="24" t="str">
        <f t="shared" si="133"/>
        <v>Start Loc</v>
      </c>
      <c r="I1458" s="24" t="str">
        <f t="shared" si="134"/>
        <v>End Loc</v>
      </c>
      <c r="J1458" s="24" t="str">
        <f t="shared" si="135"/>
        <v>Segment</v>
      </c>
      <c r="K1458" s="71" t="s">
        <v>864</v>
      </c>
      <c r="L1458" s="22">
        <v>6</v>
      </c>
      <c r="M1458" s="22">
        <v>6.24</v>
      </c>
      <c r="N1458" s="22">
        <v>2</v>
      </c>
      <c r="O1458" s="22">
        <v>0</v>
      </c>
      <c r="P1458" s="22">
        <v>0</v>
      </c>
      <c r="Q1458" s="22">
        <v>0</v>
      </c>
      <c r="R1458" s="22"/>
      <c r="S1458" s="22"/>
      <c r="T1458" s="22"/>
      <c r="U1458" t="s">
        <v>482</v>
      </c>
      <c r="V1458" s="18">
        <f t="shared" si="136"/>
        <v>0.24000000000000021</v>
      </c>
      <c r="W1458" s="18">
        <v>39.426150600299998</v>
      </c>
      <c r="X1458" s="18">
        <v>-82.218354265499997</v>
      </c>
      <c r="Y1458" s="18">
        <v>39.427538644899997</v>
      </c>
      <c r="Z1458" s="18">
        <v>-82.214551147199998</v>
      </c>
      <c r="AA1458" s="71" t="str">
        <f t="shared" si="137"/>
        <v>ATH</v>
      </c>
    </row>
    <row r="1459" spans="1:27" x14ac:dyDescent="0.25">
      <c r="A1459" s="22" t="s">
        <v>4983</v>
      </c>
      <c r="B1459" s="22">
        <v>0</v>
      </c>
      <c r="C1459" s="22" t="s">
        <v>4620</v>
      </c>
      <c r="D1459" s="22">
        <v>3</v>
      </c>
      <c r="E1459" s="23" t="str">
        <f t="shared" si="132"/>
        <v>Green</v>
      </c>
      <c r="F1459" s="72" t="s">
        <v>1737</v>
      </c>
      <c r="G1459" s="23"/>
      <c r="H1459" s="24" t="str">
        <f t="shared" si="133"/>
        <v>Start Loc</v>
      </c>
      <c r="I1459" s="24" t="str">
        <f t="shared" si="134"/>
        <v>End Loc</v>
      </c>
      <c r="J1459" s="24" t="str">
        <f t="shared" si="135"/>
        <v>Segment</v>
      </c>
      <c r="K1459" s="71" t="s">
        <v>4712</v>
      </c>
      <c r="L1459" s="22">
        <v>0</v>
      </c>
      <c r="M1459" s="22">
        <v>0.24</v>
      </c>
      <c r="N1459" s="22">
        <v>3</v>
      </c>
      <c r="O1459" s="22">
        <v>0</v>
      </c>
      <c r="P1459" s="22">
        <v>0</v>
      </c>
      <c r="Q1459" s="22">
        <v>2</v>
      </c>
      <c r="R1459" s="22"/>
      <c r="S1459" s="22"/>
      <c r="T1459" s="22"/>
      <c r="U1459" t="s">
        <v>2125</v>
      </c>
      <c r="V1459" s="18">
        <f t="shared" si="136"/>
        <v>0.24</v>
      </c>
      <c r="W1459" s="18">
        <v>39.426033796299997</v>
      </c>
      <c r="X1459" s="18">
        <v>-81.485830538399995</v>
      </c>
      <c r="Y1459" s="18">
        <v>39.427559594599998</v>
      </c>
      <c r="Z1459" s="18">
        <v>-81.481936024500001</v>
      </c>
      <c r="AA1459" s="71" t="str">
        <f t="shared" si="137"/>
        <v>WAS</v>
      </c>
    </row>
    <row r="1460" spans="1:27" x14ac:dyDescent="0.25">
      <c r="A1460" s="22" t="s">
        <v>6178</v>
      </c>
      <c r="B1460" s="22">
        <v>0</v>
      </c>
      <c r="C1460" s="22" t="s">
        <v>4628</v>
      </c>
      <c r="D1460" s="22">
        <v>2</v>
      </c>
      <c r="E1460" s="23" t="str">
        <f t="shared" si="132"/>
        <v>Green</v>
      </c>
      <c r="F1460" s="72" t="s">
        <v>1669</v>
      </c>
      <c r="G1460" s="23"/>
      <c r="H1460" s="24" t="str">
        <f t="shared" si="133"/>
        <v>Start Loc</v>
      </c>
      <c r="I1460" s="24" t="str">
        <f t="shared" si="134"/>
        <v>End Loc</v>
      </c>
      <c r="J1460" s="24" t="str">
        <f t="shared" si="135"/>
        <v>Segment</v>
      </c>
      <c r="K1460" s="71" t="s">
        <v>892</v>
      </c>
      <c r="L1460" s="22">
        <v>4.75</v>
      </c>
      <c r="M1460" s="22">
        <v>4.99</v>
      </c>
      <c r="N1460" s="22">
        <v>2</v>
      </c>
      <c r="O1460" s="22">
        <v>0</v>
      </c>
      <c r="P1460" s="22">
        <v>1</v>
      </c>
      <c r="Q1460" s="22">
        <v>1</v>
      </c>
      <c r="R1460" s="22"/>
      <c r="S1460" s="22"/>
      <c r="T1460" s="22"/>
      <c r="U1460" t="s">
        <v>294</v>
      </c>
      <c r="V1460" s="18">
        <f t="shared" si="136"/>
        <v>0.24000000000000021</v>
      </c>
      <c r="W1460" s="18">
        <v>39.429106598899999</v>
      </c>
      <c r="X1460" s="18">
        <v>-84.104141024900002</v>
      </c>
      <c r="Y1460" s="18">
        <v>39.427928958499997</v>
      </c>
      <c r="Z1460" s="18">
        <v>-84.102512667699997</v>
      </c>
      <c r="AA1460" s="71" t="str">
        <f t="shared" si="137"/>
        <v>WAR</v>
      </c>
    </row>
    <row r="1461" spans="1:27" x14ac:dyDescent="0.25">
      <c r="A1461" s="22" t="s">
        <v>4995</v>
      </c>
      <c r="B1461" s="22">
        <v>0</v>
      </c>
      <c r="C1461" s="22" t="s">
        <v>4607</v>
      </c>
      <c r="D1461" s="22">
        <v>4</v>
      </c>
      <c r="E1461" s="23" t="str">
        <f t="shared" si="132"/>
        <v>Green</v>
      </c>
      <c r="F1461" s="72" t="s">
        <v>1669</v>
      </c>
      <c r="G1461" s="23"/>
      <c r="H1461" s="24" t="str">
        <f t="shared" si="133"/>
        <v>Start Loc</v>
      </c>
      <c r="I1461" s="24" t="str">
        <f t="shared" si="134"/>
        <v>End Loc</v>
      </c>
      <c r="J1461" s="24" t="str">
        <f t="shared" si="135"/>
        <v>Segment</v>
      </c>
      <c r="K1461" s="71" t="s">
        <v>892</v>
      </c>
      <c r="L1461" s="22">
        <v>5</v>
      </c>
      <c r="M1461" s="22">
        <v>5.24</v>
      </c>
      <c r="N1461" s="22">
        <v>4</v>
      </c>
      <c r="O1461" s="22">
        <v>0</v>
      </c>
      <c r="P1461" s="22">
        <v>0</v>
      </c>
      <c r="Q1461" s="22">
        <v>2</v>
      </c>
      <c r="R1461" s="22"/>
      <c r="S1461" s="22"/>
      <c r="T1461" s="22"/>
      <c r="U1461" t="s">
        <v>294</v>
      </c>
      <c r="V1461" s="18">
        <f t="shared" si="136"/>
        <v>0.24000000000000021</v>
      </c>
      <c r="W1461" s="18">
        <v>39.427955570199998</v>
      </c>
      <c r="X1461" s="18">
        <v>-84.1023290718</v>
      </c>
      <c r="Y1461" s="18">
        <v>39.4290492242</v>
      </c>
      <c r="Z1461" s="18">
        <v>-84.098100055900005</v>
      </c>
      <c r="AA1461" s="71" t="str">
        <f t="shared" si="137"/>
        <v>WAR</v>
      </c>
    </row>
    <row r="1462" spans="1:27" x14ac:dyDescent="0.25">
      <c r="A1462" s="22" t="s">
        <v>5899</v>
      </c>
      <c r="B1462" s="22">
        <v>0</v>
      </c>
      <c r="C1462" s="22" t="s">
        <v>4622</v>
      </c>
      <c r="D1462" s="22">
        <v>2</v>
      </c>
      <c r="E1462" s="23" t="str">
        <f t="shared" si="132"/>
        <v>Green</v>
      </c>
      <c r="F1462" s="72" t="s">
        <v>1745</v>
      </c>
      <c r="G1462" s="23"/>
      <c r="H1462" s="24" t="str">
        <f t="shared" si="133"/>
        <v>Start Loc</v>
      </c>
      <c r="I1462" s="24" t="str">
        <f t="shared" si="134"/>
        <v>End Loc</v>
      </c>
      <c r="J1462" s="24" t="str">
        <f t="shared" si="135"/>
        <v>Segment</v>
      </c>
      <c r="K1462" s="71" t="s">
        <v>852</v>
      </c>
      <c r="L1462" s="22">
        <v>1.5</v>
      </c>
      <c r="M1462" s="22">
        <v>1.74</v>
      </c>
      <c r="N1462" s="22">
        <v>2</v>
      </c>
      <c r="O1462" s="22">
        <v>0</v>
      </c>
      <c r="P1462" s="22">
        <v>0</v>
      </c>
      <c r="Q1462" s="22">
        <v>1</v>
      </c>
      <c r="R1462" s="22"/>
      <c r="S1462" s="22"/>
      <c r="T1462" s="22"/>
      <c r="U1462" t="s">
        <v>1952</v>
      </c>
      <c r="V1462" s="18">
        <f t="shared" si="136"/>
        <v>0.24</v>
      </c>
      <c r="W1462" s="18">
        <v>39.425939906799996</v>
      </c>
      <c r="X1462" s="18">
        <v>-82.3342719921</v>
      </c>
      <c r="Y1462" s="18">
        <v>39.429382843399999</v>
      </c>
      <c r="Z1462" s="18">
        <v>-82.333844395900002</v>
      </c>
      <c r="AA1462" s="71" t="str">
        <f t="shared" si="137"/>
        <v>HOC</v>
      </c>
    </row>
    <row r="1463" spans="1:27" x14ac:dyDescent="0.25">
      <c r="A1463" s="22" t="s">
        <v>2535</v>
      </c>
      <c r="B1463" s="22">
        <v>0</v>
      </c>
      <c r="C1463" s="22" t="s">
        <v>4626</v>
      </c>
      <c r="D1463" s="22">
        <v>4</v>
      </c>
      <c r="E1463" s="23" t="str">
        <f t="shared" si="132"/>
        <v>Green</v>
      </c>
      <c r="F1463" s="72" t="s">
        <v>1727</v>
      </c>
      <c r="G1463" s="23"/>
      <c r="H1463" s="24" t="str">
        <f t="shared" si="133"/>
        <v>Start Loc</v>
      </c>
      <c r="I1463" s="24" t="str">
        <f t="shared" si="134"/>
        <v>End Loc</v>
      </c>
      <c r="J1463" s="24" t="str">
        <f t="shared" si="135"/>
        <v>Segment</v>
      </c>
      <c r="K1463" s="71" t="s">
        <v>833</v>
      </c>
      <c r="L1463" s="22">
        <v>1.75</v>
      </c>
      <c r="M1463" s="22">
        <v>1.99</v>
      </c>
      <c r="N1463" s="22">
        <v>4</v>
      </c>
      <c r="O1463" s="22">
        <v>0</v>
      </c>
      <c r="P1463" s="22">
        <v>0</v>
      </c>
      <c r="Q1463" s="22">
        <v>0</v>
      </c>
      <c r="R1463" s="22"/>
      <c r="S1463" s="22"/>
      <c r="T1463" s="22"/>
      <c r="U1463" t="s">
        <v>1602</v>
      </c>
      <c r="V1463" s="18">
        <f t="shared" si="136"/>
        <v>0.24</v>
      </c>
      <c r="W1463" s="18">
        <v>39.430675173899999</v>
      </c>
      <c r="X1463" s="18">
        <v>-83.912746540000001</v>
      </c>
      <c r="Y1463" s="18">
        <v>39.429390795800003</v>
      </c>
      <c r="Z1463" s="18">
        <v>-83.909350239000005</v>
      </c>
      <c r="AA1463" s="71" t="str">
        <f t="shared" si="137"/>
        <v>CLI</v>
      </c>
    </row>
    <row r="1464" spans="1:27" x14ac:dyDescent="0.25">
      <c r="A1464" s="22" t="s">
        <v>2667</v>
      </c>
      <c r="B1464" s="22">
        <v>0</v>
      </c>
      <c r="C1464" s="22" t="s">
        <v>4620</v>
      </c>
      <c r="D1464" s="22">
        <v>2</v>
      </c>
      <c r="E1464" s="23" t="str">
        <f t="shared" si="132"/>
        <v>Green</v>
      </c>
      <c r="F1464" s="72" t="s">
        <v>1737</v>
      </c>
      <c r="G1464" s="23"/>
      <c r="H1464" s="24" t="str">
        <f t="shared" si="133"/>
        <v>Start Loc</v>
      </c>
      <c r="I1464" s="24" t="str">
        <f t="shared" si="134"/>
        <v>End Loc</v>
      </c>
      <c r="J1464" s="24" t="str">
        <f t="shared" si="135"/>
        <v>Segment</v>
      </c>
      <c r="K1464" s="71" t="s">
        <v>842</v>
      </c>
      <c r="L1464" s="22">
        <v>0</v>
      </c>
      <c r="M1464" s="22">
        <v>0.24</v>
      </c>
      <c r="N1464" s="22">
        <v>2</v>
      </c>
      <c r="O1464" s="22">
        <v>0</v>
      </c>
      <c r="P1464" s="22">
        <v>0</v>
      </c>
      <c r="Q1464" s="22">
        <v>1</v>
      </c>
      <c r="R1464" s="22"/>
      <c r="S1464" s="22"/>
      <c r="T1464" s="22"/>
      <c r="U1464" t="s">
        <v>639</v>
      </c>
      <c r="V1464" s="18">
        <f t="shared" si="136"/>
        <v>0.24</v>
      </c>
      <c r="W1464" s="18">
        <v>39.428245132699999</v>
      </c>
      <c r="X1464" s="18">
        <v>-81.412915300099996</v>
      </c>
      <c r="Y1464" s="18">
        <v>39.431715580000002</v>
      </c>
      <c r="Z1464" s="18">
        <v>-81.412684022500002</v>
      </c>
      <c r="AA1464" s="71" t="str">
        <f t="shared" si="137"/>
        <v>WAS</v>
      </c>
    </row>
    <row r="1465" spans="1:27" x14ac:dyDescent="0.25">
      <c r="A1465" s="22" t="s">
        <v>3244</v>
      </c>
      <c r="B1465" s="22">
        <v>0</v>
      </c>
      <c r="C1465" s="22" t="s">
        <v>4645</v>
      </c>
      <c r="D1465" s="22">
        <v>2</v>
      </c>
      <c r="E1465" s="23" t="str">
        <f t="shared" si="132"/>
        <v>Green</v>
      </c>
      <c r="F1465" s="72" t="s">
        <v>1669</v>
      </c>
      <c r="G1465" s="23"/>
      <c r="H1465" s="24" t="str">
        <f t="shared" si="133"/>
        <v>Start Loc</v>
      </c>
      <c r="I1465" s="24" t="str">
        <f t="shared" si="134"/>
        <v>End Loc</v>
      </c>
      <c r="J1465" s="24" t="str">
        <f t="shared" si="135"/>
        <v>Segment</v>
      </c>
      <c r="K1465" s="71" t="s">
        <v>892</v>
      </c>
      <c r="L1465" s="22">
        <v>9</v>
      </c>
      <c r="M1465" s="22">
        <v>9.24</v>
      </c>
      <c r="N1465" s="22">
        <v>2</v>
      </c>
      <c r="O1465" s="22">
        <v>0</v>
      </c>
      <c r="P1465" s="22">
        <v>0</v>
      </c>
      <c r="Q1465" s="22">
        <v>0</v>
      </c>
      <c r="R1465" s="22"/>
      <c r="S1465" s="22"/>
      <c r="T1465" s="22"/>
      <c r="U1465" t="s">
        <v>294</v>
      </c>
      <c r="V1465" s="18">
        <f t="shared" si="136"/>
        <v>0.24000000000000021</v>
      </c>
      <c r="W1465" s="18">
        <v>39.431273886699998</v>
      </c>
      <c r="X1465" s="18">
        <v>-84.028500487599999</v>
      </c>
      <c r="Y1465" s="18">
        <v>39.431835242799998</v>
      </c>
      <c r="Z1465" s="18">
        <v>-84.024099850300004</v>
      </c>
      <c r="AA1465" s="71" t="str">
        <f t="shared" si="137"/>
        <v>WAR</v>
      </c>
    </row>
    <row r="1466" spans="1:27" x14ac:dyDescent="0.25">
      <c r="A1466" s="22" t="s">
        <v>4975</v>
      </c>
      <c r="B1466" s="22">
        <v>0</v>
      </c>
      <c r="C1466" s="22" t="s">
        <v>4620</v>
      </c>
      <c r="D1466" s="22">
        <v>2</v>
      </c>
      <c r="E1466" s="23" t="str">
        <f t="shared" si="132"/>
        <v>Green</v>
      </c>
      <c r="F1466" s="72" t="s">
        <v>1669</v>
      </c>
      <c r="G1466" s="23"/>
      <c r="H1466" s="24" t="str">
        <f t="shared" si="133"/>
        <v>Start Loc</v>
      </c>
      <c r="I1466" s="24" t="str">
        <f t="shared" si="134"/>
        <v>End Loc</v>
      </c>
      <c r="J1466" s="24" t="str">
        <f t="shared" si="135"/>
        <v>Segment</v>
      </c>
      <c r="K1466" s="71" t="s">
        <v>1059</v>
      </c>
      <c r="L1466" s="22">
        <v>0</v>
      </c>
      <c r="M1466" s="22">
        <v>0.24</v>
      </c>
      <c r="N1466" s="22">
        <v>2</v>
      </c>
      <c r="O1466" s="22">
        <v>1</v>
      </c>
      <c r="P1466" s="22">
        <v>1</v>
      </c>
      <c r="Q1466" s="22">
        <v>2</v>
      </c>
      <c r="R1466" s="22"/>
      <c r="S1466" s="22"/>
      <c r="T1466" s="22"/>
      <c r="U1466" t="s">
        <v>1902</v>
      </c>
      <c r="V1466" s="18">
        <f t="shared" si="136"/>
        <v>0.24</v>
      </c>
      <c r="W1466" s="18">
        <v>39.429949279200002</v>
      </c>
      <c r="X1466" s="18">
        <v>-84.103325483099994</v>
      </c>
      <c r="Y1466" s="18">
        <v>39.432934332400002</v>
      </c>
      <c r="Z1466" s="18">
        <v>-84.101270514999996</v>
      </c>
      <c r="AA1466" s="71" t="str">
        <f t="shared" si="137"/>
        <v>WAR</v>
      </c>
    </row>
    <row r="1467" spans="1:27" x14ac:dyDescent="0.25">
      <c r="A1467" s="22" t="s">
        <v>3216</v>
      </c>
      <c r="B1467" s="22">
        <v>0</v>
      </c>
      <c r="C1467" s="22" t="s">
        <v>4606</v>
      </c>
      <c r="D1467" s="22">
        <v>2</v>
      </c>
      <c r="E1467" s="23" t="str">
        <f t="shared" si="132"/>
        <v>Green</v>
      </c>
      <c r="F1467" s="72" t="s">
        <v>1737</v>
      </c>
      <c r="G1467" s="23"/>
      <c r="H1467" s="24" t="str">
        <f t="shared" si="133"/>
        <v>Start Loc</v>
      </c>
      <c r="I1467" s="24" t="str">
        <f t="shared" si="134"/>
        <v>End Loc</v>
      </c>
      <c r="J1467" s="24" t="str">
        <f t="shared" si="135"/>
        <v>Segment</v>
      </c>
      <c r="K1467" s="71" t="s">
        <v>842</v>
      </c>
      <c r="L1467" s="22">
        <v>0.25</v>
      </c>
      <c r="M1467" s="22">
        <v>0.49</v>
      </c>
      <c r="N1467" s="22">
        <v>2</v>
      </c>
      <c r="O1467" s="22">
        <v>0</v>
      </c>
      <c r="P1467" s="22">
        <v>0</v>
      </c>
      <c r="Q1467" s="22">
        <v>0</v>
      </c>
      <c r="R1467" s="22"/>
      <c r="S1467" s="22"/>
      <c r="T1467" s="22"/>
      <c r="U1467" t="s">
        <v>639</v>
      </c>
      <c r="V1467" s="18">
        <f t="shared" si="136"/>
        <v>0.24</v>
      </c>
      <c r="W1467" s="18">
        <v>39.431860446599998</v>
      </c>
      <c r="X1467" s="18">
        <v>-81.412671950100005</v>
      </c>
      <c r="Y1467" s="18">
        <v>39.4329625373</v>
      </c>
      <c r="Z1467" s="18">
        <v>-81.410228923199995</v>
      </c>
      <c r="AA1467" s="71" t="str">
        <f t="shared" si="137"/>
        <v>WAS</v>
      </c>
    </row>
    <row r="1468" spans="1:27" x14ac:dyDescent="0.25">
      <c r="A1468" s="22" t="s">
        <v>2382</v>
      </c>
      <c r="B1468" s="22">
        <v>0</v>
      </c>
      <c r="C1468" s="22" t="s">
        <v>4622</v>
      </c>
      <c r="D1468" s="22">
        <v>2</v>
      </c>
      <c r="E1468" s="23" t="str">
        <f t="shared" si="132"/>
        <v>Green</v>
      </c>
      <c r="F1468" s="72" t="s">
        <v>1698</v>
      </c>
      <c r="G1468" s="23"/>
      <c r="H1468" s="24" t="str">
        <f t="shared" si="133"/>
        <v>Start Loc</v>
      </c>
      <c r="I1468" s="24" t="str">
        <f t="shared" si="134"/>
        <v>End Loc</v>
      </c>
      <c r="J1468" s="24" t="str">
        <f t="shared" si="135"/>
        <v>Segment</v>
      </c>
      <c r="K1468" s="71" t="s">
        <v>947</v>
      </c>
      <c r="L1468" s="22">
        <v>1.5</v>
      </c>
      <c r="M1468" s="22">
        <v>1.74</v>
      </c>
      <c r="N1468" s="22">
        <v>2</v>
      </c>
      <c r="O1468" s="22">
        <v>0</v>
      </c>
      <c r="P1468" s="22">
        <v>0</v>
      </c>
      <c r="Q1468" s="22">
        <v>0</v>
      </c>
      <c r="R1468" s="22"/>
      <c r="S1468" s="22"/>
      <c r="T1468" s="22"/>
      <c r="U1468" t="s">
        <v>1345</v>
      </c>
      <c r="V1468" s="18">
        <f t="shared" si="136"/>
        <v>0.24</v>
      </c>
      <c r="W1468" s="18">
        <v>39.435356291700003</v>
      </c>
      <c r="X1468" s="18">
        <v>-84.509146864200005</v>
      </c>
      <c r="Y1468" s="18">
        <v>39.433554329700002</v>
      </c>
      <c r="Z1468" s="18">
        <v>-84.505396127500006</v>
      </c>
      <c r="AA1468" s="71" t="str">
        <f t="shared" si="137"/>
        <v>BUT</v>
      </c>
    </row>
    <row r="1469" spans="1:27" x14ac:dyDescent="0.25">
      <c r="A1469" s="22" t="s">
        <v>2653</v>
      </c>
      <c r="B1469" s="22">
        <v>0</v>
      </c>
      <c r="C1469" s="22" t="s">
        <v>4619</v>
      </c>
      <c r="D1469" s="22">
        <v>2</v>
      </c>
      <c r="E1469" s="23" t="str">
        <f t="shared" si="132"/>
        <v>Green</v>
      </c>
      <c r="F1469" s="72" t="s">
        <v>1737</v>
      </c>
      <c r="G1469" s="23"/>
      <c r="H1469" s="24" t="str">
        <f t="shared" si="133"/>
        <v>Start Loc</v>
      </c>
      <c r="I1469" s="24" t="str">
        <f t="shared" si="134"/>
        <v>End Loc</v>
      </c>
      <c r="J1469" s="24" t="str">
        <f t="shared" si="135"/>
        <v>Segment</v>
      </c>
      <c r="K1469" s="71" t="s">
        <v>842</v>
      </c>
      <c r="L1469" s="22">
        <v>0.5</v>
      </c>
      <c r="M1469" s="22">
        <v>0.74</v>
      </c>
      <c r="N1469" s="22">
        <v>2</v>
      </c>
      <c r="O1469" s="22">
        <v>0</v>
      </c>
      <c r="P1469" s="22">
        <v>0</v>
      </c>
      <c r="Q1469" s="22">
        <v>1</v>
      </c>
      <c r="R1469" s="22"/>
      <c r="S1469" s="22"/>
      <c r="T1469" s="22"/>
      <c r="U1469" t="s">
        <v>639</v>
      </c>
      <c r="V1469" s="18">
        <f t="shared" si="136"/>
        <v>0.24</v>
      </c>
      <c r="W1469" s="18">
        <v>39.432935182400001</v>
      </c>
      <c r="X1469" s="18">
        <v>-81.410045021900004</v>
      </c>
      <c r="Y1469" s="18">
        <v>39.434317084100002</v>
      </c>
      <c r="Z1469" s="18">
        <v>-81.406468376000007</v>
      </c>
      <c r="AA1469" s="71" t="str">
        <f t="shared" si="137"/>
        <v>WAS</v>
      </c>
    </row>
    <row r="1470" spans="1:27" x14ac:dyDescent="0.25">
      <c r="A1470" s="22" t="s">
        <v>5722</v>
      </c>
      <c r="B1470" s="22">
        <v>0</v>
      </c>
      <c r="C1470" s="22" t="s">
        <v>4620</v>
      </c>
      <c r="D1470" s="22">
        <v>2</v>
      </c>
      <c r="E1470" s="23" t="str">
        <f t="shared" si="132"/>
        <v>Green</v>
      </c>
      <c r="F1470" s="72" t="s">
        <v>1698</v>
      </c>
      <c r="G1470" s="23"/>
      <c r="H1470" s="24" t="str">
        <f t="shared" si="133"/>
        <v>Start Loc</v>
      </c>
      <c r="I1470" s="24" t="str">
        <f t="shared" si="134"/>
        <v>End Loc</v>
      </c>
      <c r="J1470" s="24" t="str">
        <f t="shared" si="135"/>
        <v>Segment</v>
      </c>
      <c r="K1470" s="71" t="s">
        <v>791</v>
      </c>
      <c r="L1470" s="22">
        <v>0</v>
      </c>
      <c r="M1470" s="22">
        <v>0.24</v>
      </c>
      <c r="N1470" s="22">
        <v>2</v>
      </c>
      <c r="O1470" s="22">
        <v>0</v>
      </c>
      <c r="P1470" s="22">
        <v>0</v>
      </c>
      <c r="Q1470" s="22">
        <v>0</v>
      </c>
      <c r="R1470" s="22"/>
      <c r="S1470" s="22"/>
      <c r="T1470" s="22"/>
      <c r="U1470" t="s">
        <v>464</v>
      </c>
      <c r="V1470" s="18">
        <f t="shared" si="136"/>
        <v>0.24</v>
      </c>
      <c r="W1470" s="18">
        <v>39.432688231</v>
      </c>
      <c r="X1470" s="18">
        <v>-84.476107951900005</v>
      </c>
      <c r="Y1470" s="18">
        <v>39.4353317136</v>
      </c>
      <c r="Z1470" s="18">
        <v>-84.473462213900007</v>
      </c>
      <c r="AA1470" s="71" t="str">
        <f t="shared" si="137"/>
        <v>BUT</v>
      </c>
    </row>
    <row r="1471" spans="1:27" x14ac:dyDescent="0.25">
      <c r="A1471" s="22" t="s">
        <v>3086</v>
      </c>
      <c r="B1471" s="22">
        <v>0</v>
      </c>
      <c r="C1471" s="22" t="s">
        <v>4608</v>
      </c>
      <c r="D1471" s="22">
        <v>5</v>
      </c>
      <c r="E1471" s="23" t="str">
        <f t="shared" si="132"/>
        <v>Green</v>
      </c>
      <c r="F1471" s="72" t="s">
        <v>1698</v>
      </c>
      <c r="G1471" s="23"/>
      <c r="H1471" s="24" t="str">
        <f t="shared" si="133"/>
        <v>Start Loc</v>
      </c>
      <c r="I1471" s="24" t="str">
        <f t="shared" si="134"/>
        <v>End Loc</v>
      </c>
      <c r="J1471" s="24" t="str">
        <f t="shared" si="135"/>
        <v>Segment</v>
      </c>
      <c r="K1471" s="71" t="s">
        <v>947</v>
      </c>
      <c r="L1471" s="22">
        <v>1.25</v>
      </c>
      <c r="M1471" s="22">
        <v>1.49</v>
      </c>
      <c r="N1471" s="22">
        <v>5</v>
      </c>
      <c r="O1471" s="22">
        <v>0</v>
      </c>
      <c r="P1471" s="22">
        <v>0</v>
      </c>
      <c r="Q1471" s="22">
        <v>3</v>
      </c>
      <c r="R1471" s="22"/>
      <c r="S1471" s="22"/>
      <c r="T1471" s="22"/>
      <c r="U1471" t="s">
        <v>1345</v>
      </c>
      <c r="V1471" s="18">
        <f t="shared" si="136"/>
        <v>0.24</v>
      </c>
      <c r="W1471" s="18">
        <v>39.4373635265</v>
      </c>
      <c r="X1471" s="18">
        <v>-84.512797518699998</v>
      </c>
      <c r="Y1471" s="18">
        <v>39.435434126300002</v>
      </c>
      <c r="Z1471" s="18">
        <v>-84.509304901199997</v>
      </c>
      <c r="AA1471" s="71" t="str">
        <f t="shared" si="137"/>
        <v>BUT</v>
      </c>
    </row>
    <row r="1472" spans="1:27" x14ac:dyDescent="0.25">
      <c r="A1472" s="22" t="s">
        <v>3593</v>
      </c>
      <c r="B1472" s="22">
        <v>0</v>
      </c>
      <c r="C1472" s="22" t="s">
        <v>4668</v>
      </c>
      <c r="D1472" s="22">
        <v>3</v>
      </c>
      <c r="E1472" s="23" t="str">
        <f t="shared" si="132"/>
        <v>Green</v>
      </c>
      <c r="F1472" s="72" t="s">
        <v>1669</v>
      </c>
      <c r="G1472" s="23"/>
      <c r="H1472" s="24" t="str">
        <f t="shared" si="133"/>
        <v>Start Loc</v>
      </c>
      <c r="I1472" s="24" t="str">
        <f t="shared" si="134"/>
        <v>End Loc</v>
      </c>
      <c r="J1472" s="24" t="str">
        <f t="shared" si="135"/>
        <v>Segment</v>
      </c>
      <c r="K1472" s="71" t="s">
        <v>892</v>
      </c>
      <c r="L1472" s="22">
        <v>9.5</v>
      </c>
      <c r="M1472" s="22">
        <v>9.74</v>
      </c>
      <c r="N1472" s="22">
        <v>3</v>
      </c>
      <c r="O1472" s="22">
        <v>0</v>
      </c>
      <c r="P1472" s="22">
        <v>0</v>
      </c>
      <c r="Q1472" s="22">
        <v>2</v>
      </c>
      <c r="R1472" s="22"/>
      <c r="S1472" s="22"/>
      <c r="T1472" s="22"/>
      <c r="U1472" t="s">
        <v>294</v>
      </c>
      <c r="V1472" s="18">
        <f t="shared" si="136"/>
        <v>0.24000000000000021</v>
      </c>
      <c r="W1472" s="18">
        <v>39.433519945100002</v>
      </c>
      <c r="X1472" s="18">
        <v>-84.020023314400007</v>
      </c>
      <c r="Y1472" s="18">
        <v>39.435458513599997</v>
      </c>
      <c r="Z1472" s="18">
        <v>-84.016356565699994</v>
      </c>
      <c r="AA1472" s="71" t="str">
        <f t="shared" si="137"/>
        <v>WAR</v>
      </c>
    </row>
    <row r="1473" spans="1:27" x14ac:dyDescent="0.25">
      <c r="A1473" s="22" t="s">
        <v>3846</v>
      </c>
      <c r="B1473" s="22">
        <v>0</v>
      </c>
      <c r="C1473" s="22" t="s">
        <v>4606</v>
      </c>
      <c r="D1473" s="22">
        <v>3</v>
      </c>
      <c r="E1473" s="23" t="str">
        <f t="shared" si="132"/>
        <v>Green</v>
      </c>
      <c r="F1473" s="72" t="s">
        <v>1726</v>
      </c>
      <c r="G1473" s="23"/>
      <c r="H1473" s="24" t="str">
        <f t="shared" si="133"/>
        <v>Start Loc</v>
      </c>
      <c r="I1473" s="24" t="str">
        <f t="shared" si="134"/>
        <v>End Loc</v>
      </c>
      <c r="J1473" s="24" t="str">
        <f t="shared" si="135"/>
        <v>Segment</v>
      </c>
      <c r="K1473" s="71" t="s">
        <v>970</v>
      </c>
      <c r="L1473" s="22">
        <v>0.25</v>
      </c>
      <c r="M1473" s="22">
        <v>0.49</v>
      </c>
      <c r="N1473" s="22">
        <v>3</v>
      </c>
      <c r="O1473" s="22">
        <v>0</v>
      </c>
      <c r="P1473" s="22">
        <v>0</v>
      </c>
      <c r="Q1473" s="22">
        <v>1</v>
      </c>
      <c r="R1473" s="22"/>
      <c r="S1473" s="22"/>
      <c r="T1473" s="22"/>
      <c r="U1473" t="s">
        <v>1359</v>
      </c>
      <c r="V1473" s="18">
        <f t="shared" si="136"/>
        <v>0.24</v>
      </c>
      <c r="W1473" s="18">
        <v>39.433488689000001</v>
      </c>
      <c r="X1473" s="18">
        <v>-82.836845415699997</v>
      </c>
      <c r="Y1473" s="18">
        <v>39.436858104099997</v>
      </c>
      <c r="Z1473" s="18">
        <v>-82.837146398100003</v>
      </c>
      <c r="AA1473" s="71" t="str">
        <f t="shared" si="137"/>
        <v>ROS</v>
      </c>
    </row>
    <row r="1474" spans="1:27" x14ac:dyDescent="0.25">
      <c r="A1474" s="22" t="s">
        <v>2829</v>
      </c>
      <c r="B1474" s="22">
        <v>0</v>
      </c>
      <c r="C1474" s="22" t="s">
        <v>4620</v>
      </c>
      <c r="D1474" s="22">
        <v>2</v>
      </c>
      <c r="E1474" s="23" t="str">
        <f t="shared" si="132"/>
        <v>Green</v>
      </c>
      <c r="F1474" s="72" t="s">
        <v>1726</v>
      </c>
      <c r="G1474" s="23"/>
      <c r="H1474" s="24" t="str">
        <f t="shared" si="133"/>
        <v>Start Loc</v>
      </c>
      <c r="I1474" s="24" t="str">
        <f t="shared" si="134"/>
        <v>End Loc</v>
      </c>
      <c r="J1474" s="24" t="str">
        <f t="shared" si="135"/>
        <v>Segment</v>
      </c>
      <c r="K1474" s="71" t="s">
        <v>1140</v>
      </c>
      <c r="L1474" s="22">
        <v>0</v>
      </c>
      <c r="M1474" s="22">
        <v>0.24</v>
      </c>
      <c r="N1474" s="22">
        <v>2</v>
      </c>
      <c r="O1474" s="22">
        <v>0</v>
      </c>
      <c r="P1474" s="22">
        <v>0</v>
      </c>
      <c r="Q1474" s="22">
        <v>0</v>
      </c>
      <c r="R1474" s="22"/>
      <c r="S1474" s="22"/>
      <c r="T1474" s="22"/>
      <c r="U1474" t="s">
        <v>728</v>
      </c>
      <c r="V1474" s="18">
        <f t="shared" si="136"/>
        <v>0.24</v>
      </c>
      <c r="W1474" s="18">
        <v>39.434205026999997</v>
      </c>
      <c r="X1474" s="18">
        <v>-82.9751869774</v>
      </c>
      <c r="Y1474" s="18">
        <v>39.437059245</v>
      </c>
      <c r="Z1474" s="18">
        <v>-82.976733619399994</v>
      </c>
      <c r="AA1474" s="71" t="str">
        <f t="shared" si="137"/>
        <v>ROS</v>
      </c>
    </row>
    <row r="1475" spans="1:27" x14ac:dyDescent="0.25">
      <c r="A1475" s="22" t="s">
        <v>3928</v>
      </c>
      <c r="B1475" s="22">
        <v>0</v>
      </c>
      <c r="C1475" s="22" t="s">
        <v>4612</v>
      </c>
      <c r="D1475" s="22">
        <v>4</v>
      </c>
      <c r="E1475" s="23" t="str">
        <f t="shared" si="132"/>
        <v>Green</v>
      </c>
      <c r="F1475" s="72" t="s">
        <v>1698</v>
      </c>
      <c r="G1475" s="23"/>
      <c r="H1475" s="24" t="str">
        <f t="shared" si="133"/>
        <v>Start Loc</v>
      </c>
      <c r="I1475" s="24" t="str">
        <f t="shared" si="134"/>
        <v>End Loc</v>
      </c>
      <c r="J1475" s="24" t="str">
        <f t="shared" si="135"/>
        <v>Segment</v>
      </c>
      <c r="K1475" s="71" t="s">
        <v>947</v>
      </c>
      <c r="L1475" s="22">
        <v>1</v>
      </c>
      <c r="M1475" s="22">
        <v>1.24</v>
      </c>
      <c r="N1475" s="22">
        <v>4</v>
      </c>
      <c r="O1475" s="22">
        <v>0</v>
      </c>
      <c r="P1475" s="22">
        <v>1</v>
      </c>
      <c r="Q1475" s="22">
        <v>2</v>
      </c>
      <c r="R1475" s="22"/>
      <c r="S1475" s="22"/>
      <c r="T1475" s="22"/>
      <c r="U1475" t="s">
        <v>1345</v>
      </c>
      <c r="V1475" s="18">
        <f t="shared" si="136"/>
        <v>0.24</v>
      </c>
      <c r="W1475" s="18">
        <v>39.437713579099999</v>
      </c>
      <c r="X1475" s="18">
        <v>-84.517451653400002</v>
      </c>
      <c r="Y1475" s="18">
        <v>39.4373760147</v>
      </c>
      <c r="Z1475" s="18">
        <v>-84.512983886800001</v>
      </c>
      <c r="AA1475" s="71" t="str">
        <f t="shared" si="137"/>
        <v>BUT</v>
      </c>
    </row>
    <row r="1476" spans="1:27" x14ac:dyDescent="0.25">
      <c r="A1476" s="22" t="s">
        <v>2213</v>
      </c>
      <c r="B1476" s="22">
        <v>0</v>
      </c>
      <c r="C1476" s="22" t="s">
        <v>4621</v>
      </c>
      <c r="D1476" s="22">
        <v>2</v>
      </c>
      <c r="E1476" s="23" t="str">
        <f t="shared" si="132"/>
        <v>Green</v>
      </c>
      <c r="F1476" s="72" t="s">
        <v>1698</v>
      </c>
      <c r="G1476" s="23"/>
      <c r="H1476" s="24" t="str">
        <f t="shared" si="133"/>
        <v>Start Loc</v>
      </c>
      <c r="I1476" s="24" t="str">
        <f t="shared" si="134"/>
        <v>End Loc</v>
      </c>
      <c r="J1476" s="24" t="str">
        <f t="shared" si="135"/>
        <v>Segment</v>
      </c>
      <c r="K1476" s="71" t="s">
        <v>947</v>
      </c>
      <c r="L1476" s="22">
        <v>0.75</v>
      </c>
      <c r="M1476" s="22">
        <v>0.99</v>
      </c>
      <c r="N1476" s="22">
        <v>2</v>
      </c>
      <c r="O1476" s="22">
        <v>0</v>
      </c>
      <c r="P1476" s="22">
        <v>0</v>
      </c>
      <c r="Q1476" s="22">
        <v>1</v>
      </c>
      <c r="R1476" s="22"/>
      <c r="S1476" s="22"/>
      <c r="T1476" s="22"/>
      <c r="U1476" t="s">
        <v>1345</v>
      </c>
      <c r="V1476" s="18">
        <f t="shared" si="136"/>
        <v>0.24</v>
      </c>
      <c r="W1476" s="18">
        <v>39.437020287400003</v>
      </c>
      <c r="X1476" s="18">
        <v>-84.521985269200002</v>
      </c>
      <c r="Y1476" s="18">
        <v>39.437691789399999</v>
      </c>
      <c r="Z1476" s="18">
        <v>-84.517637980999993</v>
      </c>
      <c r="AA1476" s="71" t="str">
        <f t="shared" si="137"/>
        <v>BUT</v>
      </c>
    </row>
    <row r="1477" spans="1:27" x14ac:dyDescent="0.25">
      <c r="A1477" s="22" t="s">
        <v>5352</v>
      </c>
      <c r="B1477" s="22">
        <v>0</v>
      </c>
      <c r="C1477" s="22" t="s">
        <v>4619</v>
      </c>
      <c r="D1477" s="22">
        <v>3</v>
      </c>
      <c r="E1477" s="23" t="str">
        <f t="shared" si="132"/>
        <v>Green</v>
      </c>
      <c r="F1477" s="72" t="s">
        <v>1698</v>
      </c>
      <c r="G1477" s="23"/>
      <c r="H1477" s="24" t="str">
        <f t="shared" si="133"/>
        <v>Start Loc</v>
      </c>
      <c r="I1477" s="24" t="str">
        <f t="shared" si="134"/>
        <v>End Loc</v>
      </c>
      <c r="J1477" s="24" t="str">
        <f t="shared" si="135"/>
        <v>Segment</v>
      </c>
      <c r="K1477" s="71" t="s">
        <v>791</v>
      </c>
      <c r="L1477" s="22">
        <v>0.5</v>
      </c>
      <c r="M1477" s="22">
        <v>0.74</v>
      </c>
      <c r="N1477" s="22">
        <v>3</v>
      </c>
      <c r="O1477" s="22">
        <v>0</v>
      </c>
      <c r="P1477" s="22">
        <v>0</v>
      </c>
      <c r="Q1477" s="22">
        <v>0</v>
      </c>
      <c r="R1477" s="22"/>
      <c r="S1477" s="22"/>
      <c r="T1477" s="22"/>
      <c r="U1477" t="s">
        <v>464</v>
      </c>
      <c r="V1477" s="18">
        <f t="shared" si="136"/>
        <v>0.24</v>
      </c>
      <c r="W1477" s="18">
        <v>39.438173978800002</v>
      </c>
      <c r="X1477" s="18">
        <v>-84.470391523499998</v>
      </c>
      <c r="Y1477" s="18">
        <v>39.439215652800002</v>
      </c>
      <c r="Z1477" s="18">
        <v>-84.466147869500006</v>
      </c>
      <c r="AA1477" s="71" t="str">
        <f t="shared" si="137"/>
        <v>BUT</v>
      </c>
    </row>
    <row r="1478" spans="1:27" x14ac:dyDescent="0.25">
      <c r="A1478" s="22" t="s">
        <v>5960</v>
      </c>
      <c r="B1478" s="22">
        <v>0</v>
      </c>
      <c r="C1478" s="22" t="s">
        <v>4618</v>
      </c>
      <c r="D1478" s="22">
        <v>2</v>
      </c>
      <c r="E1478" s="23" t="str">
        <f t="shared" si="132"/>
        <v>Green</v>
      </c>
      <c r="F1478" s="72" t="s">
        <v>1737</v>
      </c>
      <c r="G1478" s="23"/>
      <c r="H1478" s="24" t="str">
        <f t="shared" si="133"/>
        <v>Start Loc</v>
      </c>
      <c r="I1478" s="24" t="str">
        <f t="shared" si="134"/>
        <v>End Loc</v>
      </c>
      <c r="J1478" s="24" t="str">
        <f t="shared" si="135"/>
        <v>Segment</v>
      </c>
      <c r="K1478" s="71" t="s">
        <v>808</v>
      </c>
      <c r="L1478" s="22">
        <v>2</v>
      </c>
      <c r="M1478" s="22">
        <v>2.2400000000000002</v>
      </c>
      <c r="N1478" s="22">
        <v>2</v>
      </c>
      <c r="O1478" s="22">
        <v>0</v>
      </c>
      <c r="P1478" s="22">
        <v>1</v>
      </c>
      <c r="Q1478" s="22">
        <v>2</v>
      </c>
      <c r="R1478" s="22"/>
      <c r="S1478" s="22"/>
      <c r="T1478" s="22"/>
      <c r="U1478" t="s">
        <v>429</v>
      </c>
      <c r="V1478" s="18">
        <f t="shared" si="136"/>
        <v>0.24000000000000021</v>
      </c>
      <c r="W1478" s="18">
        <v>39.4368573187</v>
      </c>
      <c r="X1478" s="18">
        <v>-81.471205495700005</v>
      </c>
      <c r="Y1478" s="18">
        <v>39.439730779199998</v>
      </c>
      <c r="Z1478" s="18">
        <v>-81.468718663499999</v>
      </c>
      <c r="AA1478" s="71" t="str">
        <f t="shared" si="137"/>
        <v>WAS</v>
      </c>
    </row>
    <row r="1479" spans="1:27" x14ac:dyDescent="0.25">
      <c r="A1479" s="22" t="s">
        <v>5599</v>
      </c>
      <c r="B1479" s="22">
        <v>0</v>
      </c>
      <c r="C1479" s="22" t="s">
        <v>4607</v>
      </c>
      <c r="D1479" s="22">
        <v>2</v>
      </c>
      <c r="E1479" s="23" t="str">
        <f t="shared" si="132"/>
        <v>Green</v>
      </c>
      <c r="F1479" s="72" t="s">
        <v>1745</v>
      </c>
      <c r="G1479" s="23"/>
      <c r="H1479" s="24" t="str">
        <f t="shared" si="133"/>
        <v>Start Loc</v>
      </c>
      <c r="I1479" s="24" t="str">
        <f t="shared" si="134"/>
        <v>End Loc</v>
      </c>
      <c r="J1479" s="24" t="str">
        <f t="shared" si="135"/>
        <v>Segment</v>
      </c>
      <c r="K1479" s="71" t="s">
        <v>814</v>
      </c>
      <c r="L1479" s="22">
        <v>5</v>
      </c>
      <c r="M1479" s="22">
        <v>5.24</v>
      </c>
      <c r="N1479" s="22">
        <v>2</v>
      </c>
      <c r="O1479" s="22">
        <v>0</v>
      </c>
      <c r="P1479" s="22">
        <v>0</v>
      </c>
      <c r="Q1479" s="22">
        <v>0</v>
      </c>
      <c r="R1479" s="22"/>
      <c r="S1479" s="22"/>
      <c r="T1479" s="22"/>
      <c r="U1479" t="s">
        <v>689</v>
      </c>
      <c r="V1479" s="18">
        <f t="shared" si="136"/>
        <v>0.24000000000000021</v>
      </c>
      <c r="W1479" s="18">
        <v>39.4404849119</v>
      </c>
      <c r="X1479" s="18">
        <v>-82.598744749700003</v>
      </c>
      <c r="Y1479" s="18">
        <v>39.440930077300003</v>
      </c>
      <c r="Z1479" s="18">
        <v>-82.594373663400006</v>
      </c>
      <c r="AA1479" s="71" t="str">
        <f t="shared" si="137"/>
        <v>HOC</v>
      </c>
    </row>
    <row r="1480" spans="1:27" x14ac:dyDescent="0.25">
      <c r="A1480" s="22" t="s">
        <v>5562</v>
      </c>
      <c r="B1480" s="22">
        <v>0</v>
      </c>
      <c r="C1480" s="22" t="s">
        <v>4617</v>
      </c>
      <c r="D1480" s="22">
        <v>2</v>
      </c>
      <c r="E1480" s="23" t="str">
        <f t="shared" si="132"/>
        <v>Green</v>
      </c>
      <c r="F1480" s="72" t="s">
        <v>1745</v>
      </c>
      <c r="G1480" s="23"/>
      <c r="H1480" s="24" t="str">
        <f t="shared" si="133"/>
        <v>Start Loc</v>
      </c>
      <c r="I1480" s="24" t="str">
        <f t="shared" si="134"/>
        <v>End Loc</v>
      </c>
      <c r="J1480" s="24" t="str">
        <f t="shared" si="135"/>
        <v>Segment</v>
      </c>
      <c r="K1480" s="71" t="s">
        <v>852</v>
      </c>
      <c r="L1480" s="22">
        <v>2.75</v>
      </c>
      <c r="M1480" s="22">
        <v>2.99</v>
      </c>
      <c r="N1480" s="22">
        <v>2</v>
      </c>
      <c r="O1480" s="22">
        <v>0</v>
      </c>
      <c r="P1480" s="22">
        <v>1</v>
      </c>
      <c r="Q1480" s="22">
        <v>1</v>
      </c>
      <c r="R1480" s="22"/>
      <c r="S1480" s="22"/>
      <c r="T1480" s="22"/>
      <c r="U1480" t="s">
        <v>1952</v>
      </c>
      <c r="V1480" s="18">
        <f t="shared" si="136"/>
        <v>0.24000000000000021</v>
      </c>
      <c r="W1480" s="18">
        <v>39.438624417100002</v>
      </c>
      <c r="X1480" s="18">
        <v>-82.321531269999994</v>
      </c>
      <c r="Y1480" s="18">
        <v>39.441224322799997</v>
      </c>
      <c r="Z1480" s="18">
        <v>-82.319548513000001</v>
      </c>
      <c r="AA1480" s="71" t="str">
        <f t="shared" si="137"/>
        <v>HOC</v>
      </c>
    </row>
    <row r="1481" spans="1:27" x14ac:dyDescent="0.25">
      <c r="A1481" s="22" t="s">
        <v>5423</v>
      </c>
      <c r="B1481" s="22">
        <v>0</v>
      </c>
      <c r="C1481" s="22" t="s">
        <v>4621</v>
      </c>
      <c r="D1481" s="22">
        <v>3</v>
      </c>
      <c r="E1481" s="23" t="str">
        <f t="shared" ref="E1481:E1544" si="138">IF(D1481&gt;15,"Red",IF(D1481&gt;10,"Yellow",IF(D1481&gt;5,"Purple",IF(D1481&gt;1,"Green",""))))</f>
        <v>Green</v>
      </c>
      <c r="F1481" s="72" t="s">
        <v>1669</v>
      </c>
      <c r="G1481" s="23"/>
      <c r="H1481" s="24" t="str">
        <f t="shared" ref="H1481:H1544" si="139">IF(W1481=0,"Unavailable",HYPERLINK(CONCATENATE("http://maps.google.com/maps?q=",+W1481,",+",+X1481,"+(Begin)&amp;iwloc=A&amp;hl=en"),"Start Loc"))</f>
        <v>Start Loc</v>
      </c>
      <c r="I1481" s="24" t="str">
        <f t="shared" ref="I1481:I1544" si="140">IF(Y1481=0,"Unavailable",HYPERLINK(CONCATENATE("http://maps.google.com/maps?q=",+Y1481,",+",+Z1481,"+(End)&amp;iwloc=A&amp;hl=en"),"End Loc"))</f>
        <v>End Loc</v>
      </c>
      <c r="J1481" s="24" t="str">
        <f t="shared" ref="J1481:J1544" si="141">HYPERLINK(CONCATENATE("https://www.google.us/maps/dir/",W1481,",",X1481,"/",Y1481,",",Z1481,"/@",AVERAGE(W1481,Y1481),",",AVERAGE(X1481,Z1481),",15z"),"Segment")</f>
        <v>Segment</v>
      </c>
      <c r="K1481" s="71" t="s">
        <v>847</v>
      </c>
      <c r="L1481" s="22">
        <v>0.75</v>
      </c>
      <c r="M1481" s="22">
        <v>0.99</v>
      </c>
      <c r="N1481" s="22">
        <v>3</v>
      </c>
      <c r="O1481" s="22">
        <v>0</v>
      </c>
      <c r="P1481" s="22">
        <v>0</v>
      </c>
      <c r="Q1481" s="22">
        <v>0</v>
      </c>
      <c r="R1481" s="22"/>
      <c r="S1481" s="22"/>
      <c r="T1481" s="22"/>
      <c r="U1481" t="s">
        <v>1485</v>
      </c>
      <c r="V1481" s="18">
        <f t="shared" ref="V1481:V1544" si="142">M1481-L1481</f>
        <v>0.24</v>
      </c>
      <c r="W1481" s="18">
        <v>39.440405627499999</v>
      </c>
      <c r="X1481" s="18">
        <v>-84.070930484900003</v>
      </c>
      <c r="Y1481" s="18">
        <v>39.441281223300003</v>
      </c>
      <c r="Z1481" s="18">
        <v>-84.075179594399998</v>
      </c>
      <c r="AA1481" s="71" t="str">
        <f t="shared" ref="AA1481:AA1544" si="143">MID(U1481,2,3)</f>
        <v>WAR</v>
      </c>
    </row>
    <row r="1482" spans="1:27" x14ac:dyDescent="0.25">
      <c r="A1482" s="22" t="s">
        <v>5983</v>
      </c>
      <c r="B1482" s="22">
        <v>0</v>
      </c>
      <c r="C1482" s="22" t="s">
        <v>4629</v>
      </c>
      <c r="D1482" s="22">
        <v>2</v>
      </c>
      <c r="E1482" s="23" t="str">
        <f t="shared" si="138"/>
        <v>Green</v>
      </c>
      <c r="F1482" s="72" t="s">
        <v>1737</v>
      </c>
      <c r="G1482" s="23"/>
      <c r="H1482" s="24" t="str">
        <f t="shared" si="139"/>
        <v>Start Loc</v>
      </c>
      <c r="I1482" s="24" t="str">
        <f t="shared" si="140"/>
        <v>End Loc</v>
      </c>
      <c r="J1482" s="24" t="str">
        <f t="shared" si="141"/>
        <v>Segment</v>
      </c>
      <c r="K1482" s="71" t="s">
        <v>854</v>
      </c>
      <c r="L1482" s="22">
        <v>7</v>
      </c>
      <c r="M1482" s="22">
        <v>7.24</v>
      </c>
      <c r="N1482" s="22">
        <v>2</v>
      </c>
      <c r="O1482" s="22">
        <v>0</v>
      </c>
      <c r="P1482" s="22">
        <v>0</v>
      </c>
      <c r="Q1482" s="22">
        <v>1</v>
      </c>
      <c r="R1482" s="22"/>
      <c r="S1482" s="22"/>
      <c r="T1482" s="22"/>
      <c r="U1482" t="s">
        <v>1490</v>
      </c>
      <c r="V1482" s="18">
        <f t="shared" si="142"/>
        <v>0.24000000000000021</v>
      </c>
      <c r="W1482" s="18">
        <v>39.444981481299997</v>
      </c>
      <c r="X1482" s="18">
        <v>-81.173964848400004</v>
      </c>
      <c r="Y1482" s="18">
        <v>39.441969211999997</v>
      </c>
      <c r="Z1482" s="18">
        <v>-81.172986389100004</v>
      </c>
      <c r="AA1482" s="71" t="str">
        <f t="shared" si="143"/>
        <v>WAS</v>
      </c>
    </row>
    <row r="1483" spans="1:27" x14ac:dyDescent="0.25">
      <c r="A1483" s="22" t="s">
        <v>3002</v>
      </c>
      <c r="B1483" s="22">
        <v>0</v>
      </c>
      <c r="C1483" s="22" t="s">
        <v>4624</v>
      </c>
      <c r="D1483" s="22">
        <v>4</v>
      </c>
      <c r="E1483" s="23" t="str">
        <f t="shared" si="138"/>
        <v>Green</v>
      </c>
      <c r="F1483" s="72" t="s">
        <v>1737</v>
      </c>
      <c r="G1483" s="23"/>
      <c r="H1483" s="24" t="str">
        <f t="shared" si="139"/>
        <v>Start Loc</v>
      </c>
      <c r="I1483" s="24" t="str">
        <f t="shared" si="140"/>
        <v>End Loc</v>
      </c>
      <c r="J1483" s="24" t="str">
        <f t="shared" si="141"/>
        <v>Segment</v>
      </c>
      <c r="K1483" s="71" t="s">
        <v>808</v>
      </c>
      <c r="L1483" s="22">
        <v>2.25</v>
      </c>
      <c r="M1483" s="22">
        <v>2.4900000000000002</v>
      </c>
      <c r="N1483" s="22">
        <v>4</v>
      </c>
      <c r="O1483" s="22">
        <v>0</v>
      </c>
      <c r="P1483" s="22">
        <v>0</v>
      </c>
      <c r="Q1483" s="22">
        <v>5</v>
      </c>
      <c r="R1483" s="22"/>
      <c r="S1483" s="22"/>
      <c r="T1483" s="22"/>
      <c r="U1483" t="s">
        <v>429</v>
      </c>
      <c r="V1483" s="18">
        <f t="shared" si="142"/>
        <v>0.24000000000000021</v>
      </c>
      <c r="W1483" s="18">
        <v>39.4398397776</v>
      </c>
      <c r="X1483" s="18">
        <v>-81.468595073299994</v>
      </c>
      <c r="Y1483" s="18">
        <v>39.442193796200002</v>
      </c>
      <c r="Z1483" s="18">
        <v>-81.470803162799996</v>
      </c>
      <c r="AA1483" s="71" t="str">
        <f t="shared" si="143"/>
        <v>WAS</v>
      </c>
    </row>
    <row r="1484" spans="1:27" x14ac:dyDescent="0.25">
      <c r="A1484" s="22" t="s">
        <v>3566</v>
      </c>
      <c r="B1484" s="22">
        <v>0</v>
      </c>
      <c r="C1484" s="22" t="s">
        <v>4612</v>
      </c>
      <c r="D1484" s="22">
        <v>4</v>
      </c>
      <c r="E1484" s="23" t="str">
        <f t="shared" si="138"/>
        <v>Green</v>
      </c>
      <c r="F1484" s="72" t="s">
        <v>1698</v>
      </c>
      <c r="G1484" s="23"/>
      <c r="H1484" s="24" t="str">
        <f t="shared" si="139"/>
        <v>Start Loc</v>
      </c>
      <c r="I1484" s="24" t="str">
        <f t="shared" si="140"/>
        <v>End Loc</v>
      </c>
      <c r="J1484" s="24" t="str">
        <f t="shared" si="141"/>
        <v>Segment</v>
      </c>
      <c r="K1484" s="71" t="s">
        <v>889</v>
      </c>
      <c r="L1484" s="22">
        <v>1</v>
      </c>
      <c r="M1484" s="22">
        <v>1.24</v>
      </c>
      <c r="N1484" s="22">
        <v>4</v>
      </c>
      <c r="O1484" s="22">
        <v>0</v>
      </c>
      <c r="P1484" s="22">
        <v>0</v>
      </c>
      <c r="Q1484" s="22">
        <v>1</v>
      </c>
      <c r="R1484" s="22"/>
      <c r="S1484" s="22"/>
      <c r="T1484" s="22"/>
      <c r="U1484" t="s">
        <v>411</v>
      </c>
      <c r="V1484" s="18">
        <f t="shared" si="142"/>
        <v>0.24</v>
      </c>
      <c r="W1484" s="18">
        <v>39.442513482599999</v>
      </c>
      <c r="X1484" s="18">
        <v>-84.593611607400007</v>
      </c>
      <c r="Y1484" s="18">
        <v>39.442929444900003</v>
      </c>
      <c r="Z1484" s="18">
        <v>-84.589224580500002</v>
      </c>
      <c r="AA1484" s="71" t="str">
        <f t="shared" si="143"/>
        <v>BUT</v>
      </c>
    </row>
    <row r="1485" spans="1:27" x14ac:dyDescent="0.25">
      <c r="A1485" s="22" t="s">
        <v>4965</v>
      </c>
      <c r="B1485" s="22">
        <v>0</v>
      </c>
      <c r="C1485" s="22" t="s">
        <v>4620</v>
      </c>
      <c r="D1485" s="22">
        <v>3</v>
      </c>
      <c r="E1485" s="23" t="str">
        <f t="shared" si="138"/>
        <v>Green</v>
      </c>
      <c r="F1485" s="72" t="s">
        <v>1745</v>
      </c>
      <c r="G1485" s="23"/>
      <c r="H1485" s="24" t="str">
        <f t="shared" si="139"/>
        <v>Start Loc</v>
      </c>
      <c r="I1485" s="24" t="str">
        <f t="shared" si="140"/>
        <v>End Loc</v>
      </c>
      <c r="J1485" s="24" t="str">
        <f t="shared" si="141"/>
        <v>Segment</v>
      </c>
      <c r="K1485" s="71" t="s">
        <v>1130</v>
      </c>
      <c r="L1485" s="22">
        <v>0</v>
      </c>
      <c r="M1485" s="22">
        <v>0.24</v>
      </c>
      <c r="N1485" s="22">
        <v>3</v>
      </c>
      <c r="O1485" s="22">
        <v>0</v>
      </c>
      <c r="P1485" s="22">
        <v>0</v>
      </c>
      <c r="Q1485" s="22">
        <v>2</v>
      </c>
      <c r="R1485" s="22"/>
      <c r="S1485" s="22"/>
      <c r="T1485" s="22"/>
      <c r="U1485" t="s">
        <v>4731</v>
      </c>
      <c r="V1485" s="18">
        <f t="shared" si="142"/>
        <v>0.24</v>
      </c>
      <c r="W1485" s="18">
        <v>39.443319294299997</v>
      </c>
      <c r="X1485" s="18">
        <v>-82.402276140799998</v>
      </c>
      <c r="Y1485" s="18">
        <v>39.443580287800003</v>
      </c>
      <c r="Z1485" s="18">
        <v>-82.397826180600006</v>
      </c>
      <c r="AA1485" s="71" t="str">
        <f t="shared" si="143"/>
        <v>HOC</v>
      </c>
    </row>
    <row r="1486" spans="1:27" x14ac:dyDescent="0.25">
      <c r="A1486" s="22" t="s">
        <v>3863</v>
      </c>
      <c r="B1486" s="22">
        <v>0</v>
      </c>
      <c r="C1486" s="22" t="s">
        <v>4608</v>
      </c>
      <c r="D1486" s="22">
        <v>4</v>
      </c>
      <c r="E1486" s="23" t="str">
        <f t="shared" si="138"/>
        <v>Green</v>
      </c>
      <c r="F1486" s="72" t="s">
        <v>1698</v>
      </c>
      <c r="G1486" s="23"/>
      <c r="H1486" s="24" t="str">
        <f t="shared" si="139"/>
        <v>Start Loc</v>
      </c>
      <c r="I1486" s="24" t="str">
        <f t="shared" si="140"/>
        <v>End Loc</v>
      </c>
      <c r="J1486" s="24" t="str">
        <f t="shared" si="141"/>
        <v>Segment</v>
      </c>
      <c r="K1486" s="71" t="s">
        <v>791</v>
      </c>
      <c r="L1486" s="22">
        <v>1.25</v>
      </c>
      <c r="M1486" s="22">
        <v>1.49</v>
      </c>
      <c r="N1486" s="22">
        <v>4</v>
      </c>
      <c r="O1486" s="22">
        <v>0</v>
      </c>
      <c r="P1486" s="22">
        <v>0</v>
      </c>
      <c r="Q1486" s="22">
        <v>1</v>
      </c>
      <c r="R1486" s="22"/>
      <c r="S1486" s="22"/>
      <c r="T1486" s="22"/>
      <c r="U1486" t="s">
        <v>464</v>
      </c>
      <c r="V1486" s="18">
        <f t="shared" si="142"/>
        <v>0.24</v>
      </c>
      <c r="W1486" s="18">
        <v>39.443675343899997</v>
      </c>
      <c r="X1486" s="18">
        <v>-84.458930870100005</v>
      </c>
      <c r="Y1486" s="18">
        <v>39.444003053300001</v>
      </c>
      <c r="Z1486" s="18">
        <v>-84.454512585399996</v>
      </c>
      <c r="AA1486" s="71" t="str">
        <f t="shared" si="143"/>
        <v>BUT</v>
      </c>
    </row>
    <row r="1487" spans="1:27" x14ac:dyDescent="0.25">
      <c r="A1487" s="22" t="s">
        <v>6195</v>
      </c>
      <c r="B1487" s="22">
        <v>0</v>
      </c>
      <c r="C1487" s="22" t="s">
        <v>4619</v>
      </c>
      <c r="D1487" s="22">
        <v>2</v>
      </c>
      <c r="E1487" s="23" t="str">
        <f t="shared" si="138"/>
        <v>Green</v>
      </c>
      <c r="F1487" s="72" t="s">
        <v>1726</v>
      </c>
      <c r="G1487" s="23"/>
      <c r="H1487" s="24" t="str">
        <f t="shared" si="139"/>
        <v>Start Loc</v>
      </c>
      <c r="I1487" s="24" t="str">
        <f t="shared" si="140"/>
        <v>End Loc</v>
      </c>
      <c r="J1487" s="24" t="str">
        <f t="shared" si="141"/>
        <v>Segment</v>
      </c>
      <c r="K1487" s="71" t="s">
        <v>1140</v>
      </c>
      <c r="L1487" s="22">
        <v>0.5</v>
      </c>
      <c r="M1487" s="22">
        <v>0.74</v>
      </c>
      <c r="N1487" s="22">
        <v>2</v>
      </c>
      <c r="O1487" s="22">
        <v>1</v>
      </c>
      <c r="P1487" s="22">
        <v>0</v>
      </c>
      <c r="Q1487" s="22">
        <v>1</v>
      </c>
      <c r="R1487" s="22"/>
      <c r="S1487" s="22"/>
      <c r="T1487" s="22"/>
      <c r="U1487" t="s">
        <v>728</v>
      </c>
      <c r="V1487" s="18">
        <f t="shared" si="142"/>
        <v>0.24</v>
      </c>
      <c r="W1487" s="18">
        <v>39.440785095099997</v>
      </c>
      <c r="X1487" s="18">
        <v>-82.9762317693</v>
      </c>
      <c r="Y1487" s="18">
        <v>39.444081105800002</v>
      </c>
      <c r="Z1487" s="18">
        <v>-82.974917044400001</v>
      </c>
      <c r="AA1487" s="71" t="str">
        <f t="shared" si="143"/>
        <v>ROS</v>
      </c>
    </row>
    <row r="1488" spans="1:27" x14ac:dyDescent="0.25">
      <c r="A1488" s="22" t="s">
        <v>3060</v>
      </c>
      <c r="B1488" s="22">
        <v>0</v>
      </c>
      <c r="C1488" s="22" t="s">
        <v>4620</v>
      </c>
      <c r="D1488" s="22">
        <v>2</v>
      </c>
      <c r="E1488" s="23" t="str">
        <f t="shared" si="138"/>
        <v>Green</v>
      </c>
      <c r="F1488" s="72" t="s">
        <v>1714</v>
      </c>
      <c r="G1488" s="23"/>
      <c r="H1488" s="24" t="str">
        <f t="shared" si="139"/>
        <v>Start Loc</v>
      </c>
      <c r="I1488" s="24" t="str">
        <f t="shared" si="140"/>
        <v>End Loc</v>
      </c>
      <c r="J1488" s="24" t="str">
        <f t="shared" si="141"/>
        <v>Segment</v>
      </c>
      <c r="K1488" s="71" t="s">
        <v>987</v>
      </c>
      <c r="L1488" s="22">
        <v>0</v>
      </c>
      <c r="M1488" s="22">
        <v>0.24</v>
      </c>
      <c r="N1488" s="22">
        <v>2</v>
      </c>
      <c r="O1488" s="22">
        <v>0</v>
      </c>
      <c r="P1488" s="22">
        <v>1</v>
      </c>
      <c r="Q1488" s="22">
        <v>1</v>
      </c>
      <c r="R1488" s="22"/>
      <c r="S1488" s="22"/>
      <c r="T1488" s="22"/>
      <c r="U1488" t="s">
        <v>719</v>
      </c>
      <c r="V1488" s="18">
        <f t="shared" si="142"/>
        <v>0.24</v>
      </c>
      <c r="W1488" s="18">
        <v>39.443208698100001</v>
      </c>
      <c r="X1488" s="18">
        <v>-83.4101883716</v>
      </c>
      <c r="Y1488" s="18">
        <v>39.444436387099998</v>
      </c>
      <c r="Z1488" s="18">
        <v>-83.414182165499994</v>
      </c>
      <c r="AA1488" s="71" t="str">
        <f t="shared" si="143"/>
        <v>FAY</v>
      </c>
    </row>
    <row r="1489" spans="1:27" x14ac:dyDescent="0.25">
      <c r="A1489" s="22" t="s">
        <v>3044</v>
      </c>
      <c r="B1489" s="22">
        <v>0</v>
      </c>
      <c r="C1489" s="22" t="s">
        <v>4615</v>
      </c>
      <c r="D1489" s="22">
        <v>2</v>
      </c>
      <c r="E1489" s="23" t="str">
        <f t="shared" si="138"/>
        <v>Green</v>
      </c>
      <c r="F1489" s="72" t="s">
        <v>1698</v>
      </c>
      <c r="G1489" s="23"/>
      <c r="H1489" s="24" t="str">
        <f t="shared" si="139"/>
        <v>Start Loc</v>
      </c>
      <c r="I1489" s="24" t="str">
        <f t="shared" si="140"/>
        <v>End Loc</v>
      </c>
      <c r="J1489" s="24" t="str">
        <f t="shared" si="141"/>
        <v>Segment</v>
      </c>
      <c r="K1489" s="71" t="s">
        <v>937</v>
      </c>
      <c r="L1489" s="22">
        <v>2.5</v>
      </c>
      <c r="M1489" s="22">
        <v>2.74</v>
      </c>
      <c r="N1489" s="22">
        <v>2</v>
      </c>
      <c r="O1489" s="22">
        <v>0</v>
      </c>
      <c r="P1489" s="22">
        <v>0</v>
      </c>
      <c r="Q1489" s="22">
        <v>2</v>
      </c>
      <c r="R1489" s="22"/>
      <c r="S1489" s="22"/>
      <c r="T1489" s="22"/>
      <c r="U1489" t="s">
        <v>306</v>
      </c>
      <c r="V1489" s="18">
        <f t="shared" si="142"/>
        <v>0.24000000000000021</v>
      </c>
      <c r="W1489" s="18">
        <v>39.442189094100002</v>
      </c>
      <c r="X1489" s="18">
        <v>-84.582947547700002</v>
      </c>
      <c r="Y1489" s="18">
        <v>39.445531603399999</v>
      </c>
      <c r="Z1489" s="18">
        <v>-84.583508726999995</v>
      </c>
      <c r="AA1489" s="71" t="str">
        <f t="shared" si="143"/>
        <v>BUT</v>
      </c>
    </row>
    <row r="1490" spans="1:27" x14ac:dyDescent="0.25">
      <c r="A1490" s="22" t="s">
        <v>3548</v>
      </c>
      <c r="B1490" s="22">
        <v>0</v>
      </c>
      <c r="C1490" s="22" t="s">
        <v>4622</v>
      </c>
      <c r="D1490" s="22">
        <v>2</v>
      </c>
      <c r="E1490" s="23" t="str">
        <f t="shared" si="138"/>
        <v>Green</v>
      </c>
      <c r="F1490" s="72" t="s">
        <v>1698</v>
      </c>
      <c r="G1490" s="23"/>
      <c r="H1490" s="24" t="str">
        <f t="shared" si="139"/>
        <v>Start Loc</v>
      </c>
      <c r="I1490" s="24" t="str">
        <f t="shared" si="140"/>
        <v>End Loc</v>
      </c>
      <c r="J1490" s="24" t="str">
        <f t="shared" si="141"/>
        <v>Segment</v>
      </c>
      <c r="K1490" s="71" t="s">
        <v>791</v>
      </c>
      <c r="L1490" s="22">
        <v>1.5</v>
      </c>
      <c r="M1490" s="22">
        <v>1.74</v>
      </c>
      <c r="N1490" s="22">
        <v>2</v>
      </c>
      <c r="O1490" s="22">
        <v>0</v>
      </c>
      <c r="P1490" s="22">
        <v>0</v>
      </c>
      <c r="Q1490" s="22">
        <v>1</v>
      </c>
      <c r="R1490" s="22"/>
      <c r="S1490" s="22"/>
      <c r="T1490" s="22"/>
      <c r="U1490" t="s">
        <v>464</v>
      </c>
      <c r="V1490" s="18">
        <f t="shared" si="142"/>
        <v>0.24</v>
      </c>
      <c r="W1490" s="18">
        <v>39.444106275300001</v>
      </c>
      <c r="X1490" s="18">
        <v>-84.454369401099996</v>
      </c>
      <c r="Y1490" s="18">
        <v>39.446310653399998</v>
      </c>
      <c r="Z1490" s="18">
        <v>-84.4509683327</v>
      </c>
      <c r="AA1490" s="71" t="str">
        <f t="shared" si="143"/>
        <v>BUT</v>
      </c>
    </row>
    <row r="1491" spans="1:27" x14ac:dyDescent="0.25">
      <c r="A1491" s="22" t="s">
        <v>6033</v>
      </c>
      <c r="B1491" s="22">
        <v>0</v>
      </c>
      <c r="C1491" s="22" t="s">
        <v>4645</v>
      </c>
      <c r="D1491" s="22">
        <v>2</v>
      </c>
      <c r="E1491" s="23" t="str">
        <f t="shared" si="138"/>
        <v>Green</v>
      </c>
      <c r="F1491" s="72" t="s">
        <v>1726</v>
      </c>
      <c r="G1491" s="23"/>
      <c r="H1491" s="24" t="str">
        <f t="shared" si="139"/>
        <v>Start Loc</v>
      </c>
      <c r="I1491" s="24" t="str">
        <f t="shared" si="140"/>
        <v>End Loc</v>
      </c>
      <c r="J1491" s="24" t="str">
        <f t="shared" si="141"/>
        <v>Segment</v>
      </c>
      <c r="K1491" s="71" t="s">
        <v>888</v>
      </c>
      <c r="L1491" s="22">
        <v>9</v>
      </c>
      <c r="M1491" s="22">
        <v>9.24</v>
      </c>
      <c r="N1491" s="22">
        <v>2</v>
      </c>
      <c r="O1491" s="22">
        <v>0</v>
      </c>
      <c r="P1491" s="22">
        <v>0</v>
      </c>
      <c r="Q1491" s="22">
        <v>1</v>
      </c>
      <c r="R1491" s="22"/>
      <c r="S1491" s="22"/>
      <c r="T1491" s="22"/>
      <c r="U1491" t="s">
        <v>1907</v>
      </c>
      <c r="V1491" s="18">
        <f t="shared" si="142"/>
        <v>0.24000000000000021</v>
      </c>
      <c r="W1491" s="18">
        <v>39.443958290300003</v>
      </c>
      <c r="X1491" s="18">
        <v>-82.902390659899993</v>
      </c>
      <c r="Y1491" s="18">
        <v>39.447042851200003</v>
      </c>
      <c r="Z1491" s="18">
        <v>-82.9028922782</v>
      </c>
      <c r="AA1491" s="71" t="str">
        <f t="shared" si="143"/>
        <v>ROS</v>
      </c>
    </row>
    <row r="1492" spans="1:27" x14ac:dyDescent="0.25">
      <c r="A1492" s="22" t="s">
        <v>2604</v>
      </c>
      <c r="B1492" s="22">
        <v>0</v>
      </c>
      <c r="C1492" s="22" t="s">
        <v>4668</v>
      </c>
      <c r="D1492" s="22">
        <v>3</v>
      </c>
      <c r="E1492" s="23" t="str">
        <f t="shared" si="138"/>
        <v>Green</v>
      </c>
      <c r="F1492" s="72" t="s">
        <v>1726</v>
      </c>
      <c r="G1492" s="23"/>
      <c r="H1492" s="24" t="str">
        <f t="shared" si="139"/>
        <v>Start Loc</v>
      </c>
      <c r="I1492" s="24" t="str">
        <f t="shared" si="140"/>
        <v>End Loc</v>
      </c>
      <c r="J1492" s="24" t="str">
        <f t="shared" si="141"/>
        <v>Segment</v>
      </c>
      <c r="K1492" s="71" t="s">
        <v>888</v>
      </c>
      <c r="L1492" s="22">
        <v>9.5</v>
      </c>
      <c r="M1492" s="22">
        <v>9.74</v>
      </c>
      <c r="N1492" s="22">
        <v>3</v>
      </c>
      <c r="O1492" s="22">
        <v>0</v>
      </c>
      <c r="P1492" s="22">
        <v>0</v>
      </c>
      <c r="Q1492" s="22">
        <v>1</v>
      </c>
      <c r="R1492" s="22"/>
      <c r="S1492" s="22"/>
      <c r="T1492" s="22"/>
      <c r="U1492" t="s">
        <v>1907</v>
      </c>
      <c r="V1492" s="18">
        <f t="shared" si="142"/>
        <v>0.24000000000000021</v>
      </c>
      <c r="W1492" s="18">
        <v>39.447285238500001</v>
      </c>
      <c r="X1492" s="18">
        <v>-82.907744188699994</v>
      </c>
      <c r="Y1492" s="18">
        <v>39.447874272500002</v>
      </c>
      <c r="Z1492" s="18">
        <v>-82.911809009600006</v>
      </c>
      <c r="AA1492" s="71" t="str">
        <f t="shared" si="143"/>
        <v>ROS</v>
      </c>
    </row>
    <row r="1493" spans="1:27" x14ac:dyDescent="0.25">
      <c r="A1493" s="22" t="s">
        <v>5068</v>
      </c>
      <c r="B1493" s="22">
        <v>0</v>
      </c>
      <c r="C1493" s="22" t="s">
        <v>4608</v>
      </c>
      <c r="D1493" s="22">
        <v>2</v>
      </c>
      <c r="E1493" s="23" t="str">
        <f t="shared" si="138"/>
        <v>Green</v>
      </c>
      <c r="F1493" s="72" t="s">
        <v>1669</v>
      </c>
      <c r="G1493" s="23"/>
      <c r="H1493" s="24" t="str">
        <f t="shared" si="139"/>
        <v>Start Loc</v>
      </c>
      <c r="I1493" s="24" t="str">
        <f t="shared" si="140"/>
        <v>End Loc</v>
      </c>
      <c r="J1493" s="24" t="str">
        <f t="shared" si="141"/>
        <v>Segment</v>
      </c>
      <c r="K1493" s="71" t="s">
        <v>1059</v>
      </c>
      <c r="L1493" s="22">
        <v>1.25</v>
      </c>
      <c r="M1493" s="22">
        <v>1.49</v>
      </c>
      <c r="N1493" s="22">
        <v>2</v>
      </c>
      <c r="O1493" s="22">
        <v>0</v>
      </c>
      <c r="P1493" s="22">
        <v>1</v>
      </c>
      <c r="Q1493" s="22">
        <v>1</v>
      </c>
      <c r="R1493" s="22"/>
      <c r="S1493" s="22"/>
      <c r="T1493" s="22"/>
      <c r="U1493" t="s">
        <v>1902</v>
      </c>
      <c r="V1493" s="18">
        <f t="shared" si="142"/>
        <v>0.24</v>
      </c>
      <c r="W1493" s="18">
        <v>39.447175530300001</v>
      </c>
      <c r="X1493" s="18">
        <v>-84.098111575900006</v>
      </c>
      <c r="Y1493" s="18">
        <v>39.450067421599996</v>
      </c>
      <c r="Z1493" s="18">
        <v>-84.096474962200006</v>
      </c>
      <c r="AA1493" s="71" t="str">
        <f t="shared" si="143"/>
        <v>WAR</v>
      </c>
    </row>
    <row r="1494" spans="1:27" x14ac:dyDescent="0.25">
      <c r="A1494" s="22" t="s">
        <v>2497</v>
      </c>
      <c r="B1494" s="22">
        <v>0</v>
      </c>
      <c r="C1494" s="22" t="s">
        <v>4612</v>
      </c>
      <c r="D1494" s="22">
        <v>2</v>
      </c>
      <c r="E1494" s="23" t="str">
        <f t="shared" si="138"/>
        <v>Green</v>
      </c>
      <c r="F1494" s="72" t="s">
        <v>1698</v>
      </c>
      <c r="G1494" s="23"/>
      <c r="H1494" s="24" t="str">
        <f t="shared" si="139"/>
        <v>Start Loc</v>
      </c>
      <c r="I1494" s="24" t="str">
        <f t="shared" si="140"/>
        <v>End Loc</v>
      </c>
      <c r="J1494" s="24" t="str">
        <f t="shared" si="141"/>
        <v>Segment</v>
      </c>
      <c r="K1494" s="71" t="s">
        <v>1145</v>
      </c>
      <c r="L1494" s="22">
        <v>1</v>
      </c>
      <c r="M1494" s="22">
        <v>1.24</v>
      </c>
      <c r="N1494" s="22">
        <v>2</v>
      </c>
      <c r="O1494" s="22">
        <v>0</v>
      </c>
      <c r="P1494" s="22">
        <v>0</v>
      </c>
      <c r="Q1494" s="22">
        <v>0</v>
      </c>
      <c r="R1494" s="22"/>
      <c r="S1494" s="22"/>
      <c r="T1494" s="22"/>
      <c r="U1494" t="s">
        <v>2009</v>
      </c>
      <c r="V1494" s="18">
        <f t="shared" si="142"/>
        <v>0.24</v>
      </c>
      <c r="W1494" s="18">
        <v>39.449604068399999</v>
      </c>
      <c r="X1494" s="18">
        <v>-84.516566678100006</v>
      </c>
      <c r="Y1494" s="18">
        <v>39.451686275900002</v>
      </c>
      <c r="Z1494" s="18">
        <v>-84.5130318012</v>
      </c>
      <c r="AA1494" s="71" t="str">
        <f t="shared" si="143"/>
        <v>BUT</v>
      </c>
    </row>
    <row r="1495" spans="1:27" x14ac:dyDescent="0.25">
      <c r="A1495" s="22" t="s">
        <v>6304</v>
      </c>
      <c r="B1495" s="22">
        <v>0</v>
      </c>
      <c r="C1495" s="22" t="s">
        <v>4618</v>
      </c>
      <c r="D1495" s="22">
        <v>2</v>
      </c>
      <c r="E1495" s="23" t="str">
        <f t="shared" si="138"/>
        <v>Green</v>
      </c>
      <c r="F1495" s="72" t="s">
        <v>1698</v>
      </c>
      <c r="G1495" s="23"/>
      <c r="H1495" s="24" t="str">
        <f t="shared" si="139"/>
        <v>Start Loc</v>
      </c>
      <c r="I1495" s="24" t="str">
        <f t="shared" si="140"/>
        <v>End Loc</v>
      </c>
      <c r="J1495" s="24" t="str">
        <f t="shared" si="141"/>
        <v>Segment</v>
      </c>
      <c r="K1495" s="71" t="s">
        <v>791</v>
      </c>
      <c r="L1495" s="22">
        <v>2</v>
      </c>
      <c r="M1495" s="22">
        <v>2.2400000000000002</v>
      </c>
      <c r="N1495" s="22">
        <v>2</v>
      </c>
      <c r="O1495" s="22">
        <v>0</v>
      </c>
      <c r="P1495" s="22">
        <v>0</v>
      </c>
      <c r="Q1495" s="22">
        <v>2</v>
      </c>
      <c r="R1495" s="22"/>
      <c r="S1495" s="22"/>
      <c r="T1495" s="22"/>
      <c r="U1495" t="s">
        <v>464</v>
      </c>
      <c r="V1495" s="18">
        <f t="shared" si="142"/>
        <v>0.24000000000000021</v>
      </c>
      <c r="W1495" s="18">
        <v>39.448810275900001</v>
      </c>
      <c r="X1495" s="18">
        <v>-84.447529032099993</v>
      </c>
      <c r="Y1495" s="18">
        <v>39.452170963299999</v>
      </c>
      <c r="Z1495" s="18">
        <v>-84.446983953200004</v>
      </c>
      <c r="AA1495" s="71" t="str">
        <f t="shared" si="143"/>
        <v>BUT</v>
      </c>
    </row>
    <row r="1496" spans="1:27" x14ac:dyDescent="0.25">
      <c r="A1496" s="22" t="s">
        <v>5145</v>
      </c>
      <c r="B1496" s="22">
        <v>0</v>
      </c>
      <c r="C1496" s="22" t="s">
        <v>4610</v>
      </c>
      <c r="D1496" s="22">
        <v>2</v>
      </c>
      <c r="E1496" s="23" t="str">
        <f t="shared" si="138"/>
        <v>Green</v>
      </c>
      <c r="F1496" s="72" t="s">
        <v>1726</v>
      </c>
      <c r="G1496" s="23"/>
      <c r="H1496" s="24" t="str">
        <f t="shared" si="139"/>
        <v>Start Loc</v>
      </c>
      <c r="I1496" s="24" t="str">
        <f t="shared" si="140"/>
        <v>End Loc</v>
      </c>
      <c r="J1496" s="24" t="str">
        <f t="shared" si="141"/>
        <v>Segment</v>
      </c>
      <c r="K1496" s="71" t="s">
        <v>826</v>
      </c>
      <c r="L1496" s="22">
        <v>8</v>
      </c>
      <c r="M1496" s="22">
        <v>8.24</v>
      </c>
      <c r="N1496" s="22">
        <v>2</v>
      </c>
      <c r="O1496" s="22">
        <v>0</v>
      </c>
      <c r="P1496" s="22">
        <v>0</v>
      </c>
      <c r="Q1496" s="22">
        <v>1</v>
      </c>
      <c r="R1496" s="22"/>
      <c r="S1496" s="22"/>
      <c r="T1496" s="22"/>
      <c r="U1496" t="s">
        <v>769</v>
      </c>
      <c r="V1496" s="18">
        <f t="shared" si="142"/>
        <v>0.24000000000000021</v>
      </c>
      <c r="W1496" s="18">
        <v>39.450155512199998</v>
      </c>
      <c r="X1496" s="18">
        <v>-83.167368349699998</v>
      </c>
      <c r="Y1496" s="18">
        <v>39.453609943899998</v>
      </c>
      <c r="Z1496" s="18">
        <v>-83.167324654699996</v>
      </c>
      <c r="AA1496" s="71" t="str">
        <f t="shared" si="143"/>
        <v>ROS</v>
      </c>
    </row>
    <row r="1497" spans="1:27" x14ac:dyDescent="0.25">
      <c r="A1497" s="22" t="s">
        <v>3571</v>
      </c>
      <c r="B1497" s="22">
        <v>0</v>
      </c>
      <c r="C1497" s="22" t="s">
        <v>4628</v>
      </c>
      <c r="D1497" s="22">
        <v>2</v>
      </c>
      <c r="E1497" s="23" t="str">
        <f t="shared" si="138"/>
        <v>Green</v>
      </c>
      <c r="F1497" s="72" t="s">
        <v>1669</v>
      </c>
      <c r="G1497" s="23"/>
      <c r="H1497" s="24" t="str">
        <f t="shared" si="139"/>
        <v>Start Loc</v>
      </c>
      <c r="I1497" s="24" t="str">
        <f t="shared" si="140"/>
        <v>End Loc</v>
      </c>
      <c r="J1497" s="24" t="str">
        <f t="shared" si="141"/>
        <v>Segment</v>
      </c>
      <c r="K1497" s="71" t="s">
        <v>923</v>
      </c>
      <c r="L1497" s="22">
        <v>4.75</v>
      </c>
      <c r="M1497" s="22">
        <v>4.99</v>
      </c>
      <c r="N1497" s="22">
        <v>2</v>
      </c>
      <c r="O1497" s="22">
        <v>1</v>
      </c>
      <c r="P1497" s="22">
        <v>0</v>
      </c>
      <c r="Q1497" s="22">
        <v>1</v>
      </c>
      <c r="R1497" s="22"/>
      <c r="S1497" s="22"/>
      <c r="T1497" s="22"/>
      <c r="U1497" t="s">
        <v>1353</v>
      </c>
      <c r="V1497" s="18">
        <f t="shared" si="142"/>
        <v>0.24000000000000021</v>
      </c>
      <c r="W1497" s="18">
        <v>39.455753998100001</v>
      </c>
      <c r="X1497" s="18">
        <v>-84.257174128800003</v>
      </c>
      <c r="Y1497" s="18">
        <v>39.4546827669</v>
      </c>
      <c r="Z1497" s="18">
        <v>-84.252985810200002</v>
      </c>
      <c r="AA1497" s="71" t="str">
        <f t="shared" si="143"/>
        <v>WAR</v>
      </c>
    </row>
    <row r="1498" spans="1:27" x14ac:dyDescent="0.25">
      <c r="A1498" s="22" t="s">
        <v>4138</v>
      </c>
      <c r="B1498" s="22">
        <v>0</v>
      </c>
      <c r="C1498" s="22" t="s">
        <v>4619</v>
      </c>
      <c r="D1498" s="22">
        <v>5</v>
      </c>
      <c r="E1498" s="23" t="str">
        <f t="shared" si="138"/>
        <v>Green</v>
      </c>
      <c r="F1498" s="72" t="s">
        <v>1669</v>
      </c>
      <c r="G1498" s="23"/>
      <c r="H1498" s="24" t="str">
        <f t="shared" si="139"/>
        <v>Start Loc</v>
      </c>
      <c r="I1498" s="24" t="str">
        <f t="shared" si="140"/>
        <v>End Loc</v>
      </c>
      <c r="J1498" s="24" t="str">
        <f t="shared" si="141"/>
        <v>Segment</v>
      </c>
      <c r="K1498" s="71" t="s">
        <v>996</v>
      </c>
      <c r="L1498" s="22">
        <v>0.5</v>
      </c>
      <c r="M1498" s="22">
        <v>0.74</v>
      </c>
      <c r="N1498" s="22">
        <v>5</v>
      </c>
      <c r="O1498" s="22">
        <v>0</v>
      </c>
      <c r="P1498" s="22">
        <v>0</v>
      </c>
      <c r="Q1498" s="22">
        <v>0</v>
      </c>
      <c r="R1498" s="22"/>
      <c r="S1498" s="22"/>
      <c r="T1498" s="22"/>
      <c r="U1498" t="s">
        <v>1459</v>
      </c>
      <c r="V1498" s="18">
        <f t="shared" si="142"/>
        <v>0.24</v>
      </c>
      <c r="W1498" s="18">
        <v>39.4514924486</v>
      </c>
      <c r="X1498" s="18">
        <v>-84.227428073799999</v>
      </c>
      <c r="Y1498" s="18">
        <v>39.454744332700002</v>
      </c>
      <c r="Z1498" s="18">
        <v>-84.228408970299995</v>
      </c>
      <c r="AA1498" s="71" t="str">
        <f t="shared" si="143"/>
        <v>WAR</v>
      </c>
    </row>
    <row r="1499" spans="1:27" x14ac:dyDescent="0.25">
      <c r="A1499" s="22" t="s">
        <v>3074</v>
      </c>
      <c r="B1499" s="22">
        <v>0</v>
      </c>
      <c r="C1499" s="22" t="s">
        <v>4635</v>
      </c>
      <c r="D1499" s="22">
        <v>2</v>
      </c>
      <c r="E1499" s="23" t="str">
        <f t="shared" si="138"/>
        <v>Green</v>
      </c>
      <c r="F1499" s="72" t="s">
        <v>1669</v>
      </c>
      <c r="G1499" s="23"/>
      <c r="H1499" s="24" t="str">
        <f t="shared" si="139"/>
        <v>Start Loc</v>
      </c>
      <c r="I1499" s="24" t="str">
        <f t="shared" si="140"/>
        <v>End Loc</v>
      </c>
      <c r="J1499" s="24" t="str">
        <f t="shared" si="141"/>
        <v>Segment</v>
      </c>
      <c r="K1499" s="71" t="s">
        <v>923</v>
      </c>
      <c r="L1499" s="22">
        <v>4.5</v>
      </c>
      <c r="M1499" s="22">
        <v>4.74</v>
      </c>
      <c r="N1499" s="22">
        <v>2</v>
      </c>
      <c r="O1499" s="22">
        <v>0</v>
      </c>
      <c r="P1499" s="22">
        <v>0</v>
      </c>
      <c r="Q1499" s="22">
        <v>1</v>
      </c>
      <c r="R1499" s="22"/>
      <c r="S1499" s="22"/>
      <c r="T1499" s="22"/>
      <c r="U1499" t="s">
        <v>1353</v>
      </c>
      <c r="V1499" s="18">
        <f t="shared" si="142"/>
        <v>0.24000000000000021</v>
      </c>
      <c r="W1499" s="18">
        <v>39.458459357999999</v>
      </c>
      <c r="X1499" s="18">
        <v>-84.260197214900003</v>
      </c>
      <c r="Y1499" s="18">
        <v>39.4558371042</v>
      </c>
      <c r="Z1499" s="18">
        <v>-84.257319066600004</v>
      </c>
      <c r="AA1499" s="71" t="str">
        <f t="shared" si="143"/>
        <v>WAR</v>
      </c>
    </row>
    <row r="1500" spans="1:27" x14ac:dyDescent="0.25">
      <c r="A1500" s="22" t="s">
        <v>5406</v>
      </c>
      <c r="B1500" s="22">
        <v>0</v>
      </c>
      <c r="C1500" s="22" t="s">
        <v>4630</v>
      </c>
      <c r="D1500" s="22">
        <v>3</v>
      </c>
      <c r="E1500" s="23" t="str">
        <f t="shared" si="138"/>
        <v>Green</v>
      </c>
      <c r="F1500" s="72" t="s">
        <v>1669</v>
      </c>
      <c r="G1500" s="23"/>
      <c r="H1500" s="24" t="str">
        <f t="shared" si="139"/>
        <v>Start Loc</v>
      </c>
      <c r="I1500" s="24" t="str">
        <f t="shared" si="140"/>
        <v>End Loc</v>
      </c>
      <c r="J1500" s="24" t="str">
        <f t="shared" si="141"/>
        <v>Segment</v>
      </c>
      <c r="K1500" s="71" t="s">
        <v>803</v>
      </c>
      <c r="L1500" s="22">
        <v>5.75</v>
      </c>
      <c r="M1500" s="22">
        <v>5.99</v>
      </c>
      <c r="N1500" s="22">
        <v>3</v>
      </c>
      <c r="O1500" s="22">
        <v>0</v>
      </c>
      <c r="P1500" s="22">
        <v>0</v>
      </c>
      <c r="Q1500" s="22">
        <v>2</v>
      </c>
      <c r="R1500" s="22"/>
      <c r="S1500" s="22"/>
      <c r="T1500" s="22"/>
      <c r="U1500" t="s">
        <v>409</v>
      </c>
      <c r="V1500" s="18">
        <f t="shared" si="142"/>
        <v>0.24000000000000021</v>
      </c>
      <c r="W1500" s="18">
        <v>39.455288903700001</v>
      </c>
      <c r="X1500" s="18">
        <v>-84.102241955899999</v>
      </c>
      <c r="Y1500" s="18">
        <v>39.4579719643</v>
      </c>
      <c r="Z1500" s="18">
        <v>-84.096509773700006</v>
      </c>
      <c r="AA1500" s="71" t="str">
        <f t="shared" si="143"/>
        <v>WAR</v>
      </c>
    </row>
    <row r="1501" spans="1:27" x14ac:dyDescent="0.25">
      <c r="A1501" s="22" t="s">
        <v>6410</v>
      </c>
      <c r="B1501" s="22">
        <v>0</v>
      </c>
      <c r="C1501" s="22" t="s">
        <v>4626</v>
      </c>
      <c r="D1501" s="22">
        <v>3</v>
      </c>
      <c r="E1501" s="23" t="str">
        <f t="shared" si="138"/>
        <v>Green</v>
      </c>
      <c r="F1501" s="72" t="s">
        <v>1698</v>
      </c>
      <c r="G1501" s="23"/>
      <c r="H1501" s="24" t="str">
        <f t="shared" si="139"/>
        <v>Start Loc</v>
      </c>
      <c r="I1501" s="24" t="str">
        <f t="shared" si="140"/>
        <v>End Loc</v>
      </c>
      <c r="J1501" s="24" t="str">
        <f t="shared" si="141"/>
        <v>Segment</v>
      </c>
      <c r="K1501" s="71" t="s">
        <v>1145</v>
      </c>
      <c r="L1501" s="22">
        <v>1.75</v>
      </c>
      <c r="M1501" s="22">
        <v>1.99</v>
      </c>
      <c r="N1501" s="22">
        <v>3</v>
      </c>
      <c r="O1501" s="22">
        <v>1</v>
      </c>
      <c r="P1501" s="22">
        <v>0</v>
      </c>
      <c r="Q1501" s="22">
        <v>0</v>
      </c>
      <c r="R1501" s="22"/>
      <c r="S1501" s="22"/>
      <c r="T1501" s="22"/>
      <c r="U1501" t="s">
        <v>2009</v>
      </c>
      <c r="V1501" s="18">
        <f t="shared" si="142"/>
        <v>0.24</v>
      </c>
      <c r="W1501" s="18">
        <v>39.456805875500002</v>
      </c>
      <c r="X1501" s="18">
        <v>-84.506161923299999</v>
      </c>
      <c r="Y1501" s="18">
        <v>39.458658448100003</v>
      </c>
      <c r="Z1501" s="18">
        <v>-84.502375163300002</v>
      </c>
      <c r="AA1501" s="71" t="str">
        <f t="shared" si="143"/>
        <v>BUT</v>
      </c>
    </row>
    <row r="1502" spans="1:27" x14ac:dyDescent="0.25">
      <c r="A1502" s="22" t="s">
        <v>3965</v>
      </c>
      <c r="B1502" s="22">
        <v>0</v>
      </c>
      <c r="C1502" s="22" t="s">
        <v>4606</v>
      </c>
      <c r="D1502" s="22">
        <v>4</v>
      </c>
      <c r="E1502" s="23" t="str">
        <f t="shared" si="138"/>
        <v>Green</v>
      </c>
      <c r="F1502" s="72" t="s">
        <v>1698</v>
      </c>
      <c r="G1502" s="23"/>
      <c r="H1502" s="24" t="str">
        <f t="shared" si="139"/>
        <v>Start Loc</v>
      </c>
      <c r="I1502" s="24" t="str">
        <f t="shared" si="140"/>
        <v>End Loc</v>
      </c>
      <c r="J1502" s="24" t="str">
        <f t="shared" si="141"/>
        <v>Segment</v>
      </c>
      <c r="K1502" s="71" t="s">
        <v>998</v>
      </c>
      <c r="L1502" s="22">
        <v>0.25</v>
      </c>
      <c r="M1502" s="22">
        <v>0.49</v>
      </c>
      <c r="N1502" s="22">
        <v>4</v>
      </c>
      <c r="O1502" s="22">
        <v>0</v>
      </c>
      <c r="P1502" s="22">
        <v>0</v>
      </c>
      <c r="Q1502" s="22">
        <v>2</v>
      </c>
      <c r="R1502" s="22"/>
      <c r="S1502" s="22"/>
      <c r="T1502" s="22"/>
      <c r="U1502" t="s">
        <v>373</v>
      </c>
      <c r="V1502" s="18">
        <f t="shared" si="142"/>
        <v>0.24</v>
      </c>
      <c r="W1502" s="18">
        <v>39.460687933300001</v>
      </c>
      <c r="X1502" s="18">
        <v>-84.535267379900006</v>
      </c>
      <c r="Y1502" s="18">
        <v>39.460075038299998</v>
      </c>
      <c r="Z1502" s="18">
        <v>-84.531506764400007</v>
      </c>
      <c r="AA1502" s="71" t="str">
        <f t="shared" si="143"/>
        <v>BUT</v>
      </c>
    </row>
    <row r="1503" spans="1:27" x14ac:dyDescent="0.25">
      <c r="A1503" s="22" t="s">
        <v>5176</v>
      </c>
      <c r="B1503" s="22">
        <v>0</v>
      </c>
      <c r="C1503" s="22" t="s">
        <v>4620</v>
      </c>
      <c r="D1503" s="22">
        <v>2</v>
      </c>
      <c r="E1503" s="23" t="str">
        <f t="shared" si="138"/>
        <v>Green</v>
      </c>
      <c r="F1503" s="72" t="s">
        <v>1727</v>
      </c>
      <c r="G1503" s="23"/>
      <c r="H1503" s="24" t="str">
        <f t="shared" si="139"/>
        <v>Start Loc</v>
      </c>
      <c r="I1503" s="24" t="str">
        <f t="shared" si="140"/>
        <v>End Loc</v>
      </c>
      <c r="J1503" s="24" t="str">
        <f t="shared" si="141"/>
        <v>Segment</v>
      </c>
      <c r="K1503" s="71" t="s">
        <v>815</v>
      </c>
      <c r="L1503" s="22">
        <v>0</v>
      </c>
      <c r="M1503" s="22">
        <v>0.24</v>
      </c>
      <c r="N1503" s="22">
        <v>2</v>
      </c>
      <c r="O1503" s="22">
        <v>0</v>
      </c>
      <c r="P1503" s="22">
        <v>0</v>
      </c>
      <c r="Q1503" s="22">
        <v>0</v>
      </c>
      <c r="R1503" s="22"/>
      <c r="S1503" s="22"/>
      <c r="T1503" s="22"/>
      <c r="U1503" t="s">
        <v>4816</v>
      </c>
      <c r="V1503" s="18">
        <f t="shared" si="142"/>
        <v>0.24</v>
      </c>
      <c r="W1503" s="18">
        <v>39.459489675299999</v>
      </c>
      <c r="X1503" s="18">
        <v>-83.758399428100006</v>
      </c>
      <c r="Y1503" s="18">
        <v>39.462177606300003</v>
      </c>
      <c r="Z1503" s="18">
        <v>-83.756665549399997</v>
      </c>
      <c r="AA1503" s="71" t="str">
        <f t="shared" si="143"/>
        <v>CLI</v>
      </c>
    </row>
    <row r="1504" spans="1:27" x14ac:dyDescent="0.25">
      <c r="A1504" s="22" t="s">
        <v>2472</v>
      </c>
      <c r="B1504" s="22">
        <v>0</v>
      </c>
      <c r="C1504" s="22" t="s">
        <v>4614</v>
      </c>
      <c r="D1504" s="22">
        <v>4</v>
      </c>
      <c r="E1504" s="23" t="str">
        <f t="shared" si="138"/>
        <v>Green</v>
      </c>
      <c r="F1504" s="72" t="s">
        <v>1669</v>
      </c>
      <c r="G1504" s="23"/>
      <c r="H1504" s="24" t="str">
        <f t="shared" si="139"/>
        <v>Start Loc</v>
      </c>
      <c r="I1504" s="24" t="str">
        <f t="shared" si="140"/>
        <v>End Loc</v>
      </c>
      <c r="J1504" s="24" t="str">
        <f t="shared" si="141"/>
        <v>Segment</v>
      </c>
      <c r="K1504" s="71" t="s">
        <v>923</v>
      </c>
      <c r="L1504" s="22">
        <v>3.75</v>
      </c>
      <c r="M1504" s="22">
        <v>3.99</v>
      </c>
      <c r="N1504" s="22">
        <v>4</v>
      </c>
      <c r="O1504" s="22">
        <v>0</v>
      </c>
      <c r="P1504" s="22">
        <v>1</v>
      </c>
      <c r="Q1504" s="22">
        <v>1</v>
      </c>
      <c r="R1504" s="22"/>
      <c r="S1504" s="22"/>
      <c r="T1504" s="22"/>
      <c r="U1504" t="s">
        <v>1353</v>
      </c>
      <c r="V1504" s="18">
        <f t="shared" si="142"/>
        <v>0.24000000000000021</v>
      </c>
      <c r="W1504" s="18">
        <v>39.463945814699997</v>
      </c>
      <c r="X1504" s="18">
        <v>-84.271647791000007</v>
      </c>
      <c r="Y1504" s="18">
        <v>39.462975334100001</v>
      </c>
      <c r="Z1504" s="18">
        <v>-84.267363089400007</v>
      </c>
      <c r="AA1504" s="71" t="str">
        <f t="shared" si="143"/>
        <v>WAR</v>
      </c>
    </row>
    <row r="1505" spans="1:27" x14ac:dyDescent="0.25">
      <c r="A1505" s="22" t="s">
        <v>3624</v>
      </c>
      <c r="B1505" s="22">
        <v>0</v>
      </c>
      <c r="C1505" s="22" t="s">
        <v>4614</v>
      </c>
      <c r="D1505" s="22">
        <v>3</v>
      </c>
      <c r="E1505" s="23" t="str">
        <f t="shared" si="138"/>
        <v>Green</v>
      </c>
      <c r="F1505" s="72" t="s">
        <v>1698</v>
      </c>
      <c r="G1505" s="23"/>
      <c r="H1505" s="24" t="str">
        <f t="shared" si="139"/>
        <v>Start Loc</v>
      </c>
      <c r="I1505" s="24" t="str">
        <f t="shared" si="140"/>
        <v>End Loc</v>
      </c>
      <c r="J1505" s="24" t="str">
        <f t="shared" si="141"/>
        <v>Segment</v>
      </c>
      <c r="K1505" s="71" t="s">
        <v>937</v>
      </c>
      <c r="L1505" s="22">
        <v>3.75</v>
      </c>
      <c r="M1505" s="22">
        <v>3.99</v>
      </c>
      <c r="N1505" s="22">
        <v>3</v>
      </c>
      <c r="O1505" s="22">
        <v>0</v>
      </c>
      <c r="P1505" s="22">
        <v>0</v>
      </c>
      <c r="Q1505" s="22">
        <v>1</v>
      </c>
      <c r="R1505" s="22"/>
      <c r="S1505" s="22"/>
      <c r="T1505" s="22"/>
      <c r="U1505" t="s">
        <v>306</v>
      </c>
      <c r="V1505" s="18">
        <f t="shared" si="142"/>
        <v>0.24000000000000021</v>
      </c>
      <c r="W1505" s="18">
        <v>39.460077473399998</v>
      </c>
      <c r="X1505" s="18">
        <v>-84.584703585200003</v>
      </c>
      <c r="Y1505" s="18">
        <v>39.463245402299997</v>
      </c>
      <c r="Z1505" s="18">
        <v>-84.5830901705</v>
      </c>
      <c r="AA1505" s="71" t="str">
        <f t="shared" si="143"/>
        <v>BUT</v>
      </c>
    </row>
    <row r="1506" spans="1:27" x14ac:dyDescent="0.25">
      <c r="A1506" s="22" t="s">
        <v>5432</v>
      </c>
      <c r="B1506" s="22">
        <v>0</v>
      </c>
      <c r="C1506" s="22" t="s">
        <v>4631</v>
      </c>
      <c r="D1506" s="22">
        <v>3</v>
      </c>
      <c r="E1506" s="23" t="str">
        <f t="shared" si="138"/>
        <v>Green</v>
      </c>
      <c r="F1506" s="72" t="s">
        <v>1669</v>
      </c>
      <c r="G1506" s="23"/>
      <c r="H1506" s="24" t="str">
        <f t="shared" si="139"/>
        <v>Start Loc</v>
      </c>
      <c r="I1506" s="24" t="str">
        <f t="shared" si="140"/>
        <v>End Loc</v>
      </c>
      <c r="J1506" s="24" t="str">
        <f t="shared" si="141"/>
        <v>Segment</v>
      </c>
      <c r="K1506" s="71" t="s">
        <v>923</v>
      </c>
      <c r="L1506" s="22">
        <v>3</v>
      </c>
      <c r="M1506" s="22">
        <v>3.24</v>
      </c>
      <c r="N1506" s="22">
        <v>3</v>
      </c>
      <c r="O1506" s="22">
        <v>0</v>
      </c>
      <c r="P1506" s="22">
        <v>0</v>
      </c>
      <c r="Q1506" s="22">
        <v>1</v>
      </c>
      <c r="R1506" s="22"/>
      <c r="S1506" s="22"/>
      <c r="T1506" s="22"/>
      <c r="U1506" t="s">
        <v>1353</v>
      </c>
      <c r="V1506" s="18">
        <f t="shared" si="142"/>
        <v>0.24000000000000021</v>
      </c>
      <c r="W1506" s="18">
        <v>39.464072260899997</v>
      </c>
      <c r="X1506" s="18">
        <v>-84.285644870799999</v>
      </c>
      <c r="Y1506" s="18">
        <v>39.4638657247</v>
      </c>
      <c r="Z1506" s="18">
        <v>-84.281176893999998</v>
      </c>
      <c r="AA1506" s="71" t="str">
        <f t="shared" si="143"/>
        <v>WAR</v>
      </c>
    </row>
    <row r="1507" spans="1:27" x14ac:dyDescent="0.25">
      <c r="A1507" s="22" t="s">
        <v>4967</v>
      </c>
      <c r="B1507" s="22">
        <v>0</v>
      </c>
      <c r="C1507" s="22" t="s">
        <v>4627</v>
      </c>
      <c r="D1507" s="22">
        <v>2</v>
      </c>
      <c r="E1507" s="23" t="str">
        <f t="shared" si="138"/>
        <v>Green</v>
      </c>
      <c r="F1507" s="72" t="s">
        <v>1669</v>
      </c>
      <c r="G1507" s="23"/>
      <c r="H1507" s="24" t="str">
        <f t="shared" si="139"/>
        <v>Start Loc</v>
      </c>
      <c r="I1507" s="24" t="str">
        <f t="shared" si="140"/>
        <v>End Loc</v>
      </c>
      <c r="J1507" s="24" t="str">
        <f t="shared" si="141"/>
        <v>Segment</v>
      </c>
      <c r="K1507" s="71" t="s">
        <v>923</v>
      </c>
      <c r="L1507" s="22">
        <v>3.25</v>
      </c>
      <c r="M1507" s="22">
        <v>3.49</v>
      </c>
      <c r="N1507" s="22">
        <v>2</v>
      </c>
      <c r="O1507" s="22">
        <v>0</v>
      </c>
      <c r="P1507" s="22">
        <v>0</v>
      </c>
      <c r="Q1507" s="22">
        <v>0</v>
      </c>
      <c r="R1507" s="22"/>
      <c r="S1507" s="22"/>
      <c r="T1507" s="22"/>
      <c r="U1507" t="s">
        <v>1353</v>
      </c>
      <c r="V1507" s="18">
        <f t="shared" si="142"/>
        <v>0.24000000000000021</v>
      </c>
      <c r="W1507" s="18">
        <v>39.4638596578</v>
      </c>
      <c r="X1507" s="18">
        <v>-84.2809900938</v>
      </c>
      <c r="Y1507" s="18">
        <v>39.463961894699999</v>
      </c>
      <c r="Z1507" s="18">
        <v>-84.2765052755</v>
      </c>
      <c r="AA1507" s="71" t="str">
        <f t="shared" si="143"/>
        <v>WAR</v>
      </c>
    </row>
    <row r="1508" spans="1:27" x14ac:dyDescent="0.25">
      <c r="A1508" s="22" t="s">
        <v>3160</v>
      </c>
      <c r="B1508" s="22">
        <v>0</v>
      </c>
      <c r="C1508" s="22" t="s">
        <v>4618</v>
      </c>
      <c r="D1508" s="22">
        <v>4</v>
      </c>
      <c r="E1508" s="23" t="str">
        <f t="shared" si="138"/>
        <v>Green</v>
      </c>
      <c r="F1508" s="72" t="s">
        <v>1669</v>
      </c>
      <c r="G1508" s="23"/>
      <c r="H1508" s="24" t="str">
        <f t="shared" si="139"/>
        <v>Start Loc</v>
      </c>
      <c r="I1508" s="24" t="str">
        <f t="shared" si="140"/>
        <v>End Loc</v>
      </c>
      <c r="J1508" s="24" t="str">
        <f t="shared" si="141"/>
        <v>Segment</v>
      </c>
      <c r="K1508" s="71" t="s">
        <v>923</v>
      </c>
      <c r="L1508" s="22">
        <v>2</v>
      </c>
      <c r="M1508" s="22">
        <v>2.2400000000000002</v>
      </c>
      <c r="N1508" s="22">
        <v>4</v>
      </c>
      <c r="O1508" s="22">
        <v>0</v>
      </c>
      <c r="P1508" s="22">
        <v>0</v>
      </c>
      <c r="Q1508" s="22">
        <v>2</v>
      </c>
      <c r="R1508" s="22"/>
      <c r="S1508" s="22"/>
      <c r="T1508" s="22"/>
      <c r="U1508" t="s">
        <v>1353</v>
      </c>
      <c r="V1508" s="18">
        <f t="shared" si="142"/>
        <v>0.24000000000000021</v>
      </c>
      <c r="W1508" s="18">
        <v>39.463926746399999</v>
      </c>
      <c r="X1508" s="18">
        <v>-84.304271045700006</v>
      </c>
      <c r="Y1508" s="18">
        <v>39.4640433203</v>
      </c>
      <c r="Z1508" s="18">
        <v>-84.299826971200005</v>
      </c>
      <c r="AA1508" s="71" t="str">
        <f t="shared" si="143"/>
        <v>WAR</v>
      </c>
    </row>
    <row r="1509" spans="1:27" x14ac:dyDescent="0.25">
      <c r="A1509" s="22" t="s">
        <v>6324</v>
      </c>
      <c r="B1509" s="22">
        <v>0</v>
      </c>
      <c r="C1509" s="22" t="s">
        <v>4612</v>
      </c>
      <c r="D1509" s="22">
        <v>2</v>
      </c>
      <c r="E1509" s="23" t="str">
        <f t="shared" si="138"/>
        <v>Green</v>
      </c>
      <c r="F1509" s="72" t="s">
        <v>1669</v>
      </c>
      <c r="G1509" s="23"/>
      <c r="H1509" s="24" t="str">
        <f t="shared" si="139"/>
        <v>Start Loc</v>
      </c>
      <c r="I1509" s="24" t="str">
        <f t="shared" si="140"/>
        <v>End Loc</v>
      </c>
      <c r="J1509" s="24" t="str">
        <f t="shared" si="141"/>
        <v>Segment</v>
      </c>
      <c r="K1509" s="71" t="s">
        <v>923</v>
      </c>
      <c r="L1509" s="22">
        <v>1</v>
      </c>
      <c r="M1509" s="22">
        <v>1.24</v>
      </c>
      <c r="N1509" s="22">
        <v>2</v>
      </c>
      <c r="O1509" s="22">
        <v>0</v>
      </c>
      <c r="P1509" s="22">
        <v>0</v>
      </c>
      <c r="Q1509" s="22">
        <v>1</v>
      </c>
      <c r="R1509" s="22"/>
      <c r="S1509" s="22"/>
      <c r="T1509" s="22"/>
      <c r="U1509" t="s">
        <v>1353</v>
      </c>
      <c r="V1509" s="18">
        <f t="shared" si="142"/>
        <v>0.24</v>
      </c>
      <c r="W1509" s="18">
        <v>39.466421782799998</v>
      </c>
      <c r="X1509" s="18">
        <v>-84.322222187799994</v>
      </c>
      <c r="Y1509" s="18">
        <v>39.464880966800003</v>
      </c>
      <c r="Z1509" s="18">
        <v>-84.318310561900006</v>
      </c>
      <c r="AA1509" s="71" t="str">
        <f t="shared" si="143"/>
        <v>WAR</v>
      </c>
    </row>
    <row r="1510" spans="1:27" x14ac:dyDescent="0.25">
      <c r="A1510" s="22" t="s">
        <v>6506</v>
      </c>
      <c r="B1510" s="22">
        <v>0</v>
      </c>
      <c r="C1510" s="22" t="s">
        <v>4631</v>
      </c>
      <c r="D1510" s="22">
        <v>4</v>
      </c>
      <c r="E1510" s="23" t="str">
        <f t="shared" si="138"/>
        <v>Green</v>
      </c>
      <c r="F1510" s="72" t="s">
        <v>1698</v>
      </c>
      <c r="G1510" s="23"/>
      <c r="H1510" s="24" t="str">
        <f t="shared" si="139"/>
        <v>Start Loc</v>
      </c>
      <c r="I1510" s="24" t="str">
        <f t="shared" si="140"/>
        <v>End Loc</v>
      </c>
      <c r="J1510" s="24" t="str">
        <f t="shared" si="141"/>
        <v>Segment</v>
      </c>
      <c r="K1510" s="71" t="s">
        <v>2016</v>
      </c>
      <c r="L1510" s="22">
        <v>3</v>
      </c>
      <c r="M1510" s="22">
        <v>3.24</v>
      </c>
      <c r="N1510" s="22">
        <v>4</v>
      </c>
      <c r="O1510" s="22">
        <v>0</v>
      </c>
      <c r="P1510" s="22">
        <v>0</v>
      </c>
      <c r="Q1510" s="22">
        <v>1</v>
      </c>
      <c r="R1510" s="22"/>
      <c r="S1510" s="22"/>
      <c r="T1510" s="22"/>
      <c r="U1510" t="s">
        <v>6835</v>
      </c>
      <c r="V1510" s="18">
        <f t="shared" si="142"/>
        <v>0.24000000000000021</v>
      </c>
      <c r="W1510" s="18">
        <v>39.463613833499998</v>
      </c>
      <c r="X1510" s="18">
        <v>-84.488893866400005</v>
      </c>
      <c r="Y1510" s="18">
        <v>39.466032218899997</v>
      </c>
      <c r="Z1510" s="18">
        <v>-84.485828524499993</v>
      </c>
      <c r="AA1510" s="71" t="str">
        <f t="shared" si="143"/>
        <v>BUT</v>
      </c>
    </row>
    <row r="1511" spans="1:27" x14ac:dyDescent="0.25">
      <c r="A1511" s="22" t="s">
        <v>3184</v>
      </c>
      <c r="B1511" s="22">
        <v>0</v>
      </c>
      <c r="C1511" s="22" t="s">
        <v>4643</v>
      </c>
      <c r="D1511" s="22">
        <v>3</v>
      </c>
      <c r="E1511" s="23" t="str">
        <f t="shared" si="138"/>
        <v>Green</v>
      </c>
      <c r="F1511" s="72" t="s">
        <v>1698</v>
      </c>
      <c r="G1511" s="23"/>
      <c r="H1511" s="24" t="str">
        <f t="shared" si="139"/>
        <v>Start Loc</v>
      </c>
      <c r="I1511" s="24" t="str">
        <f t="shared" si="140"/>
        <v>End Loc</v>
      </c>
      <c r="J1511" s="24" t="str">
        <f t="shared" si="141"/>
        <v>Segment</v>
      </c>
      <c r="K1511" s="71" t="s">
        <v>1023</v>
      </c>
      <c r="L1511" s="22">
        <v>3.5</v>
      </c>
      <c r="M1511" s="22">
        <v>3.74</v>
      </c>
      <c r="N1511" s="22">
        <v>3</v>
      </c>
      <c r="O1511" s="22">
        <v>0</v>
      </c>
      <c r="P1511" s="22">
        <v>0</v>
      </c>
      <c r="Q1511" s="22">
        <v>6</v>
      </c>
      <c r="R1511" s="22"/>
      <c r="S1511" s="22"/>
      <c r="T1511" s="22"/>
      <c r="U1511" t="s">
        <v>2183</v>
      </c>
      <c r="V1511" s="18">
        <f t="shared" si="142"/>
        <v>0.24000000000000021</v>
      </c>
      <c r="W1511" s="18">
        <v>39.467889543799998</v>
      </c>
      <c r="X1511" s="18">
        <v>-84.730206203700007</v>
      </c>
      <c r="Y1511" s="18">
        <v>39.4662432959</v>
      </c>
      <c r="Z1511" s="18">
        <v>-84.726255030399997</v>
      </c>
      <c r="AA1511" s="71" t="str">
        <f t="shared" si="143"/>
        <v>BUT</v>
      </c>
    </row>
    <row r="1512" spans="1:27" x14ac:dyDescent="0.25">
      <c r="A1512" s="22" t="s">
        <v>2476</v>
      </c>
      <c r="B1512" s="22">
        <v>0</v>
      </c>
      <c r="C1512" s="22" t="s">
        <v>4620</v>
      </c>
      <c r="D1512" s="22">
        <v>3</v>
      </c>
      <c r="E1512" s="23" t="str">
        <f t="shared" si="138"/>
        <v>Green</v>
      </c>
      <c r="F1512" s="72" t="s">
        <v>1737</v>
      </c>
      <c r="G1512" s="23"/>
      <c r="H1512" s="24" t="str">
        <f t="shared" si="139"/>
        <v>Start Loc</v>
      </c>
      <c r="I1512" s="24" t="str">
        <f t="shared" si="140"/>
        <v>End Loc</v>
      </c>
      <c r="J1512" s="24" t="str">
        <f t="shared" si="141"/>
        <v>Segment</v>
      </c>
      <c r="K1512" s="71" t="s">
        <v>961</v>
      </c>
      <c r="L1512" s="22">
        <v>0</v>
      </c>
      <c r="M1512" s="22">
        <v>0.24</v>
      </c>
      <c r="N1512" s="22">
        <v>3</v>
      </c>
      <c r="O1512" s="22">
        <v>0</v>
      </c>
      <c r="P1512" s="22">
        <v>0</v>
      </c>
      <c r="Q1512" s="22">
        <v>2</v>
      </c>
      <c r="R1512" s="22"/>
      <c r="S1512" s="22"/>
      <c r="T1512" s="22"/>
      <c r="U1512" t="s">
        <v>1977</v>
      </c>
      <c r="V1512" s="18">
        <f t="shared" si="142"/>
        <v>0.24</v>
      </c>
      <c r="W1512" s="18">
        <v>39.463085459799998</v>
      </c>
      <c r="X1512" s="18">
        <v>-81.495470290499995</v>
      </c>
      <c r="Y1512" s="18">
        <v>39.466341087499998</v>
      </c>
      <c r="Z1512" s="18">
        <v>-81.494299721000004</v>
      </c>
      <c r="AA1512" s="71" t="str">
        <f t="shared" si="143"/>
        <v>WAS</v>
      </c>
    </row>
    <row r="1513" spans="1:27" x14ac:dyDescent="0.25">
      <c r="A1513" s="22" t="s">
        <v>3818</v>
      </c>
      <c r="B1513" s="22">
        <v>0</v>
      </c>
      <c r="C1513" s="22" t="s">
        <v>4626</v>
      </c>
      <c r="D1513" s="22">
        <v>5</v>
      </c>
      <c r="E1513" s="23" t="str">
        <f t="shared" si="138"/>
        <v>Green</v>
      </c>
      <c r="F1513" s="72" t="s">
        <v>1669</v>
      </c>
      <c r="G1513" s="23"/>
      <c r="H1513" s="24" t="str">
        <f t="shared" si="139"/>
        <v>Start Loc</v>
      </c>
      <c r="I1513" s="24" t="str">
        <f t="shared" si="140"/>
        <v>End Loc</v>
      </c>
      <c r="J1513" s="24" t="str">
        <f t="shared" si="141"/>
        <v>Segment</v>
      </c>
      <c r="K1513" s="71" t="s">
        <v>799</v>
      </c>
      <c r="L1513" s="22">
        <v>1.75</v>
      </c>
      <c r="M1513" s="22">
        <v>1.99</v>
      </c>
      <c r="N1513" s="22">
        <v>5</v>
      </c>
      <c r="O1513" s="22">
        <v>0</v>
      </c>
      <c r="P1513" s="22">
        <v>0</v>
      </c>
      <c r="Q1513" s="22">
        <v>1</v>
      </c>
      <c r="R1513" s="22"/>
      <c r="S1513" s="22"/>
      <c r="T1513" s="22"/>
      <c r="U1513" t="s">
        <v>380</v>
      </c>
      <c r="V1513" s="18">
        <f t="shared" si="142"/>
        <v>0.24</v>
      </c>
      <c r="W1513" s="18">
        <v>39.464764189</v>
      </c>
      <c r="X1513" s="18">
        <v>-84.320099784999996</v>
      </c>
      <c r="Y1513" s="18">
        <v>39.468027798400001</v>
      </c>
      <c r="Z1513" s="18">
        <v>-84.319846413299999</v>
      </c>
      <c r="AA1513" s="71" t="str">
        <f t="shared" si="143"/>
        <v>WAR</v>
      </c>
    </row>
    <row r="1514" spans="1:27" x14ac:dyDescent="0.25">
      <c r="A1514" s="22" t="s">
        <v>6054</v>
      </c>
      <c r="B1514" s="22">
        <v>0</v>
      </c>
      <c r="C1514" s="22" t="s">
        <v>4630</v>
      </c>
      <c r="D1514" s="22">
        <v>2</v>
      </c>
      <c r="E1514" s="23" t="str">
        <f t="shared" si="138"/>
        <v>Green</v>
      </c>
      <c r="F1514" s="72" t="s">
        <v>1737</v>
      </c>
      <c r="G1514" s="23"/>
      <c r="H1514" s="24" t="str">
        <f t="shared" si="139"/>
        <v>Start Loc</v>
      </c>
      <c r="I1514" s="24" t="str">
        <f t="shared" si="140"/>
        <v>End Loc</v>
      </c>
      <c r="J1514" s="24" t="str">
        <f t="shared" si="141"/>
        <v>Segment</v>
      </c>
      <c r="K1514" s="71" t="s">
        <v>808</v>
      </c>
      <c r="L1514" s="22">
        <v>5.75</v>
      </c>
      <c r="M1514" s="22">
        <v>5.99</v>
      </c>
      <c r="N1514" s="22">
        <v>2</v>
      </c>
      <c r="O1514" s="22">
        <v>0</v>
      </c>
      <c r="P1514" s="22">
        <v>0</v>
      </c>
      <c r="Q1514" s="22">
        <v>0</v>
      </c>
      <c r="R1514" s="22"/>
      <c r="S1514" s="22"/>
      <c r="T1514" s="22"/>
      <c r="U1514" t="s">
        <v>429</v>
      </c>
      <c r="V1514" s="18">
        <f t="shared" si="142"/>
        <v>0.24000000000000021</v>
      </c>
      <c r="W1514" s="18">
        <v>39.466363059599999</v>
      </c>
      <c r="X1514" s="18">
        <v>-81.511426660699996</v>
      </c>
      <c r="Y1514" s="18">
        <v>39.468080815699999</v>
      </c>
      <c r="Z1514" s="18">
        <v>-81.514408238300007</v>
      </c>
      <c r="AA1514" s="71" t="str">
        <f t="shared" si="143"/>
        <v>WAS</v>
      </c>
    </row>
    <row r="1515" spans="1:27" x14ac:dyDescent="0.25">
      <c r="A1515" s="22" t="s">
        <v>3992</v>
      </c>
      <c r="B1515" s="22">
        <v>0</v>
      </c>
      <c r="C1515" s="22" t="s">
        <v>4608</v>
      </c>
      <c r="D1515" s="22">
        <v>2</v>
      </c>
      <c r="E1515" s="23" t="str">
        <f t="shared" si="138"/>
        <v>Green</v>
      </c>
      <c r="F1515" s="72" t="s">
        <v>1737</v>
      </c>
      <c r="G1515" s="23"/>
      <c r="H1515" s="24" t="str">
        <f t="shared" si="139"/>
        <v>Start Loc</v>
      </c>
      <c r="I1515" s="24" t="str">
        <f t="shared" si="140"/>
        <v>End Loc</v>
      </c>
      <c r="J1515" s="24" t="str">
        <f t="shared" si="141"/>
        <v>Segment</v>
      </c>
      <c r="K1515" s="71" t="s">
        <v>1072</v>
      </c>
      <c r="L1515" s="22">
        <v>1.25</v>
      </c>
      <c r="M1515" s="22">
        <v>1.49</v>
      </c>
      <c r="N1515" s="22">
        <v>2</v>
      </c>
      <c r="O1515" s="22">
        <v>0</v>
      </c>
      <c r="P1515" s="22">
        <v>0</v>
      </c>
      <c r="Q1515" s="22">
        <v>2</v>
      </c>
      <c r="R1515" s="22"/>
      <c r="S1515" s="22"/>
      <c r="T1515" s="22"/>
      <c r="U1515" t="s">
        <v>512</v>
      </c>
      <c r="V1515" s="18">
        <f t="shared" si="142"/>
        <v>0.24</v>
      </c>
      <c r="W1515" s="18">
        <v>39.469347093800003</v>
      </c>
      <c r="X1515" s="18">
        <v>-81.409749983799998</v>
      </c>
      <c r="Y1515" s="18">
        <v>39.470523136499999</v>
      </c>
      <c r="Z1515" s="18">
        <v>-81.411364052400003</v>
      </c>
      <c r="AA1515" s="71" t="str">
        <f t="shared" si="143"/>
        <v>WAS</v>
      </c>
    </row>
    <row r="1516" spans="1:27" x14ac:dyDescent="0.25">
      <c r="A1516" s="22" t="s">
        <v>5703</v>
      </c>
      <c r="B1516" s="22">
        <v>0</v>
      </c>
      <c r="C1516" s="22" t="s">
        <v>4621</v>
      </c>
      <c r="D1516" s="22">
        <v>2</v>
      </c>
      <c r="E1516" s="23" t="str">
        <f t="shared" si="138"/>
        <v>Green</v>
      </c>
      <c r="F1516" s="72" t="s">
        <v>1737</v>
      </c>
      <c r="G1516" s="23"/>
      <c r="H1516" s="24" t="str">
        <f t="shared" si="139"/>
        <v>Start Loc</v>
      </c>
      <c r="I1516" s="24" t="str">
        <f t="shared" si="140"/>
        <v>End Loc</v>
      </c>
      <c r="J1516" s="24" t="str">
        <f t="shared" si="141"/>
        <v>Segment</v>
      </c>
      <c r="K1516" s="71" t="s">
        <v>961</v>
      </c>
      <c r="L1516" s="22">
        <v>0.75</v>
      </c>
      <c r="M1516" s="22">
        <v>0.99</v>
      </c>
      <c r="N1516" s="22">
        <v>2</v>
      </c>
      <c r="O1516" s="22">
        <v>0</v>
      </c>
      <c r="P1516" s="22">
        <v>0</v>
      </c>
      <c r="Q1516" s="22">
        <v>1</v>
      </c>
      <c r="R1516" s="22"/>
      <c r="S1516" s="22"/>
      <c r="T1516" s="22"/>
      <c r="U1516" t="s">
        <v>1977</v>
      </c>
      <c r="V1516" s="18">
        <f t="shared" si="142"/>
        <v>0.24</v>
      </c>
      <c r="W1516" s="18">
        <v>39.471631147700002</v>
      </c>
      <c r="X1516" s="18">
        <v>-81.500500675599994</v>
      </c>
      <c r="Y1516" s="18">
        <v>39.473641467699998</v>
      </c>
      <c r="Z1516" s="18">
        <v>-81.504029766399995</v>
      </c>
      <c r="AA1516" s="71" t="str">
        <f t="shared" si="143"/>
        <v>WAS</v>
      </c>
    </row>
    <row r="1517" spans="1:27" x14ac:dyDescent="0.25">
      <c r="A1517" s="22" t="s">
        <v>5091</v>
      </c>
      <c r="B1517" s="22">
        <v>0</v>
      </c>
      <c r="C1517" s="22" t="s">
        <v>4606</v>
      </c>
      <c r="D1517" s="22">
        <v>2</v>
      </c>
      <c r="E1517" s="23" t="str">
        <f t="shared" si="138"/>
        <v>Green</v>
      </c>
      <c r="F1517" s="72" t="s">
        <v>1745</v>
      </c>
      <c r="G1517" s="23"/>
      <c r="H1517" s="24" t="str">
        <f t="shared" si="139"/>
        <v>Start Loc</v>
      </c>
      <c r="I1517" s="24" t="str">
        <f t="shared" si="140"/>
        <v>End Loc</v>
      </c>
      <c r="J1517" s="24" t="str">
        <f t="shared" si="141"/>
        <v>Segment</v>
      </c>
      <c r="K1517" s="71" t="s">
        <v>5518</v>
      </c>
      <c r="L1517" s="22">
        <v>0.25</v>
      </c>
      <c r="M1517" s="22">
        <v>0.49</v>
      </c>
      <c r="N1517" s="22">
        <v>2</v>
      </c>
      <c r="O1517" s="22">
        <v>0</v>
      </c>
      <c r="P1517" s="22">
        <v>0</v>
      </c>
      <c r="Q1517" s="22">
        <v>0</v>
      </c>
      <c r="R1517" s="22"/>
      <c r="S1517" s="22"/>
      <c r="T1517" s="22"/>
      <c r="U1517" t="s">
        <v>4774</v>
      </c>
      <c r="V1517" s="18">
        <f t="shared" si="142"/>
        <v>0.24</v>
      </c>
      <c r="W1517" s="18">
        <v>39.476236464400003</v>
      </c>
      <c r="X1517" s="18">
        <v>-82.513078633800006</v>
      </c>
      <c r="Y1517" s="18">
        <v>39.475229540400001</v>
      </c>
      <c r="Z1517" s="18">
        <v>-82.508942207199993</v>
      </c>
      <c r="AA1517" s="71" t="str">
        <f t="shared" si="143"/>
        <v>HOC</v>
      </c>
    </row>
    <row r="1518" spans="1:27" x14ac:dyDescent="0.25">
      <c r="A1518" s="22" t="s">
        <v>6028</v>
      </c>
      <c r="B1518" s="22">
        <v>0</v>
      </c>
      <c r="C1518" s="22" t="s">
        <v>4664</v>
      </c>
      <c r="D1518" s="22">
        <v>2</v>
      </c>
      <c r="E1518" s="23" t="str">
        <f t="shared" si="138"/>
        <v>Green</v>
      </c>
      <c r="F1518" s="72" t="s">
        <v>1714</v>
      </c>
      <c r="G1518" s="23"/>
      <c r="H1518" s="24" t="str">
        <f t="shared" si="139"/>
        <v>Start Loc</v>
      </c>
      <c r="I1518" s="24" t="str">
        <f t="shared" si="140"/>
        <v>End Loc</v>
      </c>
      <c r="J1518" s="24" t="str">
        <f t="shared" si="141"/>
        <v>Segment</v>
      </c>
      <c r="K1518" s="71" t="s">
        <v>2022</v>
      </c>
      <c r="L1518" s="22">
        <v>17.25</v>
      </c>
      <c r="M1518" s="22">
        <v>17.489999999999998</v>
      </c>
      <c r="N1518" s="22">
        <v>2</v>
      </c>
      <c r="O1518" s="22">
        <v>0</v>
      </c>
      <c r="P1518" s="22">
        <v>1</v>
      </c>
      <c r="Q1518" s="22">
        <v>2</v>
      </c>
      <c r="R1518" s="22"/>
      <c r="S1518" s="22"/>
      <c r="T1518" s="22"/>
      <c r="U1518" t="s">
        <v>1815</v>
      </c>
      <c r="V1518" s="18">
        <f t="shared" si="142"/>
        <v>0.23999999999999844</v>
      </c>
      <c r="W1518" s="18">
        <v>39.477715542399999</v>
      </c>
      <c r="X1518" s="18">
        <v>-83.320057697899998</v>
      </c>
      <c r="Y1518" s="18">
        <v>39.476511760599998</v>
      </c>
      <c r="Z1518" s="18">
        <v>-83.315847380400001</v>
      </c>
      <c r="AA1518" s="71" t="str">
        <f t="shared" si="143"/>
        <v>FAY</v>
      </c>
    </row>
    <row r="1519" spans="1:27" x14ac:dyDescent="0.25">
      <c r="A1519" s="22" t="s">
        <v>2468</v>
      </c>
      <c r="B1519" s="22">
        <v>0</v>
      </c>
      <c r="C1519" s="22" t="s">
        <v>4654</v>
      </c>
      <c r="D1519" s="22">
        <v>2</v>
      </c>
      <c r="E1519" s="23" t="str">
        <f t="shared" si="138"/>
        <v>Green</v>
      </c>
      <c r="F1519" s="72" t="s">
        <v>1726</v>
      </c>
      <c r="G1519" s="23"/>
      <c r="H1519" s="24" t="str">
        <f t="shared" si="139"/>
        <v>Start Loc</v>
      </c>
      <c r="I1519" s="24" t="str">
        <f t="shared" si="140"/>
        <v>End Loc</v>
      </c>
      <c r="J1519" s="24" t="str">
        <f t="shared" si="141"/>
        <v>Segment</v>
      </c>
      <c r="K1519" s="71" t="s">
        <v>811</v>
      </c>
      <c r="L1519" s="22">
        <v>6.75</v>
      </c>
      <c r="M1519" s="22">
        <v>6.99</v>
      </c>
      <c r="N1519" s="22">
        <v>2</v>
      </c>
      <c r="O1519" s="22">
        <v>0</v>
      </c>
      <c r="P1519" s="22">
        <v>0</v>
      </c>
      <c r="Q1519" s="22">
        <v>0</v>
      </c>
      <c r="R1519" s="22"/>
      <c r="S1519" s="22"/>
      <c r="T1519" s="22"/>
      <c r="U1519" t="s">
        <v>1839</v>
      </c>
      <c r="V1519" s="18">
        <f t="shared" si="142"/>
        <v>0.24000000000000021</v>
      </c>
      <c r="W1519" s="18">
        <v>39.4745087899</v>
      </c>
      <c r="X1519" s="18">
        <v>-83.090664158500005</v>
      </c>
      <c r="Y1519" s="18">
        <v>39.477434232999997</v>
      </c>
      <c r="Z1519" s="18">
        <v>-83.088290497800003</v>
      </c>
      <c r="AA1519" s="71" t="str">
        <f t="shared" si="143"/>
        <v>ROS</v>
      </c>
    </row>
    <row r="1520" spans="1:27" x14ac:dyDescent="0.25">
      <c r="A1520" s="22" t="s">
        <v>2474</v>
      </c>
      <c r="B1520" s="22">
        <v>0</v>
      </c>
      <c r="C1520" s="22" t="s">
        <v>4621</v>
      </c>
      <c r="D1520" s="22">
        <v>3</v>
      </c>
      <c r="E1520" s="23" t="str">
        <f t="shared" si="138"/>
        <v>Green</v>
      </c>
      <c r="F1520" s="72" t="s">
        <v>1669</v>
      </c>
      <c r="G1520" s="23"/>
      <c r="H1520" s="24" t="str">
        <f t="shared" si="139"/>
        <v>Start Loc</v>
      </c>
      <c r="I1520" s="24" t="str">
        <f t="shared" si="140"/>
        <v>End Loc</v>
      </c>
      <c r="J1520" s="24" t="str">
        <f t="shared" si="141"/>
        <v>Segment</v>
      </c>
      <c r="K1520" s="71" t="s">
        <v>911</v>
      </c>
      <c r="L1520" s="22">
        <v>0.75</v>
      </c>
      <c r="M1520" s="22">
        <v>0.99</v>
      </c>
      <c r="N1520" s="22">
        <v>3</v>
      </c>
      <c r="O1520" s="22">
        <v>0</v>
      </c>
      <c r="P1520" s="22">
        <v>0</v>
      </c>
      <c r="Q1520" s="22">
        <v>1</v>
      </c>
      <c r="R1520" s="22"/>
      <c r="S1520" s="22"/>
      <c r="T1520" s="22"/>
      <c r="U1520" t="s">
        <v>690</v>
      </c>
      <c r="V1520" s="18">
        <f t="shared" si="142"/>
        <v>0.24</v>
      </c>
      <c r="W1520" s="18">
        <v>39.474853471000003</v>
      </c>
      <c r="X1520" s="18">
        <v>-84.274666717800002</v>
      </c>
      <c r="Y1520" s="18">
        <v>39.478271709300003</v>
      </c>
      <c r="Z1520" s="18">
        <v>-84.274078052700006</v>
      </c>
      <c r="AA1520" s="71" t="str">
        <f t="shared" si="143"/>
        <v>WAR</v>
      </c>
    </row>
    <row r="1521" spans="1:27" x14ac:dyDescent="0.25">
      <c r="A1521" s="22" t="s">
        <v>5217</v>
      </c>
      <c r="B1521" s="22">
        <v>0</v>
      </c>
      <c r="C1521" s="22" t="s">
        <v>4619</v>
      </c>
      <c r="D1521" s="22">
        <v>2</v>
      </c>
      <c r="E1521" s="23" t="str">
        <f t="shared" si="138"/>
        <v>Green</v>
      </c>
      <c r="F1521" s="72" t="s">
        <v>1745</v>
      </c>
      <c r="G1521" s="23"/>
      <c r="H1521" s="24" t="str">
        <f t="shared" si="139"/>
        <v>Start Loc</v>
      </c>
      <c r="I1521" s="24" t="str">
        <f t="shared" si="140"/>
        <v>End Loc</v>
      </c>
      <c r="J1521" s="24" t="str">
        <f t="shared" si="141"/>
        <v>Segment</v>
      </c>
      <c r="K1521" s="71" t="s">
        <v>1015</v>
      </c>
      <c r="L1521" s="22">
        <v>0.5</v>
      </c>
      <c r="M1521" s="22">
        <v>0.74</v>
      </c>
      <c r="N1521" s="22">
        <v>2</v>
      </c>
      <c r="O1521" s="22">
        <v>0</v>
      </c>
      <c r="P1521" s="22">
        <v>0</v>
      </c>
      <c r="Q1521" s="22">
        <v>0</v>
      </c>
      <c r="R1521" s="22"/>
      <c r="S1521" s="22"/>
      <c r="T1521" s="22"/>
      <c r="U1521" t="s">
        <v>778</v>
      </c>
      <c r="V1521" s="18">
        <f t="shared" si="142"/>
        <v>0.24</v>
      </c>
      <c r="W1521" s="18">
        <v>39.475689341900001</v>
      </c>
      <c r="X1521" s="18">
        <v>-82.730007658800005</v>
      </c>
      <c r="Y1521" s="18">
        <v>39.478390756099998</v>
      </c>
      <c r="Z1521" s="18">
        <v>-82.7279027246</v>
      </c>
      <c r="AA1521" s="71" t="str">
        <f t="shared" si="143"/>
        <v>HOC</v>
      </c>
    </row>
    <row r="1522" spans="1:27" x14ac:dyDescent="0.25">
      <c r="A1522" s="22" t="s">
        <v>3686</v>
      </c>
      <c r="B1522" s="22">
        <v>0</v>
      </c>
      <c r="C1522" s="22" t="s">
        <v>4606</v>
      </c>
      <c r="D1522" s="22">
        <v>3</v>
      </c>
      <c r="E1522" s="23" t="str">
        <f t="shared" si="138"/>
        <v>Green</v>
      </c>
      <c r="F1522" s="72" t="s">
        <v>1737</v>
      </c>
      <c r="G1522" s="23"/>
      <c r="H1522" s="24" t="str">
        <f t="shared" si="139"/>
        <v>Start Loc</v>
      </c>
      <c r="I1522" s="24" t="str">
        <f t="shared" si="140"/>
        <v>End Loc</v>
      </c>
      <c r="J1522" s="24" t="str">
        <f t="shared" si="141"/>
        <v>Segment</v>
      </c>
      <c r="K1522" s="71" t="s">
        <v>1004</v>
      </c>
      <c r="L1522" s="22">
        <v>0.25</v>
      </c>
      <c r="M1522" s="22">
        <v>0.49</v>
      </c>
      <c r="N1522" s="22">
        <v>3</v>
      </c>
      <c r="O1522" s="22">
        <v>0</v>
      </c>
      <c r="P1522" s="22">
        <v>0</v>
      </c>
      <c r="Q1522" s="22">
        <v>4</v>
      </c>
      <c r="R1522" s="22"/>
      <c r="S1522" s="22"/>
      <c r="T1522" s="22"/>
      <c r="U1522" t="s">
        <v>382</v>
      </c>
      <c r="V1522" s="18">
        <f t="shared" si="142"/>
        <v>0.24</v>
      </c>
      <c r="W1522" s="18">
        <v>39.478850371699998</v>
      </c>
      <c r="X1522" s="18">
        <v>-81.454465501800001</v>
      </c>
      <c r="Y1522" s="18">
        <v>39.478564626599997</v>
      </c>
      <c r="Z1522" s="18">
        <v>-81.450665485299993</v>
      </c>
      <c r="AA1522" s="71" t="str">
        <f t="shared" si="143"/>
        <v>WAS</v>
      </c>
    </row>
    <row r="1523" spans="1:27" x14ac:dyDescent="0.25">
      <c r="A1523" s="22" t="s">
        <v>2665</v>
      </c>
      <c r="B1523" s="22">
        <v>0</v>
      </c>
      <c r="C1523" s="22" t="s">
        <v>4607</v>
      </c>
      <c r="D1523" s="22">
        <v>2</v>
      </c>
      <c r="E1523" s="23" t="str">
        <f t="shared" si="138"/>
        <v>Green</v>
      </c>
      <c r="F1523" s="72" t="s">
        <v>1727</v>
      </c>
      <c r="G1523" s="23"/>
      <c r="H1523" s="24" t="str">
        <f t="shared" si="139"/>
        <v>Start Loc</v>
      </c>
      <c r="I1523" s="24" t="str">
        <f t="shared" si="140"/>
        <v>End Loc</v>
      </c>
      <c r="J1523" s="24" t="str">
        <f t="shared" si="141"/>
        <v>Segment</v>
      </c>
      <c r="K1523" s="71" t="s">
        <v>814</v>
      </c>
      <c r="L1523" s="22">
        <v>5</v>
      </c>
      <c r="M1523" s="22">
        <v>5.24</v>
      </c>
      <c r="N1523" s="22">
        <v>2</v>
      </c>
      <c r="O1523" s="22">
        <v>0</v>
      </c>
      <c r="P1523" s="22">
        <v>0</v>
      </c>
      <c r="Q1523" s="22">
        <v>1</v>
      </c>
      <c r="R1523" s="22"/>
      <c r="S1523" s="22"/>
      <c r="T1523" s="22"/>
      <c r="U1523" t="s">
        <v>2110</v>
      </c>
      <c r="V1523" s="18">
        <f t="shared" si="142"/>
        <v>0.24000000000000021</v>
      </c>
      <c r="W1523" s="18">
        <v>39.475496106400001</v>
      </c>
      <c r="X1523" s="18">
        <v>-83.785716930000007</v>
      </c>
      <c r="Y1523" s="18">
        <v>39.478670489700001</v>
      </c>
      <c r="Z1523" s="18">
        <v>-83.786634297700004</v>
      </c>
      <c r="AA1523" s="71" t="str">
        <f t="shared" si="143"/>
        <v>CLI</v>
      </c>
    </row>
    <row r="1524" spans="1:27" x14ac:dyDescent="0.25">
      <c r="A1524" s="22" t="s">
        <v>3526</v>
      </c>
      <c r="B1524" s="22">
        <v>0</v>
      </c>
      <c r="C1524" s="22" t="s">
        <v>4617</v>
      </c>
      <c r="D1524" s="22">
        <v>3</v>
      </c>
      <c r="E1524" s="23" t="str">
        <f t="shared" si="138"/>
        <v>Green</v>
      </c>
      <c r="F1524" s="72" t="s">
        <v>1714</v>
      </c>
      <c r="G1524" s="23"/>
      <c r="H1524" s="24" t="str">
        <f t="shared" si="139"/>
        <v>Start Loc</v>
      </c>
      <c r="I1524" s="24" t="str">
        <f t="shared" si="140"/>
        <v>End Loc</v>
      </c>
      <c r="J1524" s="24" t="str">
        <f t="shared" si="141"/>
        <v>Segment</v>
      </c>
      <c r="K1524" s="71" t="s">
        <v>987</v>
      </c>
      <c r="L1524" s="22">
        <v>2.75</v>
      </c>
      <c r="M1524" s="22">
        <v>2.99</v>
      </c>
      <c r="N1524" s="22">
        <v>3</v>
      </c>
      <c r="O1524" s="22">
        <v>0</v>
      </c>
      <c r="P1524" s="22">
        <v>1</v>
      </c>
      <c r="Q1524" s="22">
        <v>2</v>
      </c>
      <c r="R1524" s="22"/>
      <c r="S1524" s="22"/>
      <c r="T1524" s="22"/>
      <c r="U1524" t="s">
        <v>719</v>
      </c>
      <c r="V1524" s="18">
        <f t="shared" si="142"/>
        <v>0.24000000000000021</v>
      </c>
      <c r="W1524" s="18">
        <v>39.476698943400002</v>
      </c>
      <c r="X1524" s="18">
        <v>-83.418158868000006</v>
      </c>
      <c r="Y1524" s="18">
        <v>39.479150312500003</v>
      </c>
      <c r="Z1524" s="18">
        <v>-83.416660343399997</v>
      </c>
      <c r="AA1524" s="71" t="str">
        <f t="shared" si="143"/>
        <v>FAY</v>
      </c>
    </row>
    <row r="1525" spans="1:27" x14ac:dyDescent="0.25">
      <c r="A1525" s="22" t="s">
        <v>4427</v>
      </c>
      <c r="B1525" s="22">
        <v>0</v>
      </c>
      <c r="C1525" s="22" t="s">
        <v>4622</v>
      </c>
      <c r="D1525" s="22">
        <v>3</v>
      </c>
      <c r="E1525" s="23" t="str">
        <f t="shared" si="138"/>
        <v>Green</v>
      </c>
      <c r="F1525" s="72" t="s">
        <v>1669</v>
      </c>
      <c r="G1525" s="23"/>
      <c r="H1525" s="24" t="str">
        <f t="shared" si="139"/>
        <v>Start Loc</v>
      </c>
      <c r="I1525" s="24" t="str">
        <f t="shared" si="140"/>
        <v>End Loc</v>
      </c>
      <c r="J1525" s="24" t="str">
        <f t="shared" si="141"/>
        <v>Segment</v>
      </c>
      <c r="K1525" s="71" t="s">
        <v>954</v>
      </c>
      <c r="L1525" s="22">
        <v>1.5</v>
      </c>
      <c r="M1525" s="22">
        <v>1.74</v>
      </c>
      <c r="N1525" s="22">
        <v>3</v>
      </c>
      <c r="O1525" s="22">
        <v>0</v>
      </c>
      <c r="P1525" s="22">
        <v>2</v>
      </c>
      <c r="Q1525" s="22">
        <v>3</v>
      </c>
      <c r="R1525" s="22"/>
      <c r="S1525" s="22"/>
      <c r="T1525" s="22"/>
      <c r="U1525" t="s">
        <v>314</v>
      </c>
      <c r="V1525" s="18">
        <f t="shared" si="142"/>
        <v>0.24</v>
      </c>
      <c r="W1525" s="18">
        <v>39.479018539400002</v>
      </c>
      <c r="X1525" s="18">
        <v>-84.310140564099996</v>
      </c>
      <c r="Y1525" s="18">
        <v>39.479240801300001</v>
      </c>
      <c r="Z1525" s="18">
        <v>-84.305767408899996</v>
      </c>
      <c r="AA1525" s="71" t="str">
        <f t="shared" si="143"/>
        <v>WAR</v>
      </c>
    </row>
    <row r="1526" spans="1:27" x14ac:dyDescent="0.25">
      <c r="A1526" s="22" t="s">
        <v>3121</v>
      </c>
      <c r="B1526" s="22">
        <v>0</v>
      </c>
      <c r="C1526" s="22" t="s">
        <v>4622</v>
      </c>
      <c r="D1526" s="22">
        <v>2</v>
      </c>
      <c r="E1526" s="23" t="str">
        <f t="shared" si="138"/>
        <v>Green</v>
      </c>
      <c r="F1526" s="72" t="s">
        <v>1737</v>
      </c>
      <c r="G1526" s="23"/>
      <c r="H1526" s="24" t="str">
        <f t="shared" si="139"/>
        <v>Start Loc</v>
      </c>
      <c r="I1526" s="24" t="str">
        <f t="shared" si="140"/>
        <v>End Loc</v>
      </c>
      <c r="J1526" s="24" t="str">
        <f t="shared" si="141"/>
        <v>Segment</v>
      </c>
      <c r="K1526" s="71" t="s">
        <v>961</v>
      </c>
      <c r="L1526" s="22">
        <v>1.5</v>
      </c>
      <c r="M1526" s="22">
        <v>1.74</v>
      </c>
      <c r="N1526" s="22">
        <v>2</v>
      </c>
      <c r="O1526" s="22">
        <v>0</v>
      </c>
      <c r="P1526" s="22">
        <v>1</v>
      </c>
      <c r="Q1526" s="22">
        <v>3</v>
      </c>
      <c r="R1526" s="22"/>
      <c r="S1526" s="22"/>
      <c r="T1526" s="22"/>
      <c r="U1526" t="s">
        <v>1977</v>
      </c>
      <c r="V1526" s="18">
        <f t="shared" si="142"/>
        <v>0.24</v>
      </c>
      <c r="W1526" s="18">
        <v>39.477775616499997</v>
      </c>
      <c r="X1526" s="18">
        <v>-81.511744979599996</v>
      </c>
      <c r="Y1526" s="18">
        <v>39.479355769500003</v>
      </c>
      <c r="Z1526" s="18">
        <v>-81.515386372500004</v>
      </c>
      <c r="AA1526" s="71" t="str">
        <f t="shared" si="143"/>
        <v>WAS</v>
      </c>
    </row>
    <row r="1527" spans="1:27" x14ac:dyDescent="0.25">
      <c r="A1527" s="22" t="s">
        <v>3482</v>
      </c>
      <c r="B1527" s="22">
        <v>0</v>
      </c>
      <c r="C1527" s="22" t="s">
        <v>4629</v>
      </c>
      <c r="D1527" s="22">
        <v>3</v>
      </c>
      <c r="E1527" s="23" t="str">
        <f t="shared" si="138"/>
        <v>Green</v>
      </c>
      <c r="F1527" s="72" t="s">
        <v>1726</v>
      </c>
      <c r="G1527" s="23"/>
      <c r="H1527" s="24" t="str">
        <f t="shared" si="139"/>
        <v>Start Loc</v>
      </c>
      <c r="I1527" s="24" t="str">
        <f t="shared" si="140"/>
        <v>End Loc</v>
      </c>
      <c r="J1527" s="24" t="str">
        <f t="shared" si="141"/>
        <v>Segment</v>
      </c>
      <c r="K1527" s="71" t="s">
        <v>811</v>
      </c>
      <c r="L1527" s="22">
        <v>7</v>
      </c>
      <c r="M1527" s="22">
        <v>7.24</v>
      </c>
      <c r="N1527" s="22">
        <v>3</v>
      </c>
      <c r="O1527" s="22">
        <v>0</v>
      </c>
      <c r="P1527" s="22">
        <v>0</v>
      </c>
      <c r="Q1527" s="22">
        <v>1</v>
      </c>
      <c r="R1527" s="22"/>
      <c r="S1527" s="22"/>
      <c r="T1527" s="22"/>
      <c r="U1527" t="s">
        <v>1839</v>
      </c>
      <c r="V1527" s="18">
        <f t="shared" si="142"/>
        <v>0.24000000000000021</v>
      </c>
      <c r="W1527" s="18">
        <v>39.477575503600001</v>
      </c>
      <c r="X1527" s="18">
        <v>-83.088213311900006</v>
      </c>
      <c r="Y1527" s="18">
        <v>39.480653885800002</v>
      </c>
      <c r="Z1527" s="18">
        <v>-83.086299116999996</v>
      </c>
      <c r="AA1527" s="71" t="str">
        <f t="shared" si="143"/>
        <v>ROS</v>
      </c>
    </row>
    <row r="1528" spans="1:27" x14ac:dyDescent="0.25">
      <c r="A1528" s="22" t="s">
        <v>2556</v>
      </c>
      <c r="B1528" s="22">
        <v>0</v>
      </c>
      <c r="C1528" s="22" t="s">
        <v>4619</v>
      </c>
      <c r="D1528" s="22">
        <v>2</v>
      </c>
      <c r="E1528" s="23" t="str">
        <f t="shared" si="138"/>
        <v>Green</v>
      </c>
      <c r="F1528" s="72" t="s">
        <v>1745</v>
      </c>
      <c r="G1528" s="23"/>
      <c r="H1528" s="24" t="str">
        <f t="shared" si="139"/>
        <v>Start Loc</v>
      </c>
      <c r="I1528" s="24" t="str">
        <f t="shared" si="140"/>
        <v>End Loc</v>
      </c>
      <c r="J1528" s="24" t="str">
        <f t="shared" si="141"/>
        <v>Segment</v>
      </c>
      <c r="K1528" s="71" t="s">
        <v>925</v>
      </c>
      <c r="L1528" s="22">
        <v>0.5</v>
      </c>
      <c r="M1528" s="22">
        <v>0.74</v>
      </c>
      <c r="N1528" s="22">
        <v>2</v>
      </c>
      <c r="O1528" s="22">
        <v>0</v>
      </c>
      <c r="P1528" s="22">
        <v>0</v>
      </c>
      <c r="Q1528" s="22">
        <v>0</v>
      </c>
      <c r="R1528" s="22"/>
      <c r="S1528" s="22"/>
      <c r="T1528" s="22"/>
      <c r="U1528" t="s">
        <v>2101</v>
      </c>
      <c r="V1528" s="18">
        <f t="shared" si="142"/>
        <v>0.24</v>
      </c>
      <c r="W1528" s="18">
        <v>39.485021296100001</v>
      </c>
      <c r="X1528" s="18">
        <v>-82.329016938500004</v>
      </c>
      <c r="Y1528" s="18">
        <v>39.481773232599998</v>
      </c>
      <c r="Z1528" s="18">
        <v>-82.327468514200007</v>
      </c>
      <c r="AA1528" s="71" t="str">
        <f t="shared" si="143"/>
        <v>HOC</v>
      </c>
    </row>
    <row r="1529" spans="1:27" x14ac:dyDescent="0.25">
      <c r="A1529" s="22" t="s">
        <v>2446</v>
      </c>
      <c r="B1529" s="22">
        <v>0</v>
      </c>
      <c r="C1529" s="22" t="s">
        <v>4621</v>
      </c>
      <c r="D1529" s="22">
        <v>3</v>
      </c>
      <c r="E1529" s="23" t="str">
        <f t="shared" si="138"/>
        <v>Green</v>
      </c>
      <c r="F1529" s="72" t="s">
        <v>1737</v>
      </c>
      <c r="G1529" s="23"/>
      <c r="H1529" s="24" t="str">
        <f t="shared" si="139"/>
        <v>Start Loc</v>
      </c>
      <c r="I1529" s="24" t="str">
        <f t="shared" si="140"/>
        <v>End Loc</v>
      </c>
      <c r="J1529" s="24" t="str">
        <f t="shared" si="141"/>
        <v>Segment</v>
      </c>
      <c r="K1529" s="71" t="s">
        <v>1004</v>
      </c>
      <c r="L1529" s="22">
        <v>0.75</v>
      </c>
      <c r="M1529" s="22">
        <v>0.99</v>
      </c>
      <c r="N1529" s="22">
        <v>3</v>
      </c>
      <c r="O1529" s="22">
        <v>0</v>
      </c>
      <c r="P1529" s="22">
        <v>0</v>
      </c>
      <c r="Q1529" s="22">
        <v>1</v>
      </c>
      <c r="R1529" s="22"/>
      <c r="S1529" s="22"/>
      <c r="T1529" s="22"/>
      <c r="U1529" t="s">
        <v>382</v>
      </c>
      <c r="V1529" s="18">
        <f t="shared" si="142"/>
        <v>0.24</v>
      </c>
      <c r="W1529" s="18">
        <v>39.480527699900001</v>
      </c>
      <c r="X1529" s="18">
        <v>-81.447401365999994</v>
      </c>
      <c r="Y1529" s="18">
        <v>39.482561103999998</v>
      </c>
      <c r="Z1529" s="18">
        <v>-81.444001120500005</v>
      </c>
      <c r="AA1529" s="71" t="str">
        <f t="shared" si="143"/>
        <v>WAS</v>
      </c>
    </row>
    <row r="1530" spans="1:27" x14ac:dyDescent="0.25">
      <c r="A1530" s="22" t="s">
        <v>4059</v>
      </c>
      <c r="B1530" s="22">
        <v>0</v>
      </c>
      <c r="C1530" s="22" t="s">
        <v>4606</v>
      </c>
      <c r="D1530" s="22">
        <v>2</v>
      </c>
      <c r="E1530" s="23" t="str">
        <f t="shared" si="138"/>
        <v>Green</v>
      </c>
      <c r="F1530" s="72" t="s">
        <v>1669</v>
      </c>
      <c r="G1530" s="23"/>
      <c r="H1530" s="24" t="str">
        <f t="shared" si="139"/>
        <v>Start Loc</v>
      </c>
      <c r="I1530" s="24" t="str">
        <f t="shared" si="140"/>
        <v>End Loc</v>
      </c>
      <c r="J1530" s="24" t="str">
        <f t="shared" si="141"/>
        <v>Segment</v>
      </c>
      <c r="K1530" s="71" t="s">
        <v>1049</v>
      </c>
      <c r="L1530" s="22">
        <v>0.25</v>
      </c>
      <c r="M1530" s="22">
        <v>0.49</v>
      </c>
      <c r="N1530" s="22">
        <v>2</v>
      </c>
      <c r="O1530" s="22">
        <v>0</v>
      </c>
      <c r="P1530" s="22">
        <v>0</v>
      </c>
      <c r="Q1530" s="22">
        <v>3</v>
      </c>
      <c r="R1530" s="22"/>
      <c r="S1530" s="22"/>
      <c r="T1530" s="22"/>
      <c r="U1530" t="s">
        <v>473</v>
      </c>
      <c r="V1530" s="18">
        <f t="shared" si="142"/>
        <v>0.24</v>
      </c>
      <c r="W1530" s="18">
        <v>39.485145942300001</v>
      </c>
      <c r="X1530" s="18">
        <v>-84.196430283799998</v>
      </c>
      <c r="Y1530" s="18">
        <v>39.485987208200001</v>
      </c>
      <c r="Z1530" s="18">
        <v>-84.192105299900007</v>
      </c>
      <c r="AA1530" s="71" t="str">
        <f t="shared" si="143"/>
        <v>WAR</v>
      </c>
    </row>
    <row r="1531" spans="1:27" x14ac:dyDescent="0.25">
      <c r="A1531" s="22" t="s">
        <v>5296</v>
      </c>
      <c r="B1531" s="22">
        <v>0</v>
      </c>
      <c r="C1531" s="22" t="s">
        <v>4617</v>
      </c>
      <c r="D1531" s="22">
        <v>2</v>
      </c>
      <c r="E1531" s="23" t="str">
        <f t="shared" si="138"/>
        <v>Green</v>
      </c>
      <c r="F1531" s="72" t="s">
        <v>1698</v>
      </c>
      <c r="G1531" s="23"/>
      <c r="H1531" s="24" t="str">
        <f t="shared" si="139"/>
        <v>Start Loc</v>
      </c>
      <c r="I1531" s="24" t="str">
        <f t="shared" si="140"/>
        <v>End Loc</v>
      </c>
      <c r="J1531" s="24" t="str">
        <f t="shared" si="141"/>
        <v>Segment</v>
      </c>
      <c r="K1531" s="71" t="s">
        <v>893</v>
      </c>
      <c r="L1531" s="22">
        <v>2.75</v>
      </c>
      <c r="M1531" s="22">
        <v>2.99</v>
      </c>
      <c r="N1531" s="22">
        <v>2</v>
      </c>
      <c r="O1531" s="22">
        <v>0</v>
      </c>
      <c r="P1531" s="22">
        <v>0</v>
      </c>
      <c r="Q1531" s="22">
        <v>1</v>
      </c>
      <c r="R1531" s="22"/>
      <c r="S1531" s="22"/>
      <c r="T1531" s="22"/>
      <c r="U1531" t="s">
        <v>4842</v>
      </c>
      <c r="V1531" s="18">
        <f t="shared" si="142"/>
        <v>0.24000000000000021</v>
      </c>
      <c r="W1531" s="18">
        <v>39.483536259700003</v>
      </c>
      <c r="X1531" s="18">
        <v>-84.512810966499998</v>
      </c>
      <c r="Y1531" s="18">
        <v>39.4868261636</v>
      </c>
      <c r="Z1531" s="18">
        <v>-84.511636615100002</v>
      </c>
      <c r="AA1531" s="71" t="str">
        <f t="shared" si="143"/>
        <v>BUT</v>
      </c>
    </row>
    <row r="1532" spans="1:27" x14ac:dyDescent="0.25">
      <c r="A1532" s="22" t="s">
        <v>5242</v>
      </c>
      <c r="B1532" s="22">
        <v>0</v>
      </c>
      <c r="C1532" s="22" t="s">
        <v>4622</v>
      </c>
      <c r="D1532" s="22">
        <v>2</v>
      </c>
      <c r="E1532" s="23" t="str">
        <f t="shared" si="138"/>
        <v>Green</v>
      </c>
      <c r="F1532" s="72" t="s">
        <v>1669</v>
      </c>
      <c r="G1532" s="23"/>
      <c r="H1532" s="24" t="str">
        <f t="shared" si="139"/>
        <v>Start Loc</v>
      </c>
      <c r="I1532" s="24" t="str">
        <f t="shared" si="140"/>
        <v>End Loc</v>
      </c>
      <c r="J1532" s="24" t="str">
        <f t="shared" si="141"/>
        <v>Segment</v>
      </c>
      <c r="K1532" s="71" t="s">
        <v>911</v>
      </c>
      <c r="L1532" s="22">
        <v>1.5</v>
      </c>
      <c r="M1532" s="22">
        <v>1.74</v>
      </c>
      <c r="N1532" s="22">
        <v>2</v>
      </c>
      <c r="O1532" s="22">
        <v>0</v>
      </c>
      <c r="P1532" s="22">
        <v>0</v>
      </c>
      <c r="Q1532" s="22">
        <v>2</v>
      </c>
      <c r="R1532" s="22"/>
      <c r="S1532" s="22"/>
      <c r="T1532" s="22"/>
      <c r="U1532" t="s">
        <v>690</v>
      </c>
      <c r="V1532" s="18">
        <f t="shared" si="142"/>
        <v>0.24</v>
      </c>
      <c r="W1532" s="18">
        <v>39.485647392399997</v>
      </c>
      <c r="X1532" s="18">
        <v>-84.273747780799994</v>
      </c>
      <c r="Y1532" s="18">
        <v>39.489096529000001</v>
      </c>
      <c r="Z1532" s="18">
        <v>-84.274154394199996</v>
      </c>
      <c r="AA1532" s="71" t="str">
        <f t="shared" si="143"/>
        <v>WAR</v>
      </c>
    </row>
    <row r="1533" spans="1:27" x14ac:dyDescent="0.25">
      <c r="A1533" s="22" t="s">
        <v>5069</v>
      </c>
      <c r="B1533" s="22">
        <v>0</v>
      </c>
      <c r="C1533" s="22" t="s">
        <v>4620</v>
      </c>
      <c r="D1533" s="22">
        <v>2</v>
      </c>
      <c r="E1533" s="23" t="str">
        <f t="shared" si="138"/>
        <v>Green</v>
      </c>
      <c r="F1533" s="72" t="s">
        <v>1753</v>
      </c>
      <c r="G1533" s="23"/>
      <c r="H1533" s="24" t="str">
        <f t="shared" si="139"/>
        <v>Start Loc</v>
      </c>
      <c r="I1533" s="24" t="str">
        <f t="shared" si="140"/>
        <v>End Loc</v>
      </c>
      <c r="J1533" s="24" t="str">
        <f t="shared" si="141"/>
        <v>Segment</v>
      </c>
      <c r="K1533" s="71" t="s">
        <v>848</v>
      </c>
      <c r="L1533" s="22">
        <v>0</v>
      </c>
      <c r="M1533" s="22">
        <v>0.24</v>
      </c>
      <c r="N1533" s="22">
        <v>2</v>
      </c>
      <c r="O1533" s="22">
        <v>0</v>
      </c>
      <c r="P1533" s="22">
        <v>0</v>
      </c>
      <c r="Q1533" s="22">
        <v>1</v>
      </c>
      <c r="R1533" s="22"/>
      <c r="S1533" s="22"/>
      <c r="T1533" s="22"/>
      <c r="U1533" t="s">
        <v>4768</v>
      </c>
      <c r="V1533" s="18">
        <f t="shared" si="142"/>
        <v>0.24</v>
      </c>
      <c r="W1533" s="18">
        <v>39.488811961499998</v>
      </c>
      <c r="X1533" s="18">
        <v>-81.766236836299996</v>
      </c>
      <c r="Y1533" s="18">
        <v>39.491178906099996</v>
      </c>
      <c r="Z1533" s="18">
        <v>-81.764814134000005</v>
      </c>
      <c r="AA1533" s="71" t="str">
        <f t="shared" si="143"/>
        <v>MRG</v>
      </c>
    </row>
    <row r="1534" spans="1:27" x14ac:dyDescent="0.25">
      <c r="A1534" s="22" t="s">
        <v>5447</v>
      </c>
      <c r="B1534" s="22">
        <v>0</v>
      </c>
      <c r="C1534" s="22" t="s">
        <v>4624</v>
      </c>
      <c r="D1534" s="22">
        <v>3</v>
      </c>
      <c r="E1534" s="23" t="str">
        <f t="shared" si="138"/>
        <v>Green</v>
      </c>
      <c r="F1534" s="72" t="s">
        <v>1745</v>
      </c>
      <c r="G1534" s="23"/>
      <c r="H1534" s="24" t="str">
        <f t="shared" si="139"/>
        <v>Start Loc</v>
      </c>
      <c r="I1534" s="24" t="str">
        <f t="shared" si="140"/>
        <v>End Loc</v>
      </c>
      <c r="J1534" s="24" t="str">
        <f t="shared" si="141"/>
        <v>Segment</v>
      </c>
      <c r="K1534" s="71" t="s">
        <v>893</v>
      </c>
      <c r="L1534" s="22">
        <v>2.25</v>
      </c>
      <c r="M1534" s="22">
        <v>2.4900000000000002</v>
      </c>
      <c r="N1534" s="22">
        <v>3</v>
      </c>
      <c r="O1534" s="22">
        <v>0</v>
      </c>
      <c r="P1534" s="22">
        <v>2</v>
      </c>
      <c r="Q1534" s="22">
        <v>3</v>
      </c>
      <c r="R1534" s="22"/>
      <c r="S1534" s="22"/>
      <c r="T1534" s="22"/>
      <c r="U1534" t="s">
        <v>707</v>
      </c>
      <c r="V1534" s="18">
        <f t="shared" si="142"/>
        <v>0.24000000000000021</v>
      </c>
      <c r="W1534" s="18">
        <v>39.493939114</v>
      </c>
      <c r="X1534" s="18">
        <v>-82.212787892600005</v>
      </c>
      <c r="Y1534" s="18">
        <v>39.491439980800003</v>
      </c>
      <c r="Z1534" s="18">
        <v>-82.210492831799996</v>
      </c>
      <c r="AA1534" s="71" t="str">
        <f t="shared" si="143"/>
        <v>HOC</v>
      </c>
    </row>
    <row r="1535" spans="1:27" x14ac:dyDescent="0.25">
      <c r="A1535" s="22" t="s">
        <v>6297</v>
      </c>
      <c r="B1535" s="22">
        <v>0</v>
      </c>
      <c r="C1535" s="22" t="s">
        <v>4643</v>
      </c>
      <c r="D1535" s="22">
        <v>2</v>
      </c>
      <c r="E1535" s="23" t="str">
        <f t="shared" si="138"/>
        <v>Green</v>
      </c>
      <c r="F1535" s="72" t="s">
        <v>1669</v>
      </c>
      <c r="G1535" s="23"/>
      <c r="H1535" s="24" t="str">
        <f t="shared" si="139"/>
        <v>Start Loc</v>
      </c>
      <c r="I1535" s="24" t="str">
        <f t="shared" si="140"/>
        <v>End Loc</v>
      </c>
      <c r="J1535" s="24" t="str">
        <f t="shared" si="141"/>
        <v>Segment</v>
      </c>
      <c r="K1535" s="71" t="s">
        <v>925</v>
      </c>
      <c r="L1535" s="22">
        <v>3.5</v>
      </c>
      <c r="M1535" s="22">
        <v>3.74</v>
      </c>
      <c r="N1535" s="22">
        <v>2</v>
      </c>
      <c r="O1535" s="22">
        <v>0</v>
      </c>
      <c r="P1535" s="22">
        <v>0</v>
      </c>
      <c r="Q1535" s="22">
        <v>3</v>
      </c>
      <c r="R1535" s="22"/>
      <c r="S1535" s="22"/>
      <c r="T1535" s="22"/>
      <c r="U1535" t="s">
        <v>6815</v>
      </c>
      <c r="V1535" s="18">
        <f t="shared" si="142"/>
        <v>0.24000000000000021</v>
      </c>
      <c r="W1535" s="18">
        <v>39.4903860501</v>
      </c>
      <c r="X1535" s="18">
        <v>-83.998782411500002</v>
      </c>
      <c r="Y1535" s="18">
        <v>39.491893531700001</v>
      </c>
      <c r="Z1535" s="18">
        <v>-84.001960395799998</v>
      </c>
      <c r="AA1535" s="71" t="str">
        <f t="shared" si="143"/>
        <v>WAR</v>
      </c>
    </row>
    <row r="1536" spans="1:27" x14ac:dyDescent="0.25">
      <c r="A1536" s="22" t="s">
        <v>3567</v>
      </c>
      <c r="B1536" s="22">
        <v>0</v>
      </c>
      <c r="C1536" s="22" t="s">
        <v>4619</v>
      </c>
      <c r="D1536" s="22">
        <v>3</v>
      </c>
      <c r="E1536" s="23" t="str">
        <f t="shared" si="138"/>
        <v>Green</v>
      </c>
      <c r="F1536" s="72" t="s">
        <v>1698</v>
      </c>
      <c r="G1536" s="23"/>
      <c r="H1536" s="24" t="str">
        <f t="shared" si="139"/>
        <v>Start Loc</v>
      </c>
      <c r="I1536" s="24" t="str">
        <f t="shared" si="140"/>
        <v>End Loc</v>
      </c>
      <c r="J1536" s="24" t="str">
        <f t="shared" si="141"/>
        <v>Segment</v>
      </c>
      <c r="K1536" s="71" t="s">
        <v>861</v>
      </c>
      <c r="L1536" s="22">
        <v>0.5</v>
      </c>
      <c r="M1536" s="22">
        <v>0.74</v>
      </c>
      <c r="N1536" s="22">
        <v>3</v>
      </c>
      <c r="O1536" s="22">
        <v>0</v>
      </c>
      <c r="P1536" s="22">
        <v>0</v>
      </c>
      <c r="Q1536" s="22">
        <v>2</v>
      </c>
      <c r="R1536" s="22"/>
      <c r="S1536" s="22"/>
      <c r="T1536" s="22"/>
      <c r="U1536" t="s">
        <v>1499</v>
      </c>
      <c r="V1536" s="18">
        <f t="shared" si="142"/>
        <v>0.24</v>
      </c>
      <c r="W1536" s="18">
        <v>39.493846293499999</v>
      </c>
      <c r="X1536" s="18">
        <v>-84.806435673799996</v>
      </c>
      <c r="Y1536" s="18">
        <v>39.4944663924</v>
      </c>
      <c r="Z1536" s="18">
        <v>-84.802162683500001</v>
      </c>
      <c r="AA1536" s="71" t="str">
        <f t="shared" si="143"/>
        <v>BUT</v>
      </c>
    </row>
    <row r="1537" spans="1:27" x14ac:dyDescent="0.25">
      <c r="A1537" s="22" t="s">
        <v>3430</v>
      </c>
      <c r="B1537" s="22">
        <v>0</v>
      </c>
      <c r="C1537" s="22" t="s">
        <v>4621</v>
      </c>
      <c r="D1537" s="22">
        <v>3</v>
      </c>
      <c r="E1537" s="23" t="str">
        <f t="shared" si="138"/>
        <v>Green</v>
      </c>
      <c r="F1537" s="72" t="s">
        <v>1698</v>
      </c>
      <c r="G1537" s="23"/>
      <c r="H1537" s="24" t="str">
        <f t="shared" si="139"/>
        <v>Start Loc</v>
      </c>
      <c r="I1537" s="24" t="str">
        <f t="shared" si="140"/>
        <v>End Loc</v>
      </c>
      <c r="J1537" s="24" t="str">
        <f t="shared" si="141"/>
        <v>Segment</v>
      </c>
      <c r="K1537" s="71" t="s">
        <v>861</v>
      </c>
      <c r="L1537" s="22">
        <v>0.75</v>
      </c>
      <c r="M1537" s="22">
        <v>0.99</v>
      </c>
      <c r="N1537" s="22">
        <v>3</v>
      </c>
      <c r="O1537" s="22">
        <v>0</v>
      </c>
      <c r="P1537" s="22">
        <v>0</v>
      </c>
      <c r="Q1537" s="22">
        <v>0</v>
      </c>
      <c r="R1537" s="22"/>
      <c r="S1537" s="22"/>
      <c r="T1537" s="22"/>
      <c r="U1537" t="s">
        <v>1499</v>
      </c>
      <c r="V1537" s="18">
        <f t="shared" si="142"/>
        <v>0.24</v>
      </c>
      <c r="W1537" s="18">
        <v>39.494552663199997</v>
      </c>
      <c r="X1537" s="18">
        <v>-84.802012081000001</v>
      </c>
      <c r="Y1537" s="18">
        <v>39.496004716800002</v>
      </c>
      <c r="Z1537" s="18">
        <v>-84.798043266600004</v>
      </c>
      <c r="AA1537" s="71" t="str">
        <f t="shared" si="143"/>
        <v>BUT</v>
      </c>
    </row>
    <row r="1538" spans="1:27" x14ac:dyDescent="0.25">
      <c r="A1538" s="22" t="s">
        <v>6296</v>
      </c>
      <c r="B1538" s="22">
        <v>0</v>
      </c>
      <c r="C1538" s="22" t="s">
        <v>4634</v>
      </c>
      <c r="D1538" s="22">
        <v>2</v>
      </c>
      <c r="E1538" s="23" t="str">
        <f t="shared" si="138"/>
        <v>Green</v>
      </c>
      <c r="F1538" s="72" t="s">
        <v>1698</v>
      </c>
      <c r="G1538" s="23"/>
      <c r="H1538" s="24" t="str">
        <f t="shared" si="139"/>
        <v>Start Loc</v>
      </c>
      <c r="I1538" s="24" t="str">
        <f t="shared" si="140"/>
        <v>End Loc</v>
      </c>
      <c r="J1538" s="24" t="str">
        <f t="shared" si="141"/>
        <v>Segment</v>
      </c>
      <c r="K1538" s="71" t="s">
        <v>937</v>
      </c>
      <c r="L1538" s="22">
        <v>6.25</v>
      </c>
      <c r="M1538" s="22">
        <v>6.49</v>
      </c>
      <c r="N1538" s="22">
        <v>2</v>
      </c>
      <c r="O1538" s="22">
        <v>0</v>
      </c>
      <c r="P1538" s="22">
        <v>0</v>
      </c>
      <c r="Q1538" s="22">
        <v>1</v>
      </c>
      <c r="R1538" s="22"/>
      <c r="S1538" s="22"/>
      <c r="T1538" s="22"/>
      <c r="U1538" t="s">
        <v>306</v>
      </c>
      <c r="V1538" s="18">
        <f t="shared" si="142"/>
        <v>0.24000000000000021</v>
      </c>
      <c r="W1538" s="18">
        <v>39.494827362199999</v>
      </c>
      <c r="X1538" s="18">
        <v>-84.590445455700007</v>
      </c>
      <c r="Y1538" s="18">
        <v>39.497529099099999</v>
      </c>
      <c r="Z1538" s="18">
        <v>-84.591951569299994</v>
      </c>
      <c r="AA1538" s="71" t="str">
        <f t="shared" si="143"/>
        <v>BUT</v>
      </c>
    </row>
    <row r="1539" spans="1:27" x14ac:dyDescent="0.25">
      <c r="A1539" s="22" t="s">
        <v>5828</v>
      </c>
      <c r="B1539" s="22">
        <v>0</v>
      </c>
      <c r="C1539" s="22" t="s">
        <v>4691</v>
      </c>
      <c r="D1539" s="22">
        <v>2</v>
      </c>
      <c r="E1539" s="23" t="str">
        <f t="shared" si="138"/>
        <v>Green</v>
      </c>
      <c r="F1539" s="72" t="s">
        <v>1745</v>
      </c>
      <c r="G1539" s="23"/>
      <c r="H1539" s="24" t="str">
        <f t="shared" si="139"/>
        <v>Start Loc</v>
      </c>
      <c r="I1539" s="24" t="str">
        <f t="shared" si="140"/>
        <v>End Loc</v>
      </c>
      <c r="J1539" s="24" t="str">
        <f t="shared" si="141"/>
        <v>Segment</v>
      </c>
      <c r="K1539" s="71" t="s">
        <v>814</v>
      </c>
      <c r="L1539" s="22">
        <v>13</v>
      </c>
      <c r="M1539" s="22">
        <v>13.24</v>
      </c>
      <c r="N1539" s="22">
        <v>2</v>
      </c>
      <c r="O1539" s="22">
        <v>0</v>
      </c>
      <c r="P1539" s="22">
        <v>0</v>
      </c>
      <c r="Q1539" s="22">
        <v>5</v>
      </c>
      <c r="R1539" s="22"/>
      <c r="S1539" s="22"/>
      <c r="T1539" s="22"/>
      <c r="U1539" t="s">
        <v>689</v>
      </c>
      <c r="V1539" s="18">
        <f t="shared" si="142"/>
        <v>0.24000000000000021</v>
      </c>
      <c r="W1539" s="18">
        <v>39.495558571300002</v>
      </c>
      <c r="X1539" s="18">
        <v>-82.485528325399997</v>
      </c>
      <c r="Y1539" s="18">
        <v>39.497553398800001</v>
      </c>
      <c r="Z1539" s="18">
        <v>-82.481888035699995</v>
      </c>
      <c r="AA1539" s="71" t="str">
        <f t="shared" si="143"/>
        <v>HOC</v>
      </c>
    </row>
    <row r="1540" spans="1:27" x14ac:dyDescent="0.25">
      <c r="A1540" s="22" t="s">
        <v>6066</v>
      </c>
      <c r="B1540" s="22">
        <v>0</v>
      </c>
      <c r="C1540" s="22" t="s">
        <v>4608</v>
      </c>
      <c r="D1540" s="22">
        <v>2</v>
      </c>
      <c r="E1540" s="23" t="str">
        <f t="shared" si="138"/>
        <v>Green</v>
      </c>
      <c r="F1540" s="72" t="s">
        <v>1729</v>
      </c>
      <c r="G1540" s="23"/>
      <c r="H1540" s="24" t="str">
        <f t="shared" si="139"/>
        <v>Start Loc</v>
      </c>
      <c r="I1540" s="24" t="str">
        <f t="shared" si="140"/>
        <v>End Loc</v>
      </c>
      <c r="J1540" s="24" t="str">
        <f t="shared" si="141"/>
        <v>Segment</v>
      </c>
      <c r="K1540" s="71" t="s">
        <v>787</v>
      </c>
      <c r="L1540" s="22">
        <v>1.25</v>
      </c>
      <c r="M1540" s="22">
        <v>1.49</v>
      </c>
      <c r="N1540" s="22">
        <v>2</v>
      </c>
      <c r="O1540" s="22">
        <v>0</v>
      </c>
      <c r="P1540" s="22">
        <v>0</v>
      </c>
      <c r="Q1540" s="22">
        <v>2</v>
      </c>
      <c r="R1540" s="22"/>
      <c r="S1540" s="22"/>
      <c r="T1540" s="22"/>
      <c r="U1540" t="s">
        <v>6770</v>
      </c>
      <c r="V1540" s="18">
        <f t="shared" si="142"/>
        <v>0.24</v>
      </c>
      <c r="W1540" s="18">
        <v>39.498869583999998</v>
      </c>
      <c r="X1540" s="18">
        <v>-82.059552734199997</v>
      </c>
      <c r="Y1540" s="18">
        <v>39.501124897399997</v>
      </c>
      <c r="Z1540" s="18">
        <v>-82.057022405599994</v>
      </c>
      <c r="AA1540" s="71" t="str">
        <f t="shared" si="143"/>
        <v>ATH</v>
      </c>
    </row>
    <row r="1541" spans="1:27" x14ac:dyDescent="0.25">
      <c r="A1541" s="22" t="s">
        <v>5500</v>
      </c>
      <c r="B1541" s="22">
        <v>0</v>
      </c>
      <c r="C1541" s="22" t="s">
        <v>4643</v>
      </c>
      <c r="D1541" s="22">
        <v>3</v>
      </c>
      <c r="E1541" s="23" t="str">
        <f t="shared" si="138"/>
        <v>Green</v>
      </c>
      <c r="F1541" s="72" t="s">
        <v>1669</v>
      </c>
      <c r="G1541" s="23"/>
      <c r="H1541" s="24" t="str">
        <f t="shared" si="139"/>
        <v>Start Loc</v>
      </c>
      <c r="I1541" s="24" t="str">
        <f t="shared" si="140"/>
        <v>End Loc</v>
      </c>
      <c r="J1541" s="24" t="str">
        <f t="shared" si="141"/>
        <v>Segment</v>
      </c>
      <c r="K1541" s="71" t="s">
        <v>911</v>
      </c>
      <c r="L1541" s="22">
        <v>3.5</v>
      </c>
      <c r="M1541" s="22">
        <v>3.74</v>
      </c>
      <c r="N1541" s="22">
        <v>3</v>
      </c>
      <c r="O1541" s="22">
        <v>0</v>
      </c>
      <c r="P1541" s="22">
        <v>0</v>
      </c>
      <c r="Q1541" s="22">
        <v>2</v>
      </c>
      <c r="R1541" s="22"/>
      <c r="S1541" s="22"/>
      <c r="T1541" s="22"/>
      <c r="U1541" t="s">
        <v>690</v>
      </c>
      <c r="V1541" s="18">
        <f t="shared" si="142"/>
        <v>0.24000000000000021</v>
      </c>
      <c r="W1541" s="18">
        <v>39.5005103242</v>
      </c>
      <c r="X1541" s="18">
        <v>-84.293793513899999</v>
      </c>
      <c r="Y1541" s="18">
        <v>39.501576293799999</v>
      </c>
      <c r="Z1541" s="18">
        <v>-84.297280519599994</v>
      </c>
      <c r="AA1541" s="71" t="str">
        <f t="shared" si="143"/>
        <v>WAR</v>
      </c>
    </row>
    <row r="1542" spans="1:27" x14ac:dyDescent="0.25">
      <c r="A1542" s="22" t="s">
        <v>6352</v>
      </c>
      <c r="B1542" s="22">
        <v>0</v>
      </c>
      <c r="C1542" s="22" t="s">
        <v>4606</v>
      </c>
      <c r="D1542" s="22">
        <v>3</v>
      </c>
      <c r="E1542" s="23" t="str">
        <f t="shared" si="138"/>
        <v>Green</v>
      </c>
      <c r="F1542" s="72" t="s">
        <v>1698</v>
      </c>
      <c r="G1542" s="23"/>
      <c r="H1542" s="24" t="str">
        <f t="shared" si="139"/>
        <v>Start Loc</v>
      </c>
      <c r="I1542" s="24" t="str">
        <f t="shared" si="140"/>
        <v>End Loc</v>
      </c>
      <c r="J1542" s="24" t="str">
        <f t="shared" si="141"/>
        <v>Segment</v>
      </c>
      <c r="K1542" s="71" t="s">
        <v>837</v>
      </c>
      <c r="L1542" s="22">
        <v>0.25</v>
      </c>
      <c r="M1542" s="22">
        <v>0.49</v>
      </c>
      <c r="N1542" s="22">
        <v>3</v>
      </c>
      <c r="O1542" s="22">
        <v>0</v>
      </c>
      <c r="P1542" s="22">
        <v>0</v>
      </c>
      <c r="Q1542" s="22">
        <v>2</v>
      </c>
      <c r="R1542" s="22"/>
      <c r="S1542" s="22"/>
      <c r="T1542" s="22"/>
      <c r="U1542" t="s">
        <v>735</v>
      </c>
      <c r="V1542" s="18">
        <f t="shared" si="142"/>
        <v>0.24</v>
      </c>
      <c r="W1542" s="18">
        <v>39.501595704700001</v>
      </c>
      <c r="X1542" s="18">
        <v>-84.456168250499999</v>
      </c>
      <c r="Y1542" s="18">
        <v>39.502127020800003</v>
      </c>
      <c r="Z1542" s="18">
        <v>-84.451797349299994</v>
      </c>
      <c r="AA1542" s="71" t="str">
        <f t="shared" si="143"/>
        <v>BUT</v>
      </c>
    </row>
    <row r="1543" spans="1:27" x14ac:dyDescent="0.25">
      <c r="A1543" s="22" t="s">
        <v>2240</v>
      </c>
      <c r="B1543" s="22">
        <v>0</v>
      </c>
      <c r="C1543" s="22" t="s">
        <v>4608</v>
      </c>
      <c r="D1543" s="22">
        <v>2</v>
      </c>
      <c r="E1543" s="23" t="str">
        <f t="shared" si="138"/>
        <v>Green</v>
      </c>
      <c r="F1543" s="72" t="s">
        <v>1714</v>
      </c>
      <c r="G1543" s="23"/>
      <c r="H1543" s="24" t="str">
        <f t="shared" si="139"/>
        <v>Start Loc</v>
      </c>
      <c r="I1543" s="24" t="str">
        <f t="shared" si="140"/>
        <v>End Loc</v>
      </c>
      <c r="J1543" s="24" t="str">
        <f t="shared" si="141"/>
        <v>Segment</v>
      </c>
      <c r="K1543" s="71" t="s">
        <v>1137</v>
      </c>
      <c r="L1543" s="22">
        <v>1.25</v>
      </c>
      <c r="M1543" s="22">
        <v>1.49</v>
      </c>
      <c r="N1543" s="22">
        <v>2</v>
      </c>
      <c r="O1543" s="22">
        <v>0</v>
      </c>
      <c r="P1543" s="22">
        <v>0</v>
      </c>
      <c r="Q1543" s="22">
        <v>0</v>
      </c>
      <c r="R1543" s="22"/>
      <c r="S1543" s="22"/>
      <c r="T1543" s="22"/>
      <c r="U1543" t="s">
        <v>2053</v>
      </c>
      <c r="V1543" s="18">
        <f t="shared" si="142"/>
        <v>0.24</v>
      </c>
      <c r="W1543" s="18">
        <v>39.499989269799997</v>
      </c>
      <c r="X1543" s="18">
        <v>-83.379795349899993</v>
      </c>
      <c r="Y1543" s="18">
        <v>39.503140134500001</v>
      </c>
      <c r="Z1543" s="18">
        <v>-83.378020704700006</v>
      </c>
      <c r="AA1543" s="71" t="str">
        <f t="shared" si="143"/>
        <v>FAY</v>
      </c>
    </row>
    <row r="1544" spans="1:27" x14ac:dyDescent="0.25">
      <c r="A1544" s="22" t="s">
        <v>3415</v>
      </c>
      <c r="B1544" s="22">
        <v>0</v>
      </c>
      <c r="C1544" s="22" t="s">
        <v>4643</v>
      </c>
      <c r="D1544" s="22">
        <v>3</v>
      </c>
      <c r="E1544" s="23" t="str">
        <f t="shared" si="138"/>
        <v>Green</v>
      </c>
      <c r="F1544" s="72" t="s">
        <v>1745</v>
      </c>
      <c r="G1544" s="23"/>
      <c r="H1544" s="24" t="str">
        <f t="shared" si="139"/>
        <v>Start Loc</v>
      </c>
      <c r="I1544" s="24" t="str">
        <f t="shared" si="140"/>
        <v>End Loc</v>
      </c>
      <c r="J1544" s="24" t="str">
        <f t="shared" si="141"/>
        <v>Segment</v>
      </c>
      <c r="K1544" s="71" t="s">
        <v>845</v>
      </c>
      <c r="L1544" s="22">
        <v>3.5</v>
      </c>
      <c r="M1544" s="22">
        <v>3.74</v>
      </c>
      <c r="N1544" s="22">
        <v>3</v>
      </c>
      <c r="O1544" s="22">
        <v>0</v>
      </c>
      <c r="P1544" s="22">
        <v>0</v>
      </c>
      <c r="Q1544" s="22">
        <v>1</v>
      </c>
      <c r="R1544" s="22"/>
      <c r="S1544" s="22"/>
      <c r="T1544" s="22"/>
      <c r="U1544" t="s">
        <v>706</v>
      </c>
      <c r="V1544" s="18">
        <f t="shared" si="142"/>
        <v>0.24000000000000021</v>
      </c>
      <c r="W1544" s="18">
        <v>39.501138887300002</v>
      </c>
      <c r="X1544" s="18">
        <v>-82.398396766199994</v>
      </c>
      <c r="Y1544" s="18">
        <v>39.504041008199998</v>
      </c>
      <c r="Z1544" s="18">
        <v>-82.398121040899994</v>
      </c>
      <c r="AA1544" s="71" t="str">
        <f t="shared" si="143"/>
        <v>HOC</v>
      </c>
    </row>
    <row r="1545" spans="1:27" x14ac:dyDescent="0.25">
      <c r="A1545" s="22" t="s">
        <v>6507</v>
      </c>
      <c r="B1545" s="22">
        <v>0</v>
      </c>
      <c r="C1545" s="22" t="s">
        <v>4620</v>
      </c>
      <c r="D1545" s="22">
        <v>4</v>
      </c>
      <c r="E1545" s="23" t="str">
        <f t="shared" ref="E1545:E1608" si="144">IF(D1545&gt;15,"Red",IF(D1545&gt;10,"Yellow",IF(D1545&gt;5,"Purple",IF(D1545&gt;1,"Green",""))))</f>
        <v>Green</v>
      </c>
      <c r="F1545" s="72" t="s">
        <v>1698</v>
      </c>
      <c r="G1545" s="23"/>
      <c r="H1545" s="24" t="str">
        <f t="shared" ref="H1545:H1608" si="145">IF(W1545=0,"Unavailable",HYPERLINK(CONCATENATE("http://maps.google.com/maps?q=",+W1545,",+",+X1545,"+(Begin)&amp;iwloc=A&amp;hl=en"),"Start Loc"))</f>
        <v>Start Loc</v>
      </c>
      <c r="I1545" s="24" t="str">
        <f t="shared" ref="I1545:I1608" si="146">IF(Y1545=0,"Unavailable",HYPERLINK(CONCATENATE("http://maps.google.com/maps?q=",+Y1545,",+",+Z1545,"+(End)&amp;iwloc=A&amp;hl=en"),"End Loc"))</f>
        <v>End Loc</v>
      </c>
      <c r="J1545" s="24" t="str">
        <f t="shared" ref="J1545:J1608" si="147">HYPERLINK(CONCATENATE("https://www.google.us/maps/dir/",W1545,",",X1545,"/",Y1545,",",Z1545,"/@",AVERAGE(W1545,Y1545),",",AVERAGE(X1545,Z1545),",15z"),"Segment")</f>
        <v>Segment</v>
      </c>
      <c r="K1545" s="71" t="s">
        <v>985</v>
      </c>
      <c r="L1545" s="22">
        <v>0</v>
      </c>
      <c r="M1545" s="22">
        <v>0.24</v>
      </c>
      <c r="N1545" s="22">
        <v>4</v>
      </c>
      <c r="O1545" s="22">
        <v>0</v>
      </c>
      <c r="P1545" s="22">
        <v>0</v>
      </c>
      <c r="Q1545" s="22">
        <v>5</v>
      </c>
      <c r="R1545" s="22"/>
      <c r="S1545" s="22"/>
      <c r="T1545" s="22"/>
      <c r="U1545" t="s">
        <v>355</v>
      </c>
      <c r="V1545" s="18">
        <f t="shared" ref="V1545:V1608" si="148">M1545-L1545</f>
        <v>0.24</v>
      </c>
      <c r="W1545" s="18">
        <v>39.5017116784</v>
      </c>
      <c r="X1545" s="18">
        <v>-84.431204304999994</v>
      </c>
      <c r="Y1545" s="18">
        <v>39.504092202800003</v>
      </c>
      <c r="Z1545" s="18">
        <v>-84.428002253000002</v>
      </c>
      <c r="AA1545" s="71" t="str">
        <f t="shared" ref="AA1545:AA1608" si="149">MID(U1545,2,3)</f>
        <v>BUT</v>
      </c>
    </row>
    <row r="1546" spans="1:27" x14ac:dyDescent="0.25">
      <c r="A1546" s="22" t="s">
        <v>2580</v>
      </c>
      <c r="B1546" s="22">
        <v>0</v>
      </c>
      <c r="C1546" s="22" t="s">
        <v>4629</v>
      </c>
      <c r="D1546" s="22">
        <v>3</v>
      </c>
      <c r="E1546" s="23" t="str">
        <f t="shared" si="144"/>
        <v>Green</v>
      </c>
      <c r="F1546" s="72" t="s">
        <v>1698</v>
      </c>
      <c r="G1546" s="23"/>
      <c r="H1546" s="24" t="str">
        <f t="shared" si="145"/>
        <v>Start Loc</v>
      </c>
      <c r="I1546" s="24" t="str">
        <f t="shared" si="146"/>
        <v>End Loc</v>
      </c>
      <c r="J1546" s="24" t="str">
        <f t="shared" si="147"/>
        <v>Segment</v>
      </c>
      <c r="K1546" s="71" t="s">
        <v>937</v>
      </c>
      <c r="L1546" s="22">
        <v>7</v>
      </c>
      <c r="M1546" s="22">
        <v>7.24</v>
      </c>
      <c r="N1546" s="22">
        <v>3</v>
      </c>
      <c r="O1546" s="22">
        <v>0</v>
      </c>
      <c r="P1546" s="22">
        <v>0</v>
      </c>
      <c r="Q1546" s="22">
        <v>0</v>
      </c>
      <c r="R1546" s="22"/>
      <c r="S1546" s="22"/>
      <c r="T1546" s="22"/>
      <c r="U1546" t="s">
        <v>306</v>
      </c>
      <c r="V1546" s="18">
        <f t="shared" si="148"/>
        <v>0.24000000000000021</v>
      </c>
      <c r="W1546" s="18">
        <v>39.500765270999999</v>
      </c>
      <c r="X1546" s="18">
        <v>-84.599786551199998</v>
      </c>
      <c r="Y1546" s="18">
        <v>39.504172722699998</v>
      </c>
      <c r="Z1546" s="18">
        <v>-84.600028781000006</v>
      </c>
      <c r="AA1546" s="71" t="str">
        <f t="shared" si="149"/>
        <v>BUT</v>
      </c>
    </row>
    <row r="1547" spans="1:27" x14ac:dyDescent="0.25">
      <c r="A1547" s="22" t="s">
        <v>2707</v>
      </c>
      <c r="B1547" s="22">
        <v>0</v>
      </c>
      <c r="C1547" s="22" t="s">
        <v>4681</v>
      </c>
      <c r="D1547" s="22">
        <v>2</v>
      </c>
      <c r="E1547" s="23" t="str">
        <f t="shared" si="144"/>
        <v>Green</v>
      </c>
      <c r="F1547" s="72" t="s">
        <v>1727</v>
      </c>
      <c r="G1547" s="23"/>
      <c r="H1547" s="24" t="str">
        <f t="shared" si="145"/>
        <v>Start Loc</v>
      </c>
      <c r="I1547" s="24" t="str">
        <f t="shared" si="146"/>
        <v>End Loc</v>
      </c>
      <c r="J1547" s="24" t="str">
        <f t="shared" si="147"/>
        <v>Segment</v>
      </c>
      <c r="K1547" s="71" t="s">
        <v>952</v>
      </c>
      <c r="L1547" s="22">
        <v>14.5</v>
      </c>
      <c r="M1547" s="22">
        <v>14.74</v>
      </c>
      <c r="N1547" s="22">
        <v>2</v>
      </c>
      <c r="O1547" s="22">
        <v>0</v>
      </c>
      <c r="P1547" s="22">
        <v>0</v>
      </c>
      <c r="Q1547" s="22">
        <v>1</v>
      </c>
      <c r="R1547" s="22"/>
      <c r="S1547" s="22"/>
      <c r="T1547" s="22"/>
      <c r="U1547" t="s">
        <v>2122</v>
      </c>
      <c r="V1547" s="18">
        <f t="shared" si="148"/>
        <v>0.24000000000000021</v>
      </c>
      <c r="W1547" s="18">
        <v>39.505577971500003</v>
      </c>
      <c r="X1547" s="18">
        <v>-83.732029855500002</v>
      </c>
      <c r="Y1547" s="18">
        <v>39.506440727899999</v>
      </c>
      <c r="Z1547" s="18">
        <v>-83.728634335099997</v>
      </c>
      <c r="AA1547" s="71" t="str">
        <f t="shared" si="149"/>
        <v>CLI</v>
      </c>
    </row>
    <row r="1548" spans="1:27" x14ac:dyDescent="0.25">
      <c r="A1548" s="22" t="s">
        <v>3845</v>
      </c>
      <c r="B1548" s="22">
        <v>0</v>
      </c>
      <c r="C1548" s="22" t="s">
        <v>4626</v>
      </c>
      <c r="D1548" s="22">
        <v>3</v>
      </c>
      <c r="E1548" s="23" t="str">
        <f t="shared" si="144"/>
        <v>Green</v>
      </c>
      <c r="F1548" s="72" t="s">
        <v>1698</v>
      </c>
      <c r="G1548" s="23"/>
      <c r="H1548" s="24" t="str">
        <f t="shared" si="145"/>
        <v>Start Loc</v>
      </c>
      <c r="I1548" s="24" t="str">
        <f t="shared" si="146"/>
        <v>End Loc</v>
      </c>
      <c r="J1548" s="24" t="str">
        <f t="shared" si="147"/>
        <v>Segment</v>
      </c>
      <c r="K1548" s="71" t="s">
        <v>902</v>
      </c>
      <c r="L1548" s="22">
        <v>1.75</v>
      </c>
      <c r="M1548" s="22">
        <v>1.99</v>
      </c>
      <c r="N1548" s="22">
        <v>3</v>
      </c>
      <c r="O1548" s="22">
        <v>0</v>
      </c>
      <c r="P1548" s="22">
        <v>0</v>
      </c>
      <c r="Q1548" s="22">
        <v>1</v>
      </c>
      <c r="R1548" s="22"/>
      <c r="S1548" s="22"/>
      <c r="T1548" s="22"/>
      <c r="U1548" t="s">
        <v>490</v>
      </c>
      <c r="V1548" s="18">
        <f t="shared" si="148"/>
        <v>0.24</v>
      </c>
      <c r="W1548" s="18">
        <v>39.505514008900001</v>
      </c>
      <c r="X1548" s="18">
        <v>-84.463788787499993</v>
      </c>
      <c r="Y1548" s="18">
        <v>39.506749022699999</v>
      </c>
      <c r="Z1548" s="18">
        <v>-84.467403039600001</v>
      </c>
      <c r="AA1548" s="71" t="str">
        <f t="shared" si="149"/>
        <v>BUT</v>
      </c>
    </row>
    <row r="1549" spans="1:27" x14ac:dyDescent="0.25">
      <c r="A1549" s="22" t="s">
        <v>3705</v>
      </c>
      <c r="B1549" s="22">
        <v>0</v>
      </c>
      <c r="C1549" s="22" t="s">
        <v>4649</v>
      </c>
      <c r="D1549" s="22">
        <v>3</v>
      </c>
      <c r="E1549" s="23" t="str">
        <f t="shared" si="144"/>
        <v>Green</v>
      </c>
      <c r="F1549" s="72" t="s">
        <v>1714</v>
      </c>
      <c r="G1549" s="23"/>
      <c r="H1549" s="24" t="str">
        <f t="shared" si="145"/>
        <v>Start Loc</v>
      </c>
      <c r="I1549" s="24" t="str">
        <f t="shared" si="146"/>
        <v>End Loc</v>
      </c>
      <c r="J1549" s="24" t="str">
        <f t="shared" si="147"/>
        <v>Segment</v>
      </c>
      <c r="K1549" s="71" t="s">
        <v>2022</v>
      </c>
      <c r="L1549" s="22">
        <v>13.25</v>
      </c>
      <c r="M1549" s="22">
        <v>13.49</v>
      </c>
      <c r="N1549" s="22">
        <v>3</v>
      </c>
      <c r="O1549" s="22">
        <v>0</v>
      </c>
      <c r="P1549" s="22">
        <v>0</v>
      </c>
      <c r="Q1549" s="22">
        <v>4</v>
      </c>
      <c r="R1549" s="22"/>
      <c r="S1549" s="22"/>
      <c r="T1549" s="22"/>
      <c r="U1549" t="s">
        <v>1815</v>
      </c>
      <c r="V1549" s="18">
        <f t="shared" si="148"/>
        <v>0.24000000000000021</v>
      </c>
      <c r="W1549" s="18">
        <v>39.509036678999998</v>
      </c>
      <c r="X1549" s="18">
        <v>-83.378734030800004</v>
      </c>
      <c r="Y1549" s="18">
        <v>39.507418341200001</v>
      </c>
      <c r="Z1549" s="18">
        <v>-83.3747853908</v>
      </c>
      <c r="AA1549" s="71" t="str">
        <f t="shared" si="149"/>
        <v>FAY</v>
      </c>
    </row>
    <row r="1550" spans="1:27" x14ac:dyDescent="0.25">
      <c r="A1550" s="22" t="s">
        <v>2228</v>
      </c>
      <c r="B1550" s="22">
        <v>0</v>
      </c>
      <c r="C1550" s="22" t="s">
        <v>4628</v>
      </c>
      <c r="D1550" s="22">
        <v>2</v>
      </c>
      <c r="E1550" s="23" t="str">
        <f t="shared" si="144"/>
        <v>Green</v>
      </c>
      <c r="F1550" s="72" t="s">
        <v>1714</v>
      </c>
      <c r="G1550" s="23"/>
      <c r="H1550" s="24" t="str">
        <f t="shared" si="145"/>
        <v>Start Loc</v>
      </c>
      <c r="I1550" s="24" t="str">
        <f t="shared" si="146"/>
        <v>End Loc</v>
      </c>
      <c r="J1550" s="24" t="str">
        <f t="shared" si="147"/>
        <v>Segment</v>
      </c>
      <c r="K1550" s="71" t="s">
        <v>987</v>
      </c>
      <c r="L1550" s="22">
        <v>4.75</v>
      </c>
      <c r="M1550" s="22">
        <v>4.99</v>
      </c>
      <c r="N1550" s="22">
        <v>2</v>
      </c>
      <c r="O1550" s="22">
        <v>0</v>
      </c>
      <c r="P1550" s="22">
        <v>0</v>
      </c>
      <c r="Q1550" s="22">
        <v>0</v>
      </c>
      <c r="R1550" s="22"/>
      <c r="S1550" s="22"/>
      <c r="T1550" s="22"/>
      <c r="U1550" t="s">
        <v>719</v>
      </c>
      <c r="V1550" s="18">
        <f t="shared" si="148"/>
        <v>0.24000000000000021</v>
      </c>
      <c r="W1550" s="18">
        <v>39.504642509200004</v>
      </c>
      <c r="X1550" s="18">
        <v>-83.416523988099996</v>
      </c>
      <c r="Y1550" s="18">
        <v>39.507731931000002</v>
      </c>
      <c r="Z1550" s="18">
        <v>-83.416431448099999</v>
      </c>
      <c r="AA1550" s="71" t="str">
        <f t="shared" si="149"/>
        <v>FAY</v>
      </c>
    </row>
    <row r="1551" spans="1:27" x14ac:dyDescent="0.25">
      <c r="A1551" s="22" t="s">
        <v>2855</v>
      </c>
      <c r="B1551" s="22">
        <v>0</v>
      </c>
      <c r="C1551" s="22" t="s">
        <v>4612</v>
      </c>
      <c r="D1551" s="22">
        <v>2</v>
      </c>
      <c r="E1551" s="23" t="str">
        <f t="shared" si="144"/>
        <v>Green</v>
      </c>
      <c r="F1551" s="72" t="s">
        <v>1737</v>
      </c>
      <c r="G1551" s="23"/>
      <c r="H1551" s="24" t="str">
        <f t="shared" si="145"/>
        <v>Start Loc</v>
      </c>
      <c r="I1551" s="24" t="str">
        <f t="shared" si="146"/>
        <v>End Loc</v>
      </c>
      <c r="J1551" s="24" t="str">
        <f t="shared" si="147"/>
        <v>Segment</v>
      </c>
      <c r="K1551" s="71" t="s">
        <v>901</v>
      </c>
      <c r="L1551" s="22">
        <v>1</v>
      </c>
      <c r="M1551" s="22">
        <v>1.24</v>
      </c>
      <c r="N1551" s="22">
        <v>2</v>
      </c>
      <c r="O1551" s="22">
        <v>0</v>
      </c>
      <c r="P1551" s="22">
        <v>0</v>
      </c>
      <c r="Q1551" s="22">
        <v>1</v>
      </c>
      <c r="R1551" s="22"/>
      <c r="S1551" s="22"/>
      <c r="T1551" s="22"/>
      <c r="U1551" t="s">
        <v>1664</v>
      </c>
      <c r="V1551" s="18">
        <f t="shared" si="148"/>
        <v>0.24</v>
      </c>
      <c r="W1551" s="18">
        <v>39.506165062900003</v>
      </c>
      <c r="X1551" s="18">
        <v>-81.693818987100002</v>
      </c>
      <c r="Y1551" s="18">
        <v>39.508187252399999</v>
      </c>
      <c r="Z1551" s="18">
        <v>-81.690965027700003</v>
      </c>
      <c r="AA1551" s="71" t="str">
        <f t="shared" si="149"/>
        <v>WAS</v>
      </c>
    </row>
    <row r="1552" spans="1:27" x14ac:dyDescent="0.25">
      <c r="A1552" s="22" t="s">
        <v>5906</v>
      </c>
      <c r="B1552" s="22">
        <v>0</v>
      </c>
      <c r="C1552" s="22" t="s">
        <v>4606</v>
      </c>
      <c r="D1552" s="22">
        <v>2</v>
      </c>
      <c r="E1552" s="23" t="str">
        <f t="shared" si="144"/>
        <v>Green</v>
      </c>
      <c r="F1552" s="72" t="s">
        <v>1745</v>
      </c>
      <c r="G1552" s="23"/>
      <c r="H1552" s="24" t="str">
        <f t="shared" si="145"/>
        <v>Start Loc</v>
      </c>
      <c r="I1552" s="24" t="str">
        <f t="shared" si="146"/>
        <v>End Loc</v>
      </c>
      <c r="J1552" s="24" t="str">
        <f t="shared" si="147"/>
        <v>Segment</v>
      </c>
      <c r="K1552" s="71" t="s">
        <v>815</v>
      </c>
      <c r="L1552" s="22">
        <v>0.25</v>
      </c>
      <c r="M1552" s="22">
        <v>0.49</v>
      </c>
      <c r="N1552" s="22">
        <v>2</v>
      </c>
      <c r="O1552" s="22">
        <v>0</v>
      </c>
      <c r="P1552" s="22">
        <v>0</v>
      </c>
      <c r="Q1552" s="22">
        <v>1</v>
      </c>
      <c r="R1552" s="22"/>
      <c r="S1552" s="22"/>
      <c r="T1552" s="22"/>
      <c r="U1552" t="s">
        <v>1936</v>
      </c>
      <c r="V1552" s="18">
        <f t="shared" si="148"/>
        <v>0.24</v>
      </c>
      <c r="W1552" s="18">
        <v>39.507383967400003</v>
      </c>
      <c r="X1552" s="18">
        <v>-82.246996362999994</v>
      </c>
      <c r="Y1552" s="18">
        <v>39.508452129200002</v>
      </c>
      <c r="Z1552" s="18">
        <v>-82.243251941400004</v>
      </c>
      <c r="AA1552" s="71" t="str">
        <f t="shared" si="149"/>
        <v>HOC</v>
      </c>
    </row>
    <row r="1553" spans="1:27" x14ac:dyDescent="0.25">
      <c r="A1553" s="22" t="s">
        <v>5693</v>
      </c>
      <c r="B1553" s="22">
        <v>0</v>
      </c>
      <c r="C1553" s="22" t="s">
        <v>4619</v>
      </c>
      <c r="D1553" s="22">
        <v>2</v>
      </c>
      <c r="E1553" s="23" t="str">
        <f t="shared" si="144"/>
        <v>Green</v>
      </c>
      <c r="F1553" s="72" t="s">
        <v>1726</v>
      </c>
      <c r="G1553" s="23"/>
      <c r="H1553" s="24" t="str">
        <f t="shared" si="145"/>
        <v>Start Loc</v>
      </c>
      <c r="I1553" s="24" t="str">
        <f t="shared" si="146"/>
        <v>End Loc</v>
      </c>
      <c r="J1553" s="24" t="str">
        <f t="shared" si="147"/>
        <v>Segment</v>
      </c>
      <c r="K1553" s="71" t="s">
        <v>879</v>
      </c>
      <c r="L1553" s="22">
        <v>0.5</v>
      </c>
      <c r="M1553" s="22">
        <v>0.74</v>
      </c>
      <c r="N1553" s="22">
        <v>2</v>
      </c>
      <c r="O1553" s="22">
        <v>0</v>
      </c>
      <c r="P1553" s="22">
        <v>1</v>
      </c>
      <c r="Q1553" s="22">
        <v>1</v>
      </c>
      <c r="R1553" s="22"/>
      <c r="S1553" s="22"/>
      <c r="T1553" s="22"/>
      <c r="U1553" t="s">
        <v>570</v>
      </c>
      <c r="V1553" s="18">
        <f t="shared" si="148"/>
        <v>0.24</v>
      </c>
      <c r="W1553" s="18">
        <v>39.511893736200001</v>
      </c>
      <c r="X1553" s="18">
        <v>-83.210760942099995</v>
      </c>
      <c r="Y1553" s="18">
        <v>39.508604910400003</v>
      </c>
      <c r="Z1553" s="18">
        <v>-83.209286172500001</v>
      </c>
      <c r="AA1553" s="71" t="str">
        <f t="shared" si="149"/>
        <v>ROS</v>
      </c>
    </row>
    <row r="1554" spans="1:27" x14ac:dyDescent="0.25">
      <c r="A1554" s="22" t="s">
        <v>5342</v>
      </c>
      <c r="B1554" s="22">
        <v>0</v>
      </c>
      <c r="C1554" s="22" t="s">
        <v>4627</v>
      </c>
      <c r="D1554" s="22">
        <v>2</v>
      </c>
      <c r="E1554" s="23" t="str">
        <f t="shared" si="144"/>
        <v>Green</v>
      </c>
      <c r="F1554" s="72" t="s">
        <v>1727</v>
      </c>
      <c r="G1554" s="23"/>
      <c r="H1554" s="24" t="str">
        <f t="shared" si="145"/>
        <v>Start Loc</v>
      </c>
      <c r="I1554" s="24" t="str">
        <f t="shared" si="146"/>
        <v>End Loc</v>
      </c>
      <c r="J1554" s="24" t="str">
        <f t="shared" si="147"/>
        <v>Segment</v>
      </c>
      <c r="K1554" s="71" t="s">
        <v>842</v>
      </c>
      <c r="L1554" s="22">
        <v>3.25</v>
      </c>
      <c r="M1554" s="22">
        <v>3.49</v>
      </c>
      <c r="N1554" s="22">
        <v>2</v>
      </c>
      <c r="O1554" s="22">
        <v>0</v>
      </c>
      <c r="P1554" s="22">
        <v>0</v>
      </c>
      <c r="Q1554" s="22">
        <v>1</v>
      </c>
      <c r="R1554" s="22"/>
      <c r="S1554" s="22"/>
      <c r="T1554" s="22"/>
      <c r="U1554" t="s">
        <v>4876</v>
      </c>
      <c r="V1554" s="18">
        <f t="shared" si="148"/>
        <v>0.24000000000000021</v>
      </c>
      <c r="W1554" s="18">
        <v>39.515432751900001</v>
      </c>
      <c r="X1554" s="18">
        <v>-83.921597272200003</v>
      </c>
      <c r="Y1554" s="18">
        <v>39.512904686699997</v>
      </c>
      <c r="Z1554" s="18">
        <v>-83.920329083699997</v>
      </c>
      <c r="AA1554" s="71" t="str">
        <f t="shared" si="149"/>
        <v>CLI</v>
      </c>
    </row>
    <row r="1555" spans="1:27" x14ac:dyDescent="0.25">
      <c r="A1555" s="22" t="s">
        <v>5649</v>
      </c>
      <c r="B1555" s="22">
        <v>0</v>
      </c>
      <c r="C1555" s="22" t="s">
        <v>4624</v>
      </c>
      <c r="D1555" s="22">
        <v>2</v>
      </c>
      <c r="E1555" s="23" t="str">
        <f t="shared" si="144"/>
        <v>Green</v>
      </c>
      <c r="F1555" s="72" t="s">
        <v>1698</v>
      </c>
      <c r="G1555" s="23"/>
      <c r="H1555" s="24" t="str">
        <f t="shared" si="145"/>
        <v>Start Loc</v>
      </c>
      <c r="I1555" s="24" t="str">
        <f t="shared" si="146"/>
        <v>End Loc</v>
      </c>
      <c r="J1555" s="24" t="str">
        <f t="shared" si="147"/>
        <v>Segment</v>
      </c>
      <c r="K1555" s="71" t="s">
        <v>902</v>
      </c>
      <c r="L1555" s="22">
        <v>2.25</v>
      </c>
      <c r="M1555" s="22">
        <v>2.4900000000000002</v>
      </c>
      <c r="N1555" s="22">
        <v>2</v>
      </c>
      <c r="O1555" s="22">
        <v>0</v>
      </c>
      <c r="P1555" s="22">
        <v>0</v>
      </c>
      <c r="Q1555" s="22">
        <v>1</v>
      </c>
      <c r="R1555" s="22"/>
      <c r="S1555" s="22"/>
      <c r="T1555" s="22"/>
      <c r="U1555" t="s">
        <v>490</v>
      </c>
      <c r="V1555" s="18">
        <f t="shared" si="148"/>
        <v>0.24000000000000021</v>
      </c>
      <c r="W1555" s="18">
        <v>39.510458473299998</v>
      </c>
      <c r="X1555" s="18">
        <v>-84.468240943200001</v>
      </c>
      <c r="Y1555" s="18">
        <v>39.513868374200001</v>
      </c>
      <c r="Z1555" s="18">
        <v>-84.467718506400004</v>
      </c>
      <c r="AA1555" s="71" t="str">
        <f t="shared" si="149"/>
        <v>BUT</v>
      </c>
    </row>
    <row r="1556" spans="1:27" x14ac:dyDescent="0.25">
      <c r="A1556" s="22" t="s">
        <v>3956</v>
      </c>
      <c r="B1556" s="22">
        <v>0</v>
      </c>
      <c r="C1556" s="22" t="s">
        <v>4607</v>
      </c>
      <c r="D1556" s="22">
        <v>3</v>
      </c>
      <c r="E1556" s="23" t="str">
        <f t="shared" si="144"/>
        <v>Green</v>
      </c>
      <c r="F1556" s="72" t="s">
        <v>1669</v>
      </c>
      <c r="G1556" s="23"/>
      <c r="H1556" s="24" t="str">
        <f t="shared" si="145"/>
        <v>Start Loc</v>
      </c>
      <c r="I1556" s="24" t="str">
        <f t="shared" si="146"/>
        <v>End Loc</v>
      </c>
      <c r="J1556" s="24" t="str">
        <f t="shared" si="147"/>
        <v>Segment</v>
      </c>
      <c r="K1556" s="71" t="s">
        <v>799</v>
      </c>
      <c r="L1556" s="22">
        <v>5</v>
      </c>
      <c r="M1556" s="22">
        <v>5.24</v>
      </c>
      <c r="N1556" s="22">
        <v>3</v>
      </c>
      <c r="O1556" s="22">
        <v>0</v>
      </c>
      <c r="P1556" s="22">
        <v>0</v>
      </c>
      <c r="Q1556" s="22">
        <v>2</v>
      </c>
      <c r="R1556" s="22"/>
      <c r="S1556" s="22"/>
      <c r="T1556" s="22"/>
      <c r="U1556" t="s">
        <v>380</v>
      </c>
      <c r="V1556" s="18">
        <f t="shared" si="148"/>
        <v>0.24000000000000021</v>
      </c>
      <c r="W1556" s="18">
        <v>39.511482831599999</v>
      </c>
      <c r="X1556" s="18">
        <v>-84.316000528900005</v>
      </c>
      <c r="Y1556" s="18">
        <v>39.514315143099999</v>
      </c>
      <c r="Z1556" s="18">
        <v>-84.313704690999998</v>
      </c>
      <c r="AA1556" s="71" t="str">
        <f t="shared" si="149"/>
        <v>WAR</v>
      </c>
    </row>
    <row r="1557" spans="1:27" x14ac:dyDescent="0.25">
      <c r="A1557" s="22" t="s">
        <v>5221</v>
      </c>
      <c r="B1557" s="22">
        <v>0</v>
      </c>
      <c r="C1557" s="22" t="s">
        <v>4673</v>
      </c>
      <c r="D1557" s="22">
        <v>2</v>
      </c>
      <c r="E1557" s="23" t="str">
        <f t="shared" si="144"/>
        <v>Green</v>
      </c>
      <c r="F1557" s="72" t="s">
        <v>1714</v>
      </c>
      <c r="G1557" s="23"/>
      <c r="H1557" s="24" t="str">
        <f t="shared" si="145"/>
        <v>Start Loc</v>
      </c>
      <c r="I1557" s="24" t="str">
        <f t="shared" si="146"/>
        <v>End Loc</v>
      </c>
      <c r="J1557" s="24" t="str">
        <f t="shared" si="147"/>
        <v>Segment</v>
      </c>
      <c r="K1557" s="71" t="s">
        <v>2022</v>
      </c>
      <c r="L1557" s="22">
        <v>10.75</v>
      </c>
      <c r="M1557" s="22">
        <v>10.99</v>
      </c>
      <c r="N1557" s="22">
        <v>2</v>
      </c>
      <c r="O1557" s="22">
        <v>0</v>
      </c>
      <c r="P1557" s="22">
        <v>0</v>
      </c>
      <c r="Q1557" s="22">
        <v>2</v>
      </c>
      <c r="R1557" s="22"/>
      <c r="S1557" s="22"/>
      <c r="T1557" s="22"/>
      <c r="U1557" t="s">
        <v>1815</v>
      </c>
      <c r="V1557" s="18">
        <f t="shared" si="148"/>
        <v>0.24000000000000021</v>
      </c>
      <c r="W1557" s="18">
        <v>39.515631513300001</v>
      </c>
      <c r="X1557" s="18">
        <v>-83.413330795299998</v>
      </c>
      <c r="Y1557" s="18">
        <v>39.516076557700003</v>
      </c>
      <c r="Z1557" s="18">
        <v>-83.409138638100004</v>
      </c>
      <c r="AA1557" s="71" t="str">
        <f t="shared" si="149"/>
        <v>FAY</v>
      </c>
    </row>
    <row r="1558" spans="1:27" x14ac:dyDescent="0.25">
      <c r="A1558" s="22" t="s">
        <v>5028</v>
      </c>
      <c r="B1558" s="22">
        <v>0</v>
      </c>
      <c r="C1558" s="22" t="s">
        <v>4628</v>
      </c>
      <c r="D1558" s="22">
        <v>3</v>
      </c>
      <c r="E1558" s="23" t="str">
        <f t="shared" si="144"/>
        <v>Green</v>
      </c>
      <c r="F1558" s="72" t="s">
        <v>1669</v>
      </c>
      <c r="G1558" s="23"/>
      <c r="H1558" s="24" t="str">
        <f t="shared" si="145"/>
        <v>Start Loc</v>
      </c>
      <c r="I1558" s="24" t="str">
        <f t="shared" si="146"/>
        <v>End Loc</v>
      </c>
      <c r="J1558" s="24" t="str">
        <f t="shared" si="147"/>
        <v>Segment</v>
      </c>
      <c r="K1558" s="71" t="s">
        <v>911</v>
      </c>
      <c r="L1558" s="22">
        <v>4.75</v>
      </c>
      <c r="M1558" s="22">
        <v>4.99</v>
      </c>
      <c r="N1558" s="22">
        <v>3</v>
      </c>
      <c r="O1558" s="22">
        <v>0</v>
      </c>
      <c r="P1558" s="22">
        <v>0</v>
      </c>
      <c r="Q1558" s="22">
        <v>0</v>
      </c>
      <c r="R1558" s="22"/>
      <c r="S1558" s="22"/>
      <c r="T1558" s="22"/>
      <c r="U1558" t="s">
        <v>690</v>
      </c>
      <c r="V1558" s="18">
        <f t="shared" si="148"/>
        <v>0.24000000000000021</v>
      </c>
      <c r="W1558" s="18">
        <v>39.515879216800002</v>
      </c>
      <c r="X1558" s="18">
        <v>-84.2965160551</v>
      </c>
      <c r="Y1558" s="18">
        <v>39.516658106400001</v>
      </c>
      <c r="Z1558" s="18">
        <v>-84.300254272000004</v>
      </c>
      <c r="AA1558" s="71" t="str">
        <f t="shared" si="149"/>
        <v>WAR</v>
      </c>
    </row>
    <row r="1559" spans="1:27" x14ac:dyDescent="0.25">
      <c r="A1559" s="22" t="s">
        <v>2628</v>
      </c>
      <c r="B1559" s="22">
        <v>0</v>
      </c>
      <c r="C1559" s="22" t="s">
        <v>4651</v>
      </c>
      <c r="D1559" s="22">
        <v>3</v>
      </c>
      <c r="E1559" s="23" t="str">
        <f t="shared" si="144"/>
        <v>Green</v>
      </c>
      <c r="F1559" s="72" t="s">
        <v>1737</v>
      </c>
      <c r="G1559" s="23"/>
      <c r="H1559" s="24" t="str">
        <f t="shared" si="145"/>
        <v>Start Loc</v>
      </c>
      <c r="I1559" s="24" t="str">
        <f t="shared" si="146"/>
        <v>End Loc</v>
      </c>
      <c r="J1559" s="24" t="str">
        <f t="shared" si="147"/>
        <v>Segment</v>
      </c>
      <c r="K1559" s="71" t="s">
        <v>808</v>
      </c>
      <c r="L1559" s="22">
        <v>12.75</v>
      </c>
      <c r="M1559" s="22">
        <v>12.99</v>
      </c>
      <c r="N1559" s="22">
        <v>3</v>
      </c>
      <c r="O1559" s="22">
        <v>0</v>
      </c>
      <c r="P1559" s="22">
        <v>0</v>
      </c>
      <c r="Q1559" s="22">
        <v>1</v>
      </c>
      <c r="R1559" s="22"/>
      <c r="S1559" s="22"/>
      <c r="T1559" s="22"/>
      <c r="U1559" t="s">
        <v>429</v>
      </c>
      <c r="V1559" s="18">
        <f t="shared" si="148"/>
        <v>0.24000000000000021</v>
      </c>
      <c r="W1559" s="18">
        <v>39.515995554100002</v>
      </c>
      <c r="X1559" s="18">
        <v>-81.596890398699998</v>
      </c>
      <c r="Y1559" s="18">
        <v>39.516797947999997</v>
      </c>
      <c r="Z1559" s="18">
        <v>-81.600922221900007</v>
      </c>
      <c r="AA1559" s="71" t="str">
        <f t="shared" si="149"/>
        <v>WAS</v>
      </c>
    </row>
    <row r="1560" spans="1:27" x14ac:dyDescent="0.25">
      <c r="A1560" s="22" t="s">
        <v>3697</v>
      </c>
      <c r="B1560" s="22">
        <v>0</v>
      </c>
      <c r="C1560" s="22" t="s">
        <v>4615</v>
      </c>
      <c r="D1560" s="22">
        <v>2</v>
      </c>
      <c r="E1560" s="23" t="str">
        <f t="shared" si="144"/>
        <v>Green</v>
      </c>
      <c r="F1560" s="72" t="s">
        <v>1698</v>
      </c>
      <c r="G1560" s="23"/>
      <c r="H1560" s="24" t="str">
        <f t="shared" si="145"/>
        <v>Start Loc</v>
      </c>
      <c r="I1560" s="24" t="str">
        <f t="shared" si="146"/>
        <v>End Loc</v>
      </c>
      <c r="J1560" s="24" t="str">
        <f t="shared" si="147"/>
        <v>Segment</v>
      </c>
      <c r="K1560" s="71" t="s">
        <v>902</v>
      </c>
      <c r="L1560" s="22">
        <v>2.5</v>
      </c>
      <c r="M1560" s="22">
        <v>2.74</v>
      </c>
      <c r="N1560" s="22">
        <v>2</v>
      </c>
      <c r="O1560" s="22">
        <v>0</v>
      </c>
      <c r="P1560" s="22">
        <v>0</v>
      </c>
      <c r="Q1560" s="22">
        <v>2</v>
      </c>
      <c r="R1560" s="22"/>
      <c r="S1560" s="22"/>
      <c r="T1560" s="22"/>
      <c r="U1560" t="s">
        <v>490</v>
      </c>
      <c r="V1560" s="18">
        <f t="shared" si="148"/>
        <v>0.24000000000000021</v>
      </c>
      <c r="W1560" s="18">
        <v>39.513993273700002</v>
      </c>
      <c r="X1560" s="18">
        <v>-84.467663629200004</v>
      </c>
      <c r="Y1560" s="18">
        <v>39.5171339304</v>
      </c>
      <c r="Z1560" s="18">
        <v>-84.467525752200004</v>
      </c>
      <c r="AA1560" s="71" t="str">
        <f t="shared" si="149"/>
        <v>BUT</v>
      </c>
    </row>
    <row r="1561" spans="1:27" x14ac:dyDescent="0.25">
      <c r="A1561" s="22" t="s">
        <v>5669</v>
      </c>
      <c r="B1561" s="22">
        <v>0</v>
      </c>
      <c r="C1561" s="22" t="s">
        <v>4644</v>
      </c>
      <c r="D1561" s="22">
        <v>2</v>
      </c>
      <c r="E1561" s="23" t="str">
        <f t="shared" si="144"/>
        <v>Green</v>
      </c>
      <c r="F1561" s="72" t="s">
        <v>1669</v>
      </c>
      <c r="G1561" s="23"/>
      <c r="H1561" s="24" t="str">
        <f t="shared" si="145"/>
        <v>Start Loc</v>
      </c>
      <c r="I1561" s="24" t="str">
        <f t="shared" si="146"/>
        <v>End Loc</v>
      </c>
      <c r="J1561" s="24" t="str">
        <f t="shared" si="147"/>
        <v>Segment</v>
      </c>
      <c r="K1561" s="71" t="s">
        <v>799</v>
      </c>
      <c r="L1561" s="22">
        <v>5.25</v>
      </c>
      <c r="M1561" s="22">
        <v>5.49</v>
      </c>
      <c r="N1561" s="22">
        <v>2</v>
      </c>
      <c r="O1561" s="22">
        <v>0</v>
      </c>
      <c r="P1561" s="22">
        <v>0</v>
      </c>
      <c r="Q1561" s="22">
        <v>0</v>
      </c>
      <c r="R1561" s="22"/>
      <c r="S1561" s="22"/>
      <c r="T1561" s="22"/>
      <c r="U1561" t="s">
        <v>380</v>
      </c>
      <c r="V1561" s="18">
        <f t="shared" si="148"/>
        <v>0.24000000000000021</v>
      </c>
      <c r="W1561" s="18">
        <v>39.514422978900001</v>
      </c>
      <c r="X1561" s="18">
        <v>-84.313579129000004</v>
      </c>
      <c r="Y1561" s="18">
        <v>39.517169952099998</v>
      </c>
      <c r="Z1561" s="18">
        <v>-84.310835255499995</v>
      </c>
      <c r="AA1561" s="71" t="str">
        <f t="shared" si="149"/>
        <v>WAR</v>
      </c>
    </row>
    <row r="1562" spans="1:27" x14ac:dyDescent="0.25">
      <c r="A1562" s="22" t="s">
        <v>3127</v>
      </c>
      <c r="B1562" s="22">
        <v>0</v>
      </c>
      <c r="C1562" s="22" t="s">
        <v>4608</v>
      </c>
      <c r="D1562" s="22">
        <v>2</v>
      </c>
      <c r="E1562" s="23" t="str">
        <f t="shared" si="144"/>
        <v>Green</v>
      </c>
      <c r="F1562" s="72" t="s">
        <v>1745</v>
      </c>
      <c r="G1562" s="23"/>
      <c r="H1562" s="24" t="str">
        <f t="shared" si="145"/>
        <v>Start Loc</v>
      </c>
      <c r="I1562" s="24" t="str">
        <f t="shared" si="146"/>
        <v>End Loc</v>
      </c>
      <c r="J1562" s="24" t="str">
        <f t="shared" si="147"/>
        <v>Segment</v>
      </c>
      <c r="K1562" s="71" t="s">
        <v>815</v>
      </c>
      <c r="L1562" s="22">
        <v>1.25</v>
      </c>
      <c r="M1562" s="22">
        <v>1.49</v>
      </c>
      <c r="N1562" s="22">
        <v>2</v>
      </c>
      <c r="O1562" s="22">
        <v>0</v>
      </c>
      <c r="P1562" s="22">
        <v>1</v>
      </c>
      <c r="Q1562" s="22">
        <v>3</v>
      </c>
      <c r="R1562" s="22"/>
      <c r="S1562" s="22"/>
      <c r="T1562" s="22"/>
      <c r="U1562" t="s">
        <v>1936</v>
      </c>
      <c r="V1562" s="18">
        <f t="shared" si="148"/>
        <v>0.24</v>
      </c>
      <c r="W1562" s="18">
        <v>39.5145632041</v>
      </c>
      <c r="X1562" s="18">
        <v>-82.236854286400003</v>
      </c>
      <c r="Y1562" s="18">
        <v>39.5177357082</v>
      </c>
      <c r="Z1562" s="18">
        <v>-82.238358156000004</v>
      </c>
      <c r="AA1562" s="71" t="str">
        <f t="shared" si="149"/>
        <v>HOC</v>
      </c>
    </row>
    <row r="1563" spans="1:27" x14ac:dyDescent="0.25">
      <c r="A1563" s="22" t="s">
        <v>6092</v>
      </c>
      <c r="B1563" s="22">
        <v>0</v>
      </c>
      <c r="C1563" s="22" t="s">
        <v>4620</v>
      </c>
      <c r="D1563" s="22">
        <v>2</v>
      </c>
      <c r="E1563" s="23" t="str">
        <f t="shared" si="144"/>
        <v>Green</v>
      </c>
      <c r="F1563" s="72" t="s">
        <v>1714</v>
      </c>
      <c r="G1563" s="23"/>
      <c r="H1563" s="24" t="str">
        <f t="shared" si="145"/>
        <v>Start Loc</v>
      </c>
      <c r="I1563" s="24" t="str">
        <f t="shared" si="146"/>
        <v>End Loc</v>
      </c>
      <c r="J1563" s="24" t="str">
        <f t="shared" si="147"/>
        <v>Segment</v>
      </c>
      <c r="K1563" s="71" t="s">
        <v>801</v>
      </c>
      <c r="L1563" s="22">
        <v>0</v>
      </c>
      <c r="M1563" s="22">
        <v>0.24</v>
      </c>
      <c r="N1563" s="22">
        <v>2</v>
      </c>
      <c r="O1563" s="22">
        <v>0</v>
      </c>
      <c r="P1563" s="22">
        <v>1</v>
      </c>
      <c r="Q1563" s="22">
        <v>1</v>
      </c>
      <c r="R1563" s="22"/>
      <c r="S1563" s="22"/>
      <c r="T1563" s="22"/>
      <c r="U1563" t="s">
        <v>6775</v>
      </c>
      <c r="V1563" s="18">
        <f t="shared" si="148"/>
        <v>0.24</v>
      </c>
      <c r="W1563" s="18">
        <v>39.5165231987</v>
      </c>
      <c r="X1563" s="18">
        <v>-83.391756466399997</v>
      </c>
      <c r="Y1563" s="18">
        <v>39.519420098700003</v>
      </c>
      <c r="Z1563" s="18">
        <v>-83.393575215300004</v>
      </c>
      <c r="AA1563" s="71" t="str">
        <f t="shared" si="149"/>
        <v>FAY</v>
      </c>
    </row>
    <row r="1564" spans="1:27" x14ac:dyDescent="0.25">
      <c r="A1564" s="22" t="s">
        <v>6347</v>
      </c>
      <c r="B1564" s="22">
        <v>0</v>
      </c>
      <c r="C1564" s="22" t="s">
        <v>4608</v>
      </c>
      <c r="D1564" s="22">
        <v>3</v>
      </c>
      <c r="E1564" s="23" t="str">
        <f t="shared" si="144"/>
        <v>Green</v>
      </c>
      <c r="F1564" s="72" t="s">
        <v>1689</v>
      </c>
      <c r="G1564" s="23"/>
      <c r="H1564" s="24" t="str">
        <f t="shared" si="145"/>
        <v>Start Loc</v>
      </c>
      <c r="I1564" s="24" t="str">
        <f t="shared" si="146"/>
        <v>End Loc</v>
      </c>
      <c r="J1564" s="24" t="str">
        <f t="shared" si="147"/>
        <v>Segment</v>
      </c>
      <c r="K1564" s="71" t="s">
        <v>844</v>
      </c>
      <c r="L1564" s="22">
        <v>1.25</v>
      </c>
      <c r="M1564" s="22">
        <v>1.49</v>
      </c>
      <c r="N1564" s="22">
        <v>3</v>
      </c>
      <c r="O1564" s="22">
        <v>0</v>
      </c>
      <c r="P1564" s="22">
        <v>0</v>
      </c>
      <c r="Q1564" s="22">
        <v>0</v>
      </c>
      <c r="R1564" s="22"/>
      <c r="S1564" s="22"/>
      <c r="T1564" s="22"/>
      <c r="U1564" t="s">
        <v>386</v>
      </c>
      <c r="V1564" s="18">
        <f t="shared" si="148"/>
        <v>0.24</v>
      </c>
      <c r="W1564" s="18">
        <v>39.516672704400001</v>
      </c>
      <c r="X1564" s="18">
        <v>-82.932777848800001</v>
      </c>
      <c r="Y1564" s="18">
        <v>39.519833789899998</v>
      </c>
      <c r="Z1564" s="18">
        <v>-82.9339254466</v>
      </c>
      <c r="AA1564" s="71" t="str">
        <f t="shared" si="149"/>
        <v>PIC</v>
      </c>
    </row>
    <row r="1565" spans="1:27" x14ac:dyDescent="0.25">
      <c r="A1565" s="22" t="s">
        <v>2603</v>
      </c>
      <c r="B1565" s="22">
        <v>0</v>
      </c>
      <c r="C1565" s="22" t="s">
        <v>4615</v>
      </c>
      <c r="D1565" s="22">
        <v>2</v>
      </c>
      <c r="E1565" s="23" t="str">
        <f t="shared" si="144"/>
        <v>Green</v>
      </c>
      <c r="F1565" s="72" t="s">
        <v>1737</v>
      </c>
      <c r="G1565" s="23"/>
      <c r="H1565" s="24" t="str">
        <f t="shared" si="145"/>
        <v>Start Loc</v>
      </c>
      <c r="I1565" s="24" t="str">
        <f t="shared" si="146"/>
        <v>End Loc</v>
      </c>
      <c r="J1565" s="24" t="str">
        <f t="shared" si="147"/>
        <v>Segment</v>
      </c>
      <c r="K1565" s="71" t="s">
        <v>796</v>
      </c>
      <c r="L1565" s="22">
        <v>2.5</v>
      </c>
      <c r="M1565" s="22">
        <v>2.74</v>
      </c>
      <c r="N1565" s="22">
        <v>2</v>
      </c>
      <c r="O1565" s="22">
        <v>0</v>
      </c>
      <c r="P1565" s="22">
        <v>0</v>
      </c>
      <c r="Q1565" s="22">
        <v>0</v>
      </c>
      <c r="R1565" s="22"/>
      <c r="S1565" s="22"/>
      <c r="T1565" s="22"/>
      <c r="U1565" t="s">
        <v>675</v>
      </c>
      <c r="V1565" s="18">
        <f t="shared" si="148"/>
        <v>0.24000000000000021</v>
      </c>
      <c r="W1565" s="18">
        <v>39.5199311298</v>
      </c>
      <c r="X1565" s="18">
        <v>-81.453383204399998</v>
      </c>
      <c r="Y1565" s="18">
        <v>39.521276712999999</v>
      </c>
      <c r="Z1565" s="18">
        <v>-81.449754971800004</v>
      </c>
      <c r="AA1565" s="71" t="str">
        <f t="shared" si="149"/>
        <v>WAS</v>
      </c>
    </row>
    <row r="1566" spans="1:27" x14ac:dyDescent="0.25">
      <c r="A1566" s="22" t="s">
        <v>3107</v>
      </c>
      <c r="B1566" s="22">
        <v>0</v>
      </c>
      <c r="C1566" s="22" t="s">
        <v>4606</v>
      </c>
      <c r="D1566" s="22">
        <v>2</v>
      </c>
      <c r="E1566" s="23" t="str">
        <f t="shared" si="144"/>
        <v>Green</v>
      </c>
      <c r="F1566" s="72" t="s">
        <v>1745</v>
      </c>
      <c r="G1566" s="23"/>
      <c r="H1566" s="24" t="str">
        <f t="shared" si="145"/>
        <v>Start Loc</v>
      </c>
      <c r="I1566" s="24" t="str">
        <f t="shared" si="146"/>
        <v>End Loc</v>
      </c>
      <c r="J1566" s="24" t="str">
        <f t="shared" si="147"/>
        <v>Segment</v>
      </c>
      <c r="K1566" s="71" t="s">
        <v>952</v>
      </c>
      <c r="L1566" s="22">
        <v>0.25</v>
      </c>
      <c r="M1566" s="22">
        <v>0.49</v>
      </c>
      <c r="N1566" s="22">
        <v>2</v>
      </c>
      <c r="O1566" s="22">
        <v>0</v>
      </c>
      <c r="P1566" s="22">
        <v>2</v>
      </c>
      <c r="Q1566" s="22">
        <v>2</v>
      </c>
      <c r="R1566" s="22"/>
      <c r="S1566" s="22"/>
      <c r="T1566" s="22"/>
      <c r="U1566" t="s">
        <v>2166</v>
      </c>
      <c r="V1566" s="18">
        <f t="shared" si="148"/>
        <v>0.24</v>
      </c>
      <c r="W1566" s="18">
        <v>39.518420247500003</v>
      </c>
      <c r="X1566" s="18">
        <v>-82.501243540100006</v>
      </c>
      <c r="Y1566" s="18">
        <v>39.5213942934</v>
      </c>
      <c r="Z1566" s="18">
        <v>-82.503312362000003</v>
      </c>
      <c r="AA1566" s="71" t="str">
        <f t="shared" si="149"/>
        <v>HOC</v>
      </c>
    </row>
    <row r="1567" spans="1:27" x14ac:dyDescent="0.25">
      <c r="A1567" s="22" t="s">
        <v>2712</v>
      </c>
      <c r="B1567" s="22">
        <v>0</v>
      </c>
      <c r="C1567" s="22" t="s">
        <v>4615</v>
      </c>
      <c r="D1567" s="22">
        <v>2</v>
      </c>
      <c r="E1567" s="23" t="str">
        <f t="shared" si="144"/>
        <v>Green</v>
      </c>
      <c r="F1567" s="72" t="s">
        <v>1669</v>
      </c>
      <c r="G1567" s="23"/>
      <c r="H1567" s="24" t="str">
        <f t="shared" si="145"/>
        <v>Start Loc</v>
      </c>
      <c r="I1567" s="24" t="str">
        <f t="shared" si="146"/>
        <v>End Loc</v>
      </c>
      <c r="J1567" s="24" t="str">
        <f t="shared" si="147"/>
        <v>Segment</v>
      </c>
      <c r="K1567" s="71" t="s">
        <v>1084</v>
      </c>
      <c r="L1567" s="22">
        <v>2.5</v>
      </c>
      <c r="M1567" s="22">
        <v>2.74</v>
      </c>
      <c r="N1567" s="22">
        <v>2</v>
      </c>
      <c r="O1567" s="22">
        <v>0</v>
      </c>
      <c r="P1567" s="22">
        <v>0</v>
      </c>
      <c r="Q1567" s="22">
        <v>1</v>
      </c>
      <c r="R1567" s="22"/>
      <c r="S1567" s="22"/>
      <c r="T1567" s="22"/>
      <c r="U1567" t="s">
        <v>1515</v>
      </c>
      <c r="V1567" s="18">
        <f t="shared" si="148"/>
        <v>0.24000000000000021</v>
      </c>
      <c r="W1567" s="18">
        <v>39.523219622500001</v>
      </c>
      <c r="X1567" s="18">
        <v>-84.293730071300004</v>
      </c>
      <c r="Y1567" s="18">
        <v>39.522380446699998</v>
      </c>
      <c r="Z1567" s="18">
        <v>-84.289555091699995</v>
      </c>
      <c r="AA1567" s="71" t="str">
        <f t="shared" si="149"/>
        <v>WAR</v>
      </c>
    </row>
    <row r="1568" spans="1:27" x14ac:dyDescent="0.25">
      <c r="A1568" s="22" t="s">
        <v>3947</v>
      </c>
      <c r="B1568" s="22">
        <v>0</v>
      </c>
      <c r="C1568" s="22" t="s">
        <v>4628</v>
      </c>
      <c r="D1568" s="22">
        <v>5</v>
      </c>
      <c r="E1568" s="23" t="str">
        <f t="shared" si="144"/>
        <v>Green</v>
      </c>
      <c r="F1568" s="72" t="s">
        <v>1745</v>
      </c>
      <c r="G1568" s="23"/>
      <c r="H1568" s="24" t="str">
        <f t="shared" si="145"/>
        <v>Start Loc</v>
      </c>
      <c r="I1568" s="24" t="str">
        <f t="shared" si="146"/>
        <v>End Loc</v>
      </c>
      <c r="J1568" s="24" t="str">
        <f t="shared" si="147"/>
        <v>Segment</v>
      </c>
      <c r="K1568" s="71" t="s">
        <v>808</v>
      </c>
      <c r="L1568" s="22">
        <v>4.75</v>
      </c>
      <c r="M1568" s="22">
        <v>4.99</v>
      </c>
      <c r="N1568" s="22">
        <v>5</v>
      </c>
      <c r="O1568" s="22">
        <v>0</v>
      </c>
      <c r="P1568" s="22">
        <v>0</v>
      </c>
      <c r="Q1568" s="22">
        <v>2</v>
      </c>
      <c r="R1568" s="22"/>
      <c r="S1568" s="22"/>
      <c r="T1568" s="22"/>
      <c r="U1568" t="s">
        <v>726</v>
      </c>
      <c r="V1568" s="18">
        <f t="shared" si="148"/>
        <v>0.24000000000000021</v>
      </c>
      <c r="W1568" s="18">
        <v>39.520501963000001</v>
      </c>
      <c r="X1568" s="18">
        <v>-82.479092286300002</v>
      </c>
      <c r="Y1568" s="18">
        <v>39.522562665099997</v>
      </c>
      <c r="Z1568" s="18">
        <v>-82.47592727</v>
      </c>
      <c r="AA1568" s="71" t="str">
        <f t="shared" si="149"/>
        <v>HOC</v>
      </c>
    </row>
    <row r="1569" spans="1:27" x14ac:dyDescent="0.25">
      <c r="A1569" s="22" t="s">
        <v>2402</v>
      </c>
      <c r="B1569" s="22">
        <v>0</v>
      </c>
      <c r="C1569" s="22" t="s">
        <v>4662</v>
      </c>
      <c r="D1569" s="22">
        <v>2</v>
      </c>
      <c r="E1569" s="23" t="str">
        <f t="shared" si="144"/>
        <v>Green</v>
      </c>
      <c r="F1569" s="72" t="s">
        <v>1737</v>
      </c>
      <c r="G1569" s="23"/>
      <c r="H1569" s="24" t="str">
        <f t="shared" si="145"/>
        <v>Start Loc</v>
      </c>
      <c r="I1569" s="24" t="str">
        <f t="shared" si="146"/>
        <v>End Loc</v>
      </c>
      <c r="J1569" s="24" t="str">
        <f t="shared" si="147"/>
        <v>Segment</v>
      </c>
      <c r="K1569" s="71" t="s">
        <v>808</v>
      </c>
      <c r="L1569" s="22">
        <v>13.5</v>
      </c>
      <c r="M1569" s="22">
        <v>13.74</v>
      </c>
      <c r="N1569" s="22">
        <v>2</v>
      </c>
      <c r="O1569" s="22">
        <v>0</v>
      </c>
      <c r="P1569" s="22">
        <v>0</v>
      </c>
      <c r="Q1569" s="22">
        <v>0</v>
      </c>
      <c r="R1569" s="22"/>
      <c r="S1569" s="22"/>
      <c r="T1569" s="22"/>
      <c r="U1569" t="s">
        <v>429</v>
      </c>
      <c r="V1569" s="18">
        <f t="shared" si="148"/>
        <v>0.24000000000000021</v>
      </c>
      <c r="W1569" s="18">
        <v>39.521480124699998</v>
      </c>
      <c r="X1569" s="18">
        <v>-81.607447922800006</v>
      </c>
      <c r="Y1569" s="18">
        <v>39.522745261399997</v>
      </c>
      <c r="Z1569" s="18">
        <v>-81.611381683100007</v>
      </c>
      <c r="AA1569" s="71" t="str">
        <f t="shared" si="149"/>
        <v>WAS</v>
      </c>
    </row>
    <row r="1570" spans="1:27" x14ac:dyDescent="0.25">
      <c r="A1570" s="22" t="s">
        <v>4108</v>
      </c>
      <c r="B1570" s="22">
        <v>0</v>
      </c>
      <c r="C1570" s="22" t="s">
        <v>4631</v>
      </c>
      <c r="D1570" s="22">
        <v>3</v>
      </c>
      <c r="E1570" s="23" t="str">
        <f t="shared" si="144"/>
        <v>Green</v>
      </c>
      <c r="F1570" s="72" t="s">
        <v>1698</v>
      </c>
      <c r="G1570" s="23"/>
      <c r="H1570" s="24" t="str">
        <f t="shared" si="145"/>
        <v>Start Loc</v>
      </c>
      <c r="I1570" s="24" t="str">
        <f t="shared" si="146"/>
        <v>End Loc</v>
      </c>
      <c r="J1570" s="24" t="str">
        <f t="shared" si="147"/>
        <v>Segment</v>
      </c>
      <c r="K1570" s="71" t="s">
        <v>902</v>
      </c>
      <c r="L1570" s="22">
        <v>3</v>
      </c>
      <c r="M1570" s="22">
        <v>3.24</v>
      </c>
      <c r="N1570" s="22">
        <v>3</v>
      </c>
      <c r="O1570" s="22">
        <v>0</v>
      </c>
      <c r="P1570" s="22">
        <v>0</v>
      </c>
      <c r="Q1570" s="22">
        <v>2</v>
      </c>
      <c r="R1570" s="22"/>
      <c r="S1570" s="22"/>
      <c r="T1570" s="22"/>
      <c r="U1570" t="s">
        <v>490</v>
      </c>
      <c r="V1570" s="18">
        <f t="shared" si="148"/>
        <v>0.24000000000000021</v>
      </c>
      <c r="W1570" s="18">
        <v>39.520590356600003</v>
      </c>
      <c r="X1570" s="18">
        <v>-84.469454788999997</v>
      </c>
      <c r="Y1570" s="18">
        <v>39.523929688300001</v>
      </c>
      <c r="Z1570" s="18">
        <v>-84.468892475100006</v>
      </c>
      <c r="AA1570" s="71" t="str">
        <f t="shared" si="149"/>
        <v>BUT</v>
      </c>
    </row>
    <row r="1571" spans="1:27" x14ac:dyDescent="0.25">
      <c r="A1571" s="22" t="s">
        <v>2546</v>
      </c>
      <c r="B1571" s="22">
        <v>0</v>
      </c>
      <c r="C1571" s="22" t="s">
        <v>4639</v>
      </c>
      <c r="D1571" s="22">
        <v>2</v>
      </c>
      <c r="E1571" s="23" t="str">
        <f t="shared" si="144"/>
        <v>Green</v>
      </c>
      <c r="F1571" s="72" t="s">
        <v>1737</v>
      </c>
      <c r="G1571" s="23"/>
      <c r="H1571" s="24" t="str">
        <f t="shared" si="145"/>
        <v>Start Loc</v>
      </c>
      <c r="I1571" s="24" t="str">
        <f t="shared" si="146"/>
        <v>End Loc</v>
      </c>
      <c r="J1571" s="24" t="str">
        <f t="shared" si="147"/>
        <v>Segment</v>
      </c>
      <c r="K1571" s="71" t="s">
        <v>808</v>
      </c>
      <c r="L1571" s="22">
        <v>13.75</v>
      </c>
      <c r="M1571" s="22">
        <v>13.99</v>
      </c>
      <c r="N1571" s="22">
        <v>2</v>
      </c>
      <c r="O1571" s="22">
        <v>0</v>
      </c>
      <c r="P1571" s="22">
        <v>0</v>
      </c>
      <c r="Q1571" s="22">
        <v>0</v>
      </c>
      <c r="R1571" s="22"/>
      <c r="S1571" s="22"/>
      <c r="T1571" s="22"/>
      <c r="U1571" t="s">
        <v>429</v>
      </c>
      <c r="V1571" s="18">
        <f t="shared" si="148"/>
        <v>0.24000000000000021</v>
      </c>
      <c r="W1571" s="18">
        <v>39.522729359899998</v>
      </c>
      <c r="X1571" s="18">
        <v>-81.611567260699999</v>
      </c>
      <c r="Y1571" s="18">
        <v>39.523997201199997</v>
      </c>
      <c r="Z1571" s="18">
        <v>-81.615580250700006</v>
      </c>
      <c r="AA1571" s="71" t="str">
        <f t="shared" si="149"/>
        <v>WAS</v>
      </c>
    </row>
    <row r="1572" spans="1:27" x14ac:dyDescent="0.25">
      <c r="A1572" s="22" t="s">
        <v>3196</v>
      </c>
      <c r="B1572" s="22">
        <v>0</v>
      </c>
      <c r="C1572" s="22" t="s">
        <v>4608</v>
      </c>
      <c r="D1572" s="22">
        <v>4</v>
      </c>
      <c r="E1572" s="23" t="str">
        <f t="shared" si="144"/>
        <v>Green</v>
      </c>
      <c r="F1572" s="72" t="s">
        <v>1737</v>
      </c>
      <c r="G1572" s="23"/>
      <c r="H1572" s="24" t="str">
        <f t="shared" si="145"/>
        <v>Start Loc</v>
      </c>
      <c r="I1572" s="24" t="str">
        <f t="shared" si="146"/>
        <v>End Loc</v>
      </c>
      <c r="J1572" s="24" t="str">
        <f t="shared" si="147"/>
        <v>Segment</v>
      </c>
      <c r="K1572" s="71" t="s">
        <v>814</v>
      </c>
      <c r="L1572" s="22">
        <v>1.25</v>
      </c>
      <c r="M1572" s="22">
        <v>1.49</v>
      </c>
      <c r="N1572" s="22">
        <v>4</v>
      </c>
      <c r="O1572" s="22">
        <v>0</v>
      </c>
      <c r="P1572" s="22">
        <v>0</v>
      </c>
      <c r="Q1572" s="22">
        <v>1</v>
      </c>
      <c r="R1572" s="22"/>
      <c r="S1572" s="22"/>
      <c r="T1572" s="22"/>
      <c r="U1572" t="s">
        <v>736</v>
      </c>
      <c r="V1572" s="18">
        <f t="shared" si="148"/>
        <v>0.24</v>
      </c>
      <c r="W1572" s="18">
        <v>39.5247533553</v>
      </c>
      <c r="X1572" s="18">
        <v>-81.380827789799994</v>
      </c>
      <c r="Y1572" s="18">
        <v>39.524303146000001</v>
      </c>
      <c r="Z1572" s="18">
        <v>-81.376577425400001</v>
      </c>
      <c r="AA1572" s="71" t="str">
        <f t="shared" si="149"/>
        <v>WAS</v>
      </c>
    </row>
    <row r="1573" spans="1:27" x14ac:dyDescent="0.25">
      <c r="A1573" s="22" t="s">
        <v>3620</v>
      </c>
      <c r="B1573" s="22">
        <v>0</v>
      </c>
      <c r="C1573" s="22" t="s">
        <v>4612</v>
      </c>
      <c r="D1573" s="22">
        <v>2</v>
      </c>
      <c r="E1573" s="23" t="str">
        <f t="shared" si="144"/>
        <v>Green</v>
      </c>
      <c r="F1573" s="72" t="s">
        <v>1737</v>
      </c>
      <c r="G1573" s="23"/>
      <c r="H1573" s="24" t="str">
        <f t="shared" si="145"/>
        <v>Start Loc</v>
      </c>
      <c r="I1573" s="24" t="str">
        <f t="shared" si="146"/>
        <v>End Loc</v>
      </c>
      <c r="J1573" s="24" t="str">
        <f t="shared" si="147"/>
        <v>Segment</v>
      </c>
      <c r="K1573" s="71" t="s">
        <v>814</v>
      </c>
      <c r="L1573" s="22">
        <v>1</v>
      </c>
      <c r="M1573" s="22">
        <v>1.24</v>
      </c>
      <c r="N1573" s="22">
        <v>2</v>
      </c>
      <c r="O1573" s="22">
        <v>0</v>
      </c>
      <c r="P1573" s="22">
        <v>0</v>
      </c>
      <c r="Q1573" s="22">
        <v>0</v>
      </c>
      <c r="R1573" s="22"/>
      <c r="S1573" s="22"/>
      <c r="T1573" s="22"/>
      <c r="U1573" t="s">
        <v>736</v>
      </c>
      <c r="V1573" s="18">
        <f t="shared" si="148"/>
        <v>0.24</v>
      </c>
      <c r="W1573" s="18">
        <v>39.525459264699997</v>
      </c>
      <c r="X1573" s="18">
        <v>-81.384967581500007</v>
      </c>
      <c r="Y1573" s="18">
        <v>39.5247900763</v>
      </c>
      <c r="Z1573" s="18">
        <v>-81.380991481699994</v>
      </c>
      <c r="AA1573" s="71" t="str">
        <f t="shared" si="149"/>
        <v>WAS</v>
      </c>
    </row>
    <row r="1574" spans="1:27" x14ac:dyDescent="0.25">
      <c r="A1574" s="22" t="s">
        <v>5707</v>
      </c>
      <c r="B1574" s="22">
        <v>0</v>
      </c>
      <c r="C1574" s="22" t="s">
        <v>4626</v>
      </c>
      <c r="D1574" s="22">
        <v>2</v>
      </c>
      <c r="E1574" s="23" t="str">
        <f t="shared" si="144"/>
        <v>Green</v>
      </c>
      <c r="F1574" s="72" t="s">
        <v>1698</v>
      </c>
      <c r="G1574" s="23"/>
      <c r="H1574" s="24" t="str">
        <f t="shared" si="145"/>
        <v>Start Loc</v>
      </c>
      <c r="I1574" s="24" t="str">
        <f t="shared" si="146"/>
        <v>End Loc</v>
      </c>
      <c r="J1574" s="24" t="str">
        <f t="shared" si="147"/>
        <v>Segment</v>
      </c>
      <c r="K1574" s="71" t="s">
        <v>985</v>
      </c>
      <c r="L1574" s="22">
        <v>1.75</v>
      </c>
      <c r="M1574" s="22">
        <v>1.99</v>
      </c>
      <c r="N1574" s="22">
        <v>2</v>
      </c>
      <c r="O1574" s="22">
        <v>0</v>
      </c>
      <c r="P1574" s="22">
        <v>0</v>
      </c>
      <c r="Q1574" s="22">
        <v>1</v>
      </c>
      <c r="R1574" s="22"/>
      <c r="S1574" s="22"/>
      <c r="T1574" s="22"/>
      <c r="U1574" t="s">
        <v>355</v>
      </c>
      <c r="V1574" s="18">
        <f t="shared" si="148"/>
        <v>0.24</v>
      </c>
      <c r="W1574" s="18">
        <v>39.523056211300002</v>
      </c>
      <c r="X1574" s="18">
        <v>-84.417965495800004</v>
      </c>
      <c r="Y1574" s="18">
        <v>39.525140166500002</v>
      </c>
      <c r="Z1574" s="18">
        <v>-84.417130160499994</v>
      </c>
      <c r="AA1574" s="71" t="str">
        <f t="shared" si="149"/>
        <v>BUT</v>
      </c>
    </row>
    <row r="1575" spans="1:27" x14ac:dyDescent="0.25">
      <c r="A1575" s="22" t="s">
        <v>5220</v>
      </c>
      <c r="B1575" s="22">
        <v>0</v>
      </c>
      <c r="C1575" s="22" t="s">
        <v>4606</v>
      </c>
      <c r="D1575" s="22">
        <v>4</v>
      </c>
      <c r="E1575" s="23" t="str">
        <f t="shared" si="144"/>
        <v>Green</v>
      </c>
      <c r="F1575" s="72" t="s">
        <v>1698</v>
      </c>
      <c r="G1575" s="23"/>
      <c r="H1575" s="24" t="str">
        <f t="shared" si="145"/>
        <v>Start Loc</v>
      </c>
      <c r="I1575" s="24" t="str">
        <f t="shared" si="146"/>
        <v>End Loc</v>
      </c>
      <c r="J1575" s="24" t="str">
        <f t="shared" si="147"/>
        <v>Segment</v>
      </c>
      <c r="K1575" s="71" t="s">
        <v>1061</v>
      </c>
      <c r="L1575" s="22">
        <v>0.25</v>
      </c>
      <c r="M1575" s="22">
        <v>0.49</v>
      </c>
      <c r="N1575" s="22">
        <v>4</v>
      </c>
      <c r="O1575" s="22">
        <v>0</v>
      </c>
      <c r="P1575" s="22">
        <v>0</v>
      </c>
      <c r="Q1575" s="22">
        <v>1</v>
      </c>
      <c r="R1575" s="22"/>
      <c r="S1575" s="22"/>
      <c r="T1575" s="22"/>
      <c r="U1575" t="s">
        <v>4834</v>
      </c>
      <c r="V1575" s="18">
        <f t="shared" si="148"/>
        <v>0.24</v>
      </c>
      <c r="W1575" s="18">
        <v>39.523492935900002</v>
      </c>
      <c r="X1575" s="18">
        <v>-84.609940128900007</v>
      </c>
      <c r="Y1575" s="18">
        <v>39.526047732499997</v>
      </c>
      <c r="Z1575" s="18">
        <v>-84.607105208500002</v>
      </c>
      <c r="AA1575" s="71" t="str">
        <f t="shared" si="149"/>
        <v>BUT</v>
      </c>
    </row>
    <row r="1576" spans="1:27" x14ac:dyDescent="0.25">
      <c r="A1576" s="22" t="s">
        <v>6071</v>
      </c>
      <c r="B1576" s="22">
        <v>0</v>
      </c>
      <c r="C1576" s="22" t="s">
        <v>4627</v>
      </c>
      <c r="D1576" s="22">
        <v>2</v>
      </c>
      <c r="E1576" s="23" t="str">
        <f t="shared" si="144"/>
        <v>Green</v>
      </c>
      <c r="F1576" s="72" t="s">
        <v>1737</v>
      </c>
      <c r="G1576" s="23"/>
      <c r="H1576" s="24" t="str">
        <f t="shared" si="145"/>
        <v>Start Loc</v>
      </c>
      <c r="I1576" s="24" t="str">
        <f t="shared" si="146"/>
        <v>End Loc</v>
      </c>
      <c r="J1576" s="24" t="str">
        <f t="shared" si="147"/>
        <v>Segment</v>
      </c>
      <c r="K1576" s="71" t="s">
        <v>796</v>
      </c>
      <c r="L1576" s="22">
        <v>3.25</v>
      </c>
      <c r="M1576" s="22">
        <v>3.49</v>
      </c>
      <c r="N1576" s="22">
        <v>2</v>
      </c>
      <c r="O1576" s="22">
        <v>0</v>
      </c>
      <c r="P1576" s="22">
        <v>0</v>
      </c>
      <c r="Q1576" s="22">
        <v>0</v>
      </c>
      <c r="R1576" s="22"/>
      <c r="S1576" s="22"/>
      <c r="T1576" s="22"/>
      <c r="U1576" t="s">
        <v>675</v>
      </c>
      <c r="V1576" s="18">
        <f t="shared" si="148"/>
        <v>0.24000000000000021</v>
      </c>
      <c r="W1576" s="18">
        <v>39.527741390300001</v>
      </c>
      <c r="X1576" s="18">
        <v>-81.447336082700005</v>
      </c>
      <c r="Y1576" s="18">
        <v>39.528450223</v>
      </c>
      <c r="Z1576" s="18">
        <v>-81.443233643900001</v>
      </c>
      <c r="AA1576" s="71" t="str">
        <f t="shared" si="149"/>
        <v>WAS</v>
      </c>
    </row>
    <row r="1577" spans="1:27" x14ac:dyDescent="0.25">
      <c r="A1577" s="22" t="s">
        <v>5875</v>
      </c>
      <c r="B1577" s="22">
        <v>0</v>
      </c>
      <c r="C1577" s="22" t="s">
        <v>4626</v>
      </c>
      <c r="D1577" s="22">
        <v>2</v>
      </c>
      <c r="E1577" s="23" t="str">
        <f t="shared" si="144"/>
        <v>Green</v>
      </c>
      <c r="F1577" s="72" t="s">
        <v>1729</v>
      </c>
      <c r="G1577" s="23"/>
      <c r="H1577" s="24" t="str">
        <f t="shared" si="145"/>
        <v>Start Loc</v>
      </c>
      <c r="I1577" s="24" t="str">
        <f t="shared" si="146"/>
        <v>End Loc</v>
      </c>
      <c r="J1577" s="24" t="str">
        <f t="shared" si="147"/>
        <v>Segment</v>
      </c>
      <c r="K1577" s="71" t="s">
        <v>921</v>
      </c>
      <c r="L1577" s="22">
        <v>1.75</v>
      </c>
      <c r="M1577" s="22">
        <v>1.99</v>
      </c>
      <c r="N1577" s="22">
        <v>2</v>
      </c>
      <c r="O1577" s="22">
        <v>0</v>
      </c>
      <c r="P1577" s="22">
        <v>0</v>
      </c>
      <c r="Q1577" s="22">
        <v>1</v>
      </c>
      <c r="R1577" s="22"/>
      <c r="S1577" s="22"/>
      <c r="T1577" s="22"/>
      <c r="U1577" t="s">
        <v>6712</v>
      </c>
      <c r="V1577" s="18">
        <f t="shared" si="148"/>
        <v>0.24</v>
      </c>
      <c r="W1577" s="18">
        <v>39.526816777000001</v>
      </c>
      <c r="X1577" s="18">
        <v>-82.094264555799995</v>
      </c>
      <c r="Y1577" s="18">
        <v>39.529632769199999</v>
      </c>
      <c r="Z1577" s="18">
        <v>-82.096484525500003</v>
      </c>
      <c r="AA1577" s="71" t="str">
        <f t="shared" si="149"/>
        <v>ATH</v>
      </c>
    </row>
    <row r="1578" spans="1:27" x14ac:dyDescent="0.25">
      <c r="A1578" s="22" t="s">
        <v>3376</v>
      </c>
      <c r="B1578" s="22">
        <v>0</v>
      </c>
      <c r="C1578" s="22" t="s">
        <v>4621</v>
      </c>
      <c r="D1578" s="22">
        <v>3</v>
      </c>
      <c r="E1578" s="23" t="str">
        <f t="shared" si="144"/>
        <v>Green</v>
      </c>
      <c r="F1578" s="72" t="s">
        <v>1753</v>
      </c>
      <c r="G1578" s="23"/>
      <c r="H1578" s="24" t="str">
        <f t="shared" si="145"/>
        <v>Start Loc</v>
      </c>
      <c r="I1578" s="24" t="str">
        <f t="shared" si="146"/>
        <v>End Loc</v>
      </c>
      <c r="J1578" s="24" t="str">
        <f t="shared" si="147"/>
        <v>Segment</v>
      </c>
      <c r="K1578" s="71" t="s">
        <v>833</v>
      </c>
      <c r="L1578" s="22">
        <v>0.75</v>
      </c>
      <c r="M1578" s="22">
        <v>0.99</v>
      </c>
      <c r="N1578" s="22">
        <v>3</v>
      </c>
      <c r="O1578" s="22">
        <v>1</v>
      </c>
      <c r="P1578" s="22">
        <v>0</v>
      </c>
      <c r="Q1578" s="22">
        <v>1</v>
      </c>
      <c r="R1578" s="22"/>
      <c r="S1578" s="22"/>
      <c r="T1578" s="22"/>
      <c r="U1578" t="s">
        <v>1505</v>
      </c>
      <c r="V1578" s="18">
        <f t="shared" si="148"/>
        <v>0.24</v>
      </c>
      <c r="W1578" s="18">
        <v>39.528444974400003</v>
      </c>
      <c r="X1578" s="18">
        <v>-81.833409669600002</v>
      </c>
      <c r="Y1578" s="18">
        <v>39.5296611857</v>
      </c>
      <c r="Z1578" s="18">
        <v>-81.8298697253</v>
      </c>
      <c r="AA1578" s="71" t="str">
        <f t="shared" si="149"/>
        <v>MRG</v>
      </c>
    </row>
    <row r="1579" spans="1:27" x14ac:dyDescent="0.25">
      <c r="A1579" s="22" t="s">
        <v>3147</v>
      </c>
      <c r="B1579" s="22">
        <v>0</v>
      </c>
      <c r="C1579" s="22" t="s">
        <v>4608</v>
      </c>
      <c r="D1579" s="22">
        <v>3</v>
      </c>
      <c r="E1579" s="23" t="str">
        <f t="shared" si="144"/>
        <v>Green</v>
      </c>
      <c r="F1579" s="72" t="s">
        <v>1698</v>
      </c>
      <c r="G1579" s="23"/>
      <c r="H1579" s="24" t="str">
        <f t="shared" si="145"/>
        <v>Start Loc</v>
      </c>
      <c r="I1579" s="24" t="str">
        <f t="shared" si="146"/>
        <v>End Loc</v>
      </c>
      <c r="J1579" s="24" t="str">
        <f t="shared" si="147"/>
        <v>Segment</v>
      </c>
      <c r="K1579" s="71" t="s">
        <v>1059</v>
      </c>
      <c r="L1579" s="22">
        <v>1.25</v>
      </c>
      <c r="M1579" s="22">
        <v>1.49</v>
      </c>
      <c r="N1579" s="22">
        <v>3</v>
      </c>
      <c r="O1579" s="22">
        <v>0</v>
      </c>
      <c r="P1579" s="22">
        <v>0</v>
      </c>
      <c r="Q1579" s="22">
        <v>3</v>
      </c>
      <c r="R1579" s="22"/>
      <c r="S1579" s="22"/>
      <c r="T1579" s="22"/>
      <c r="U1579" t="s">
        <v>774</v>
      </c>
      <c r="V1579" s="18">
        <f t="shared" si="148"/>
        <v>0.24</v>
      </c>
      <c r="W1579" s="18">
        <v>39.528473552199998</v>
      </c>
      <c r="X1579" s="18">
        <v>-84.749126252500005</v>
      </c>
      <c r="Y1579" s="18">
        <v>39.530746428199997</v>
      </c>
      <c r="Z1579" s="18">
        <v>-84.752032712900004</v>
      </c>
      <c r="AA1579" s="71" t="str">
        <f t="shared" si="149"/>
        <v>BUT</v>
      </c>
    </row>
    <row r="1580" spans="1:27" x14ac:dyDescent="0.25">
      <c r="A1580" s="22" t="s">
        <v>3108</v>
      </c>
      <c r="B1580" s="22">
        <v>0</v>
      </c>
      <c r="C1580" s="22" t="s">
        <v>4656</v>
      </c>
      <c r="D1580" s="22">
        <v>5</v>
      </c>
      <c r="E1580" s="23" t="str">
        <f t="shared" si="144"/>
        <v>Green</v>
      </c>
      <c r="F1580" s="72" t="s">
        <v>1669</v>
      </c>
      <c r="G1580" s="23"/>
      <c r="H1580" s="24" t="str">
        <f t="shared" si="145"/>
        <v>Start Loc</v>
      </c>
      <c r="I1580" s="24" t="str">
        <f t="shared" si="146"/>
        <v>End Loc</v>
      </c>
      <c r="J1580" s="24" t="str">
        <f t="shared" si="147"/>
        <v>Segment</v>
      </c>
      <c r="K1580" s="71" t="s">
        <v>877</v>
      </c>
      <c r="L1580" s="22">
        <v>7.25</v>
      </c>
      <c r="M1580" s="22">
        <v>7.49</v>
      </c>
      <c r="N1580" s="22">
        <v>5</v>
      </c>
      <c r="O1580" s="22">
        <v>0</v>
      </c>
      <c r="P1580" s="22">
        <v>0</v>
      </c>
      <c r="Q1580" s="22">
        <v>2</v>
      </c>
      <c r="R1580" s="22"/>
      <c r="S1580" s="22"/>
      <c r="T1580" s="22"/>
      <c r="U1580" t="s">
        <v>731</v>
      </c>
      <c r="V1580" s="18">
        <f t="shared" si="148"/>
        <v>0.24000000000000021</v>
      </c>
      <c r="W1580" s="18">
        <v>39.534199416699998</v>
      </c>
      <c r="X1580" s="18">
        <v>-84.1895032515</v>
      </c>
      <c r="Y1580" s="18">
        <v>39.533734421399998</v>
      </c>
      <c r="Z1580" s="18">
        <v>-84.185333615999994</v>
      </c>
      <c r="AA1580" s="71" t="str">
        <f t="shared" si="149"/>
        <v>WAR</v>
      </c>
    </row>
    <row r="1581" spans="1:27" x14ac:dyDescent="0.25">
      <c r="A1581" s="22" t="s">
        <v>4945</v>
      </c>
      <c r="B1581" s="22">
        <v>0</v>
      </c>
      <c r="C1581" s="22" t="s">
        <v>4615</v>
      </c>
      <c r="D1581" s="22">
        <v>5</v>
      </c>
      <c r="E1581" s="23" t="str">
        <f t="shared" si="144"/>
        <v>Green</v>
      </c>
      <c r="F1581" s="72" t="s">
        <v>1698</v>
      </c>
      <c r="G1581" s="23"/>
      <c r="H1581" s="24" t="str">
        <f t="shared" si="145"/>
        <v>Start Loc</v>
      </c>
      <c r="I1581" s="24" t="str">
        <f t="shared" si="146"/>
        <v>End Loc</v>
      </c>
      <c r="J1581" s="24" t="str">
        <f t="shared" si="147"/>
        <v>Segment</v>
      </c>
      <c r="K1581" s="71" t="s">
        <v>985</v>
      </c>
      <c r="L1581" s="22">
        <v>2.5</v>
      </c>
      <c r="M1581" s="22">
        <v>2.74</v>
      </c>
      <c r="N1581" s="22">
        <v>5</v>
      </c>
      <c r="O1581" s="22">
        <v>0</v>
      </c>
      <c r="P1581" s="22">
        <v>0</v>
      </c>
      <c r="Q1581" s="22">
        <v>2</v>
      </c>
      <c r="R1581" s="22"/>
      <c r="S1581" s="22"/>
      <c r="T1581" s="22"/>
      <c r="U1581" t="s">
        <v>355</v>
      </c>
      <c r="V1581" s="18">
        <f t="shared" si="148"/>
        <v>0.24000000000000021</v>
      </c>
      <c r="W1581" s="18">
        <v>39.531922414199997</v>
      </c>
      <c r="X1581" s="18">
        <v>-84.413635271199993</v>
      </c>
      <c r="Y1581" s="18">
        <v>39.535157284900002</v>
      </c>
      <c r="Z1581" s="18">
        <v>-84.412079228300001</v>
      </c>
      <c r="AA1581" s="71" t="str">
        <f t="shared" si="149"/>
        <v>BUT</v>
      </c>
    </row>
    <row r="1582" spans="1:27" x14ac:dyDescent="0.25">
      <c r="A1582" s="22" t="s">
        <v>2669</v>
      </c>
      <c r="B1582" s="22">
        <v>0</v>
      </c>
      <c r="C1582" s="22" t="s">
        <v>4616</v>
      </c>
      <c r="D1582" s="22">
        <v>2</v>
      </c>
      <c r="E1582" s="23" t="str">
        <f t="shared" si="144"/>
        <v>Green</v>
      </c>
      <c r="F1582" s="72" t="s">
        <v>1737</v>
      </c>
      <c r="G1582" s="23"/>
      <c r="H1582" s="24" t="str">
        <f t="shared" si="145"/>
        <v>Start Loc</v>
      </c>
      <c r="I1582" s="24" t="str">
        <f t="shared" si="146"/>
        <v>End Loc</v>
      </c>
      <c r="J1582" s="24" t="str">
        <f t="shared" si="147"/>
        <v>Segment</v>
      </c>
      <c r="K1582" s="71" t="s">
        <v>796</v>
      </c>
      <c r="L1582" s="22">
        <v>4</v>
      </c>
      <c r="M1582" s="22">
        <v>4.24</v>
      </c>
      <c r="N1582" s="22">
        <v>2</v>
      </c>
      <c r="O1582" s="22">
        <v>0</v>
      </c>
      <c r="P1582" s="22">
        <v>0</v>
      </c>
      <c r="Q1582" s="22">
        <v>1</v>
      </c>
      <c r="R1582" s="22"/>
      <c r="S1582" s="22"/>
      <c r="T1582" s="22"/>
      <c r="U1582" t="s">
        <v>675</v>
      </c>
      <c r="V1582" s="18">
        <f t="shared" si="148"/>
        <v>0.24000000000000021</v>
      </c>
      <c r="W1582" s="18">
        <v>39.5354350207</v>
      </c>
      <c r="X1582" s="18">
        <v>-81.443364942599999</v>
      </c>
      <c r="Y1582" s="18">
        <v>39.535261500300003</v>
      </c>
      <c r="Z1582" s="18">
        <v>-81.447114087499997</v>
      </c>
      <c r="AA1582" s="71" t="str">
        <f t="shared" si="149"/>
        <v>WAS</v>
      </c>
    </row>
    <row r="1583" spans="1:27" x14ac:dyDescent="0.25">
      <c r="A1583" s="22" t="s">
        <v>4009</v>
      </c>
      <c r="B1583" s="22">
        <v>0</v>
      </c>
      <c r="C1583" s="22" t="s">
        <v>4621</v>
      </c>
      <c r="D1583" s="22">
        <v>4</v>
      </c>
      <c r="E1583" s="23" t="str">
        <f t="shared" si="144"/>
        <v>Green</v>
      </c>
      <c r="F1583" s="72" t="s">
        <v>1745</v>
      </c>
      <c r="G1583" s="23"/>
      <c r="H1583" s="24" t="str">
        <f t="shared" si="145"/>
        <v>Start Loc</v>
      </c>
      <c r="I1583" s="24" t="str">
        <f t="shared" si="146"/>
        <v>End Loc</v>
      </c>
      <c r="J1583" s="24" t="str">
        <f t="shared" si="147"/>
        <v>Segment</v>
      </c>
      <c r="K1583" s="71" t="s">
        <v>833</v>
      </c>
      <c r="L1583" s="22">
        <v>0.75</v>
      </c>
      <c r="M1583" s="22">
        <v>0.99</v>
      </c>
      <c r="N1583" s="22">
        <v>4</v>
      </c>
      <c r="O1583" s="22">
        <v>0</v>
      </c>
      <c r="P1583" s="22">
        <v>0</v>
      </c>
      <c r="Q1583" s="22">
        <v>3</v>
      </c>
      <c r="R1583" s="22"/>
      <c r="S1583" s="22"/>
      <c r="T1583" s="22"/>
      <c r="U1583" t="s">
        <v>589</v>
      </c>
      <c r="V1583" s="18">
        <f t="shared" si="148"/>
        <v>0.24</v>
      </c>
      <c r="W1583" s="18">
        <v>39.532711348100001</v>
      </c>
      <c r="X1583" s="18">
        <v>-82.364432328600003</v>
      </c>
      <c r="Y1583" s="18">
        <v>39.535307374799999</v>
      </c>
      <c r="Z1583" s="18">
        <v>-82.361547505000004</v>
      </c>
      <c r="AA1583" s="71" t="str">
        <f t="shared" si="149"/>
        <v>HOC</v>
      </c>
    </row>
    <row r="1584" spans="1:27" x14ac:dyDescent="0.25">
      <c r="A1584" s="22" t="s">
        <v>2770</v>
      </c>
      <c r="B1584" s="22">
        <v>0</v>
      </c>
      <c r="C1584" s="22" t="s">
        <v>4617</v>
      </c>
      <c r="D1584" s="22">
        <v>2</v>
      </c>
      <c r="E1584" s="23" t="str">
        <f t="shared" si="144"/>
        <v>Green</v>
      </c>
      <c r="F1584" s="72" t="s">
        <v>1698</v>
      </c>
      <c r="G1584" s="23"/>
      <c r="H1584" s="24" t="str">
        <f t="shared" si="145"/>
        <v>Start Loc</v>
      </c>
      <c r="I1584" s="24" t="str">
        <f t="shared" si="146"/>
        <v>End Loc</v>
      </c>
      <c r="J1584" s="24" t="str">
        <f t="shared" si="147"/>
        <v>Segment</v>
      </c>
      <c r="K1584" s="71" t="s">
        <v>985</v>
      </c>
      <c r="L1584" s="22">
        <v>2.75</v>
      </c>
      <c r="M1584" s="22">
        <v>2.99</v>
      </c>
      <c r="N1584" s="22">
        <v>2</v>
      </c>
      <c r="O1584" s="22">
        <v>0</v>
      </c>
      <c r="P1584" s="22">
        <v>0</v>
      </c>
      <c r="Q1584" s="22">
        <v>1</v>
      </c>
      <c r="R1584" s="22"/>
      <c r="S1584" s="22"/>
      <c r="T1584" s="22"/>
      <c r="U1584" t="s">
        <v>355</v>
      </c>
      <c r="V1584" s="18">
        <f t="shared" si="148"/>
        <v>0.24000000000000021</v>
      </c>
      <c r="W1584" s="18">
        <v>39.535298003100003</v>
      </c>
      <c r="X1584" s="18">
        <v>-84.412039560500006</v>
      </c>
      <c r="Y1584" s="18">
        <v>39.538183481600001</v>
      </c>
      <c r="Z1584" s="18">
        <v>-84.409598572899995</v>
      </c>
      <c r="AA1584" s="71" t="str">
        <f t="shared" si="149"/>
        <v>BUT</v>
      </c>
    </row>
    <row r="1585" spans="1:27" x14ac:dyDescent="0.25">
      <c r="A1585" s="22" t="s">
        <v>5713</v>
      </c>
      <c r="B1585" s="22">
        <v>0</v>
      </c>
      <c r="C1585" s="22" t="s">
        <v>4651</v>
      </c>
      <c r="D1585" s="22">
        <v>2</v>
      </c>
      <c r="E1585" s="23" t="str">
        <f t="shared" si="144"/>
        <v>Green</v>
      </c>
      <c r="F1585" s="72" t="s">
        <v>1698</v>
      </c>
      <c r="G1585" s="23"/>
      <c r="H1585" s="24" t="str">
        <f t="shared" si="145"/>
        <v>Start Loc</v>
      </c>
      <c r="I1585" s="24" t="str">
        <f t="shared" si="146"/>
        <v>End Loc</v>
      </c>
      <c r="J1585" s="24" t="str">
        <f t="shared" si="147"/>
        <v>Segment</v>
      </c>
      <c r="K1585" s="71" t="s">
        <v>1045</v>
      </c>
      <c r="L1585" s="22">
        <v>12.75</v>
      </c>
      <c r="M1585" s="22">
        <v>12.99</v>
      </c>
      <c r="N1585" s="22">
        <v>2</v>
      </c>
      <c r="O1585" s="22">
        <v>0</v>
      </c>
      <c r="P1585" s="22">
        <v>0</v>
      </c>
      <c r="Q1585" s="22">
        <v>0</v>
      </c>
      <c r="R1585" s="22"/>
      <c r="S1585" s="22"/>
      <c r="T1585" s="22"/>
      <c r="U1585" t="s">
        <v>468</v>
      </c>
      <c r="V1585" s="18">
        <f t="shared" si="148"/>
        <v>0.24000000000000021</v>
      </c>
      <c r="W1585" s="18">
        <v>39.537971774900001</v>
      </c>
      <c r="X1585" s="18">
        <v>-84.626168573599998</v>
      </c>
      <c r="Y1585" s="18">
        <v>39.539078118200003</v>
      </c>
      <c r="Z1585" s="18">
        <v>-84.630403249799997</v>
      </c>
      <c r="AA1585" s="71" t="str">
        <f t="shared" si="149"/>
        <v>BUT</v>
      </c>
    </row>
    <row r="1586" spans="1:27" x14ac:dyDescent="0.25">
      <c r="A1586" s="22" t="s">
        <v>5465</v>
      </c>
      <c r="B1586" s="22">
        <v>0</v>
      </c>
      <c r="C1586" s="22" t="s">
        <v>4618</v>
      </c>
      <c r="D1586" s="22">
        <v>4</v>
      </c>
      <c r="E1586" s="23" t="str">
        <f t="shared" si="144"/>
        <v>Green</v>
      </c>
      <c r="F1586" s="72" t="s">
        <v>1745</v>
      </c>
      <c r="G1586" s="23"/>
      <c r="H1586" s="24" t="str">
        <f t="shared" si="145"/>
        <v>Start Loc</v>
      </c>
      <c r="I1586" s="24" t="str">
        <f t="shared" si="146"/>
        <v>End Loc</v>
      </c>
      <c r="J1586" s="24" t="str">
        <f t="shared" si="147"/>
        <v>Segment</v>
      </c>
      <c r="K1586" s="71" t="s">
        <v>841</v>
      </c>
      <c r="L1586" s="22">
        <v>2</v>
      </c>
      <c r="M1586" s="22">
        <v>2.2400000000000002</v>
      </c>
      <c r="N1586" s="22">
        <v>4</v>
      </c>
      <c r="O1586" s="22">
        <v>0</v>
      </c>
      <c r="P1586" s="22">
        <v>0</v>
      </c>
      <c r="Q1586" s="22">
        <v>4</v>
      </c>
      <c r="R1586" s="22"/>
      <c r="S1586" s="22"/>
      <c r="T1586" s="22"/>
      <c r="U1586" t="s">
        <v>698</v>
      </c>
      <c r="V1586" s="18">
        <f t="shared" si="148"/>
        <v>0.24000000000000021</v>
      </c>
      <c r="W1586" s="18">
        <v>39.541904781500001</v>
      </c>
      <c r="X1586" s="18">
        <v>-82.470235978299996</v>
      </c>
      <c r="Y1586" s="18">
        <v>39.539418658599999</v>
      </c>
      <c r="Z1586" s="18">
        <v>-82.467405879099999</v>
      </c>
      <c r="AA1586" s="71" t="str">
        <f t="shared" si="149"/>
        <v>HOC</v>
      </c>
    </row>
    <row r="1587" spans="1:27" x14ac:dyDescent="0.25">
      <c r="A1587" s="22" t="s">
        <v>5304</v>
      </c>
      <c r="B1587" s="22">
        <v>0</v>
      </c>
      <c r="C1587" s="22" t="s">
        <v>4627</v>
      </c>
      <c r="D1587" s="22">
        <v>2</v>
      </c>
      <c r="E1587" s="23" t="str">
        <f t="shared" si="144"/>
        <v>Green</v>
      </c>
      <c r="F1587" s="72" t="s">
        <v>1745</v>
      </c>
      <c r="G1587" s="23"/>
      <c r="H1587" s="24" t="str">
        <f t="shared" si="145"/>
        <v>Start Loc</v>
      </c>
      <c r="I1587" s="24" t="str">
        <f t="shared" si="146"/>
        <v>End Loc</v>
      </c>
      <c r="J1587" s="24" t="str">
        <f t="shared" si="147"/>
        <v>Segment</v>
      </c>
      <c r="K1587" s="71" t="s">
        <v>841</v>
      </c>
      <c r="L1587" s="22">
        <v>3.25</v>
      </c>
      <c r="M1587" s="22">
        <v>3.49</v>
      </c>
      <c r="N1587" s="22">
        <v>2</v>
      </c>
      <c r="O1587" s="22">
        <v>0</v>
      </c>
      <c r="P1587" s="22">
        <v>0</v>
      </c>
      <c r="Q1587" s="22">
        <v>0</v>
      </c>
      <c r="R1587" s="22"/>
      <c r="S1587" s="22"/>
      <c r="T1587" s="22"/>
      <c r="U1587" t="s">
        <v>698</v>
      </c>
      <c r="V1587" s="18">
        <f t="shared" si="148"/>
        <v>0.24000000000000021</v>
      </c>
      <c r="W1587" s="18">
        <v>39.539580755199999</v>
      </c>
      <c r="X1587" s="18">
        <v>-82.451557302300003</v>
      </c>
      <c r="Y1587" s="18">
        <v>39.540492653400001</v>
      </c>
      <c r="Z1587" s="18">
        <v>-82.448713399599995</v>
      </c>
      <c r="AA1587" s="71" t="str">
        <f t="shared" si="149"/>
        <v>HOC</v>
      </c>
    </row>
    <row r="1588" spans="1:27" x14ac:dyDescent="0.25">
      <c r="A1588" s="22" t="s">
        <v>2252</v>
      </c>
      <c r="B1588" s="22">
        <v>0</v>
      </c>
      <c r="C1588" s="22" t="s">
        <v>4628</v>
      </c>
      <c r="D1588" s="22">
        <v>2</v>
      </c>
      <c r="E1588" s="23" t="str">
        <f t="shared" si="144"/>
        <v>Green</v>
      </c>
      <c r="F1588" s="72" t="s">
        <v>1737</v>
      </c>
      <c r="G1588" s="23"/>
      <c r="H1588" s="24" t="str">
        <f t="shared" si="145"/>
        <v>Start Loc</v>
      </c>
      <c r="I1588" s="24" t="str">
        <f t="shared" si="146"/>
        <v>End Loc</v>
      </c>
      <c r="J1588" s="24" t="str">
        <f t="shared" si="147"/>
        <v>Segment</v>
      </c>
      <c r="K1588" s="71" t="s">
        <v>899</v>
      </c>
      <c r="L1588" s="22">
        <v>4.75</v>
      </c>
      <c r="M1588" s="22">
        <v>4.99</v>
      </c>
      <c r="N1588" s="22">
        <v>2</v>
      </c>
      <c r="O1588" s="22">
        <v>0</v>
      </c>
      <c r="P1588" s="22">
        <v>0</v>
      </c>
      <c r="Q1588" s="22">
        <v>0</v>
      </c>
      <c r="R1588" s="22"/>
      <c r="S1588" s="22"/>
      <c r="T1588" s="22"/>
      <c r="U1588" t="s">
        <v>2056</v>
      </c>
      <c r="V1588" s="18">
        <f t="shared" si="148"/>
        <v>0.24000000000000021</v>
      </c>
      <c r="W1588" s="18">
        <v>39.543252567800003</v>
      </c>
      <c r="X1588" s="18">
        <v>-81.643084848300006</v>
      </c>
      <c r="Y1588" s="18">
        <v>39.541399074399997</v>
      </c>
      <c r="Z1588" s="18">
        <v>-81.640536091499996</v>
      </c>
      <c r="AA1588" s="71" t="str">
        <f t="shared" si="149"/>
        <v>WAS</v>
      </c>
    </row>
    <row r="1589" spans="1:27" x14ac:dyDescent="0.25">
      <c r="A1589" s="22" t="s">
        <v>6125</v>
      </c>
      <c r="B1589" s="22">
        <v>0</v>
      </c>
      <c r="C1589" s="22" t="s">
        <v>4606</v>
      </c>
      <c r="D1589" s="22">
        <v>2</v>
      </c>
      <c r="E1589" s="23" t="str">
        <f t="shared" si="144"/>
        <v>Green</v>
      </c>
      <c r="F1589" s="72" t="s">
        <v>1745</v>
      </c>
      <c r="G1589" s="23"/>
      <c r="H1589" s="24" t="str">
        <f t="shared" si="145"/>
        <v>Start Loc</v>
      </c>
      <c r="I1589" s="24" t="str">
        <f t="shared" si="146"/>
        <v>End Loc</v>
      </c>
      <c r="J1589" s="24" t="str">
        <f t="shared" si="147"/>
        <v>Segment</v>
      </c>
      <c r="K1589" s="71" t="s">
        <v>1012</v>
      </c>
      <c r="L1589" s="22">
        <v>0.25</v>
      </c>
      <c r="M1589" s="22">
        <v>0.49</v>
      </c>
      <c r="N1589" s="22">
        <v>2</v>
      </c>
      <c r="O1589" s="22">
        <v>0</v>
      </c>
      <c r="P1589" s="22">
        <v>0</v>
      </c>
      <c r="Q1589" s="22">
        <v>1</v>
      </c>
      <c r="R1589" s="22"/>
      <c r="S1589" s="22"/>
      <c r="T1589" s="22"/>
      <c r="U1589" t="s">
        <v>1501</v>
      </c>
      <c r="V1589" s="18">
        <f t="shared" si="148"/>
        <v>0.24</v>
      </c>
      <c r="W1589" s="18">
        <v>39.538415298899999</v>
      </c>
      <c r="X1589" s="18">
        <v>-82.4321995942</v>
      </c>
      <c r="Y1589" s="18">
        <v>39.541677626199998</v>
      </c>
      <c r="Z1589" s="18">
        <v>-82.431480029300005</v>
      </c>
      <c r="AA1589" s="71" t="str">
        <f t="shared" si="149"/>
        <v>HOC</v>
      </c>
    </row>
    <row r="1590" spans="1:27" x14ac:dyDescent="0.25">
      <c r="A1590" s="22" t="s">
        <v>5300</v>
      </c>
      <c r="B1590" s="22">
        <v>0</v>
      </c>
      <c r="C1590" s="22" t="s">
        <v>4607</v>
      </c>
      <c r="D1590" s="22">
        <v>2</v>
      </c>
      <c r="E1590" s="23" t="str">
        <f t="shared" si="144"/>
        <v>Green</v>
      </c>
      <c r="F1590" s="72" t="s">
        <v>1689</v>
      </c>
      <c r="G1590" s="23"/>
      <c r="H1590" s="24" t="str">
        <f t="shared" si="145"/>
        <v>Start Loc</v>
      </c>
      <c r="I1590" s="24" t="str">
        <f t="shared" si="146"/>
        <v>End Loc</v>
      </c>
      <c r="J1590" s="24" t="str">
        <f t="shared" si="147"/>
        <v>Segment</v>
      </c>
      <c r="K1590" s="71" t="s">
        <v>936</v>
      </c>
      <c r="L1590" s="22">
        <v>5</v>
      </c>
      <c r="M1590" s="22">
        <v>5.24</v>
      </c>
      <c r="N1590" s="22">
        <v>2</v>
      </c>
      <c r="O1590" s="22">
        <v>0</v>
      </c>
      <c r="P1590" s="22">
        <v>0</v>
      </c>
      <c r="Q1590" s="22">
        <v>1</v>
      </c>
      <c r="R1590" s="22"/>
      <c r="S1590" s="22"/>
      <c r="T1590" s="22"/>
      <c r="U1590" t="s">
        <v>4861</v>
      </c>
      <c r="V1590" s="18">
        <f t="shared" si="148"/>
        <v>0.24000000000000021</v>
      </c>
      <c r="W1590" s="18">
        <v>39.539200488699997</v>
      </c>
      <c r="X1590" s="18">
        <v>-82.770171495900001</v>
      </c>
      <c r="Y1590" s="18">
        <v>39.542670004500003</v>
      </c>
      <c r="Z1590" s="18">
        <v>-82.769871937399998</v>
      </c>
      <c r="AA1590" s="71" t="str">
        <f t="shared" si="149"/>
        <v>PIC</v>
      </c>
    </row>
    <row r="1591" spans="1:27" x14ac:dyDescent="0.25">
      <c r="A1591" s="22" t="s">
        <v>5791</v>
      </c>
      <c r="B1591" s="22">
        <v>0</v>
      </c>
      <c r="C1591" s="22" t="s">
        <v>4654</v>
      </c>
      <c r="D1591" s="22">
        <v>2</v>
      </c>
      <c r="E1591" s="23" t="str">
        <f t="shared" si="144"/>
        <v>Green</v>
      </c>
      <c r="F1591" s="72" t="s">
        <v>1669</v>
      </c>
      <c r="G1591" s="23"/>
      <c r="H1591" s="24" t="str">
        <f t="shared" si="145"/>
        <v>Start Loc</v>
      </c>
      <c r="I1591" s="24" t="str">
        <f t="shared" si="146"/>
        <v>End Loc</v>
      </c>
      <c r="J1591" s="24" t="str">
        <f t="shared" si="147"/>
        <v>Segment</v>
      </c>
      <c r="K1591" s="71" t="s">
        <v>911</v>
      </c>
      <c r="L1591" s="22">
        <v>6.75</v>
      </c>
      <c r="M1591" s="22">
        <v>6.99</v>
      </c>
      <c r="N1591" s="22">
        <v>2</v>
      </c>
      <c r="O1591" s="22">
        <v>0</v>
      </c>
      <c r="P1591" s="22">
        <v>0</v>
      </c>
      <c r="Q1591" s="22">
        <v>0</v>
      </c>
      <c r="R1591" s="22"/>
      <c r="S1591" s="22"/>
      <c r="T1591" s="22"/>
      <c r="U1591" t="s">
        <v>690</v>
      </c>
      <c r="V1591" s="18">
        <f t="shared" si="148"/>
        <v>0.24000000000000021</v>
      </c>
      <c r="W1591" s="18">
        <v>39.540289014000003</v>
      </c>
      <c r="X1591" s="18">
        <v>-84.305914500900002</v>
      </c>
      <c r="Y1591" s="18">
        <v>39.543699449599998</v>
      </c>
      <c r="Z1591" s="18">
        <v>-84.3064135698</v>
      </c>
      <c r="AA1591" s="71" t="str">
        <f t="shared" si="149"/>
        <v>WAR</v>
      </c>
    </row>
    <row r="1592" spans="1:27" x14ac:dyDescent="0.25">
      <c r="A1592" s="22" t="s">
        <v>6402</v>
      </c>
      <c r="B1592" s="22">
        <v>0</v>
      </c>
      <c r="C1592" s="22" t="s">
        <v>4616</v>
      </c>
      <c r="D1592" s="22">
        <v>3</v>
      </c>
      <c r="E1592" s="23" t="str">
        <f t="shared" si="144"/>
        <v>Green</v>
      </c>
      <c r="F1592" s="72" t="s">
        <v>1698</v>
      </c>
      <c r="G1592" s="23"/>
      <c r="H1592" s="24" t="str">
        <f t="shared" si="145"/>
        <v>Start Loc</v>
      </c>
      <c r="I1592" s="24" t="str">
        <f t="shared" si="146"/>
        <v>End Loc</v>
      </c>
      <c r="J1592" s="24" t="str">
        <f t="shared" si="147"/>
        <v>Segment</v>
      </c>
      <c r="K1592" s="71" t="s">
        <v>985</v>
      </c>
      <c r="L1592" s="22">
        <v>4</v>
      </c>
      <c r="M1592" s="22">
        <v>4.24</v>
      </c>
      <c r="N1592" s="22">
        <v>3</v>
      </c>
      <c r="O1592" s="22">
        <v>0</v>
      </c>
      <c r="P1592" s="22">
        <v>0</v>
      </c>
      <c r="Q1592" s="22">
        <v>0</v>
      </c>
      <c r="R1592" s="22"/>
      <c r="S1592" s="22"/>
      <c r="T1592" s="22"/>
      <c r="U1592" t="s">
        <v>355</v>
      </c>
      <c r="V1592" s="18">
        <f t="shared" si="148"/>
        <v>0.24000000000000021</v>
      </c>
      <c r="W1592" s="18">
        <v>39.542357468100001</v>
      </c>
      <c r="X1592" s="18">
        <v>-84.393204202199996</v>
      </c>
      <c r="Y1592" s="18">
        <v>39.543719711800001</v>
      </c>
      <c r="Z1592" s="18">
        <v>-84.389776831999995</v>
      </c>
      <c r="AA1592" s="71" t="str">
        <f t="shared" si="149"/>
        <v>BUT</v>
      </c>
    </row>
    <row r="1593" spans="1:27" x14ac:dyDescent="0.25">
      <c r="A1593" s="22" t="s">
        <v>2209</v>
      </c>
      <c r="B1593" s="22">
        <v>0</v>
      </c>
      <c r="C1593" s="22" t="s">
        <v>4616</v>
      </c>
      <c r="D1593" s="22">
        <v>2</v>
      </c>
      <c r="E1593" s="23" t="str">
        <f t="shared" si="144"/>
        <v>Green</v>
      </c>
      <c r="F1593" s="72" t="s">
        <v>1737</v>
      </c>
      <c r="G1593" s="23"/>
      <c r="H1593" s="24" t="str">
        <f t="shared" si="145"/>
        <v>Start Loc</v>
      </c>
      <c r="I1593" s="24" t="str">
        <f t="shared" si="146"/>
        <v>End Loc</v>
      </c>
      <c r="J1593" s="24" t="str">
        <f t="shared" si="147"/>
        <v>Segment</v>
      </c>
      <c r="K1593" s="71" t="s">
        <v>814</v>
      </c>
      <c r="L1593" s="22">
        <v>4</v>
      </c>
      <c r="M1593" s="22">
        <v>4.24</v>
      </c>
      <c r="N1593" s="22">
        <v>2</v>
      </c>
      <c r="O1593" s="22">
        <v>0</v>
      </c>
      <c r="P1593" s="22">
        <v>0</v>
      </c>
      <c r="Q1593" s="22">
        <v>0</v>
      </c>
      <c r="R1593" s="22"/>
      <c r="S1593" s="22"/>
      <c r="T1593" s="22"/>
      <c r="U1593" t="s">
        <v>736</v>
      </c>
      <c r="V1593" s="18">
        <f t="shared" si="148"/>
        <v>0.24000000000000021</v>
      </c>
      <c r="W1593" s="18">
        <v>39.541386975499996</v>
      </c>
      <c r="X1593" s="18">
        <v>-81.347309592100004</v>
      </c>
      <c r="Y1593" s="18">
        <v>39.543893030299998</v>
      </c>
      <c r="Z1593" s="18">
        <v>-81.344774587700002</v>
      </c>
      <c r="AA1593" s="71" t="str">
        <f t="shared" si="149"/>
        <v>WAS</v>
      </c>
    </row>
    <row r="1594" spans="1:27" x14ac:dyDescent="0.25">
      <c r="A1594" s="22" t="s">
        <v>3418</v>
      </c>
      <c r="B1594" s="22">
        <v>0</v>
      </c>
      <c r="C1594" s="22" t="s">
        <v>4622</v>
      </c>
      <c r="D1594" s="22">
        <v>2</v>
      </c>
      <c r="E1594" s="23" t="str">
        <f t="shared" si="144"/>
        <v>Green</v>
      </c>
      <c r="F1594" s="72" t="s">
        <v>1745</v>
      </c>
      <c r="G1594" s="23"/>
      <c r="H1594" s="24" t="str">
        <f t="shared" si="145"/>
        <v>Start Loc</v>
      </c>
      <c r="I1594" s="24" t="str">
        <f t="shared" si="146"/>
        <v>End Loc</v>
      </c>
      <c r="J1594" s="24" t="str">
        <f t="shared" si="147"/>
        <v>Segment</v>
      </c>
      <c r="K1594" s="71" t="s">
        <v>841</v>
      </c>
      <c r="L1594" s="22">
        <v>1.5</v>
      </c>
      <c r="M1594" s="22">
        <v>1.74</v>
      </c>
      <c r="N1594" s="22">
        <v>2</v>
      </c>
      <c r="O1594" s="22">
        <v>0</v>
      </c>
      <c r="P1594" s="22">
        <v>0</v>
      </c>
      <c r="Q1594" s="22">
        <v>1</v>
      </c>
      <c r="R1594" s="22"/>
      <c r="S1594" s="22"/>
      <c r="T1594" s="22"/>
      <c r="U1594" t="s">
        <v>698</v>
      </c>
      <c r="V1594" s="18">
        <f t="shared" si="148"/>
        <v>0.24</v>
      </c>
      <c r="W1594" s="18">
        <v>39.547983494</v>
      </c>
      <c r="X1594" s="18">
        <v>-82.474279307000003</v>
      </c>
      <c r="Y1594" s="18">
        <v>39.544766645599999</v>
      </c>
      <c r="Z1594" s="18">
        <v>-82.473369892199997</v>
      </c>
      <c r="AA1594" s="71" t="str">
        <f t="shared" si="149"/>
        <v>HOC</v>
      </c>
    </row>
    <row r="1595" spans="1:27" x14ac:dyDescent="0.25">
      <c r="A1595" s="22" t="s">
        <v>3199</v>
      </c>
      <c r="B1595" s="22">
        <v>0</v>
      </c>
      <c r="C1595" s="22" t="s">
        <v>4622</v>
      </c>
      <c r="D1595" s="22">
        <v>3</v>
      </c>
      <c r="E1595" s="23" t="str">
        <f t="shared" si="144"/>
        <v>Green</v>
      </c>
      <c r="F1595" s="72" t="s">
        <v>1745</v>
      </c>
      <c r="G1595" s="23"/>
      <c r="H1595" s="24" t="str">
        <f t="shared" si="145"/>
        <v>Start Loc</v>
      </c>
      <c r="I1595" s="24" t="str">
        <f t="shared" si="146"/>
        <v>End Loc</v>
      </c>
      <c r="J1595" s="24" t="str">
        <f t="shared" si="147"/>
        <v>Segment</v>
      </c>
      <c r="K1595" s="71" t="s">
        <v>833</v>
      </c>
      <c r="L1595" s="22">
        <v>1.5</v>
      </c>
      <c r="M1595" s="22">
        <v>1.74</v>
      </c>
      <c r="N1595" s="22">
        <v>3</v>
      </c>
      <c r="O1595" s="22">
        <v>0</v>
      </c>
      <c r="P1595" s="22">
        <v>0</v>
      </c>
      <c r="Q1595" s="22">
        <v>0</v>
      </c>
      <c r="R1595" s="22"/>
      <c r="S1595" s="22"/>
      <c r="T1595" s="22"/>
      <c r="U1595" t="s">
        <v>589</v>
      </c>
      <c r="V1595" s="18">
        <f t="shared" si="148"/>
        <v>0.24</v>
      </c>
      <c r="W1595" s="18">
        <v>39.542394665499998</v>
      </c>
      <c r="X1595" s="18">
        <v>-82.359455043899999</v>
      </c>
      <c r="Y1595" s="18">
        <v>39.545243122800002</v>
      </c>
      <c r="Z1595" s="18">
        <v>-82.357305693399994</v>
      </c>
      <c r="AA1595" s="71" t="str">
        <f t="shared" si="149"/>
        <v>HOC</v>
      </c>
    </row>
    <row r="1596" spans="1:27" x14ac:dyDescent="0.25">
      <c r="A1596" s="22" t="s">
        <v>2389</v>
      </c>
      <c r="B1596" s="22">
        <v>0</v>
      </c>
      <c r="C1596" s="22" t="s">
        <v>4607</v>
      </c>
      <c r="D1596" s="22">
        <v>2</v>
      </c>
      <c r="E1596" s="23" t="str">
        <f t="shared" si="144"/>
        <v>Green</v>
      </c>
      <c r="F1596" s="72" t="s">
        <v>1737</v>
      </c>
      <c r="G1596" s="23"/>
      <c r="H1596" s="24" t="str">
        <f t="shared" si="145"/>
        <v>Start Loc</v>
      </c>
      <c r="I1596" s="24" t="str">
        <f t="shared" si="146"/>
        <v>End Loc</v>
      </c>
      <c r="J1596" s="24" t="str">
        <f t="shared" si="147"/>
        <v>Segment</v>
      </c>
      <c r="K1596" s="71" t="s">
        <v>796</v>
      </c>
      <c r="L1596" s="22">
        <v>5</v>
      </c>
      <c r="M1596" s="22">
        <v>5.24</v>
      </c>
      <c r="N1596" s="22">
        <v>2</v>
      </c>
      <c r="O1596" s="22">
        <v>0</v>
      </c>
      <c r="P1596" s="22">
        <v>0</v>
      </c>
      <c r="Q1596" s="22">
        <v>0</v>
      </c>
      <c r="R1596" s="22"/>
      <c r="S1596" s="22"/>
      <c r="T1596" s="22"/>
      <c r="U1596" t="s">
        <v>675</v>
      </c>
      <c r="V1596" s="18">
        <f t="shared" si="148"/>
        <v>0.24000000000000021</v>
      </c>
      <c r="W1596" s="18">
        <v>39.542954375699999</v>
      </c>
      <c r="X1596" s="18">
        <v>-81.4504043819</v>
      </c>
      <c r="Y1596" s="18">
        <v>39.545357402699999</v>
      </c>
      <c r="Z1596" s="18">
        <v>-81.448177702699994</v>
      </c>
      <c r="AA1596" s="71" t="str">
        <f t="shared" si="149"/>
        <v>WAS</v>
      </c>
    </row>
    <row r="1597" spans="1:27" x14ac:dyDescent="0.25">
      <c r="A1597" s="22" t="s">
        <v>5248</v>
      </c>
      <c r="B1597" s="22">
        <v>0</v>
      </c>
      <c r="C1597" s="22" t="s">
        <v>4643</v>
      </c>
      <c r="D1597" s="22">
        <v>2</v>
      </c>
      <c r="E1597" s="23" t="str">
        <f t="shared" si="144"/>
        <v>Green</v>
      </c>
      <c r="F1597" s="72" t="s">
        <v>1669</v>
      </c>
      <c r="G1597" s="23"/>
      <c r="H1597" s="24" t="str">
        <f t="shared" si="145"/>
        <v>Start Loc</v>
      </c>
      <c r="I1597" s="24" t="str">
        <f t="shared" si="146"/>
        <v>End Loc</v>
      </c>
      <c r="J1597" s="24" t="str">
        <f t="shared" si="147"/>
        <v>Segment</v>
      </c>
      <c r="K1597" s="71" t="s">
        <v>877</v>
      </c>
      <c r="L1597" s="22">
        <v>3.5</v>
      </c>
      <c r="M1597" s="22">
        <v>3.74</v>
      </c>
      <c r="N1597" s="22">
        <v>2</v>
      </c>
      <c r="O1597" s="22">
        <v>0</v>
      </c>
      <c r="P1597" s="22">
        <v>0</v>
      </c>
      <c r="Q1597" s="22">
        <v>0</v>
      </c>
      <c r="R1597" s="22"/>
      <c r="S1597" s="22"/>
      <c r="T1597" s="22"/>
      <c r="U1597" t="s">
        <v>731</v>
      </c>
      <c r="V1597" s="18">
        <f t="shared" si="148"/>
        <v>0.24000000000000021</v>
      </c>
      <c r="W1597" s="18">
        <v>39.5470021438</v>
      </c>
      <c r="X1597" s="18">
        <v>-84.248251685</v>
      </c>
      <c r="Y1597" s="18">
        <v>39.546550338800003</v>
      </c>
      <c r="Z1597" s="18">
        <v>-84.243890252</v>
      </c>
      <c r="AA1597" s="71" t="str">
        <f t="shared" si="149"/>
        <v>WAR</v>
      </c>
    </row>
    <row r="1598" spans="1:27" x14ac:dyDescent="0.25">
      <c r="A1598" s="22" t="s">
        <v>5421</v>
      </c>
      <c r="B1598" s="22">
        <v>0</v>
      </c>
      <c r="C1598" s="22" t="s">
        <v>4629</v>
      </c>
      <c r="D1598" s="22">
        <v>3</v>
      </c>
      <c r="E1598" s="23" t="str">
        <f t="shared" si="144"/>
        <v>Green</v>
      </c>
      <c r="F1598" s="72" t="s">
        <v>1669</v>
      </c>
      <c r="G1598" s="23"/>
      <c r="H1598" s="24" t="str">
        <f t="shared" si="145"/>
        <v>Start Loc</v>
      </c>
      <c r="I1598" s="24" t="str">
        <f t="shared" si="146"/>
        <v>End Loc</v>
      </c>
      <c r="J1598" s="24" t="str">
        <f t="shared" si="147"/>
        <v>Segment</v>
      </c>
      <c r="K1598" s="71" t="s">
        <v>911</v>
      </c>
      <c r="L1598" s="22">
        <v>7</v>
      </c>
      <c r="M1598" s="22">
        <v>7.24</v>
      </c>
      <c r="N1598" s="22">
        <v>3</v>
      </c>
      <c r="O1598" s="22">
        <v>0</v>
      </c>
      <c r="P1598" s="22">
        <v>1</v>
      </c>
      <c r="Q1598" s="22">
        <v>1</v>
      </c>
      <c r="R1598" s="22"/>
      <c r="S1598" s="22"/>
      <c r="T1598" s="22"/>
      <c r="U1598" t="s">
        <v>690</v>
      </c>
      <c r="V1598" s="18">
        <f t="shared" si="148"/>
        <v>0.24000000000000021</v>
      </c>
      <c r="W1598" s="18">
        <v>39.543840320199998</v>
      </c>
      <c r="X1598" s="18">
        <v>-84.306383877800002</v>
      </c>
      <c r="Y1598" s="18">
        <v>39.547033210400002</v>
      </c>
      <c r="Z1598" s="18">
        <v>-84.304819937800005</v>
      </c>
      <c r="AA1598" s="71" t="str">
        <f t="shared" si="149"/>
        <v>WAR</v>
      </c>
    </row>
    <row r="1599" spans="1:27" x14ac:dyDescent="0.25">
      <c r="A1599" s="22" t="s">
        <v>5116</v>
      </c>
      <c r="B1599" s="22">
        <v>0</v>
      </c>
      <c r="C1599" s="22" t="s">
        <v>4638</v>
      </c>
      <c r="D1599" s="22">
        <v>2</v>
      </c>
      <c r="E1599" s="23" t="str">
        <f t="shared" si="144"/>
        <v>Green</v>
      </c>
      <c r="F1599" s="72" t="s">
        <v>1753</v>
      </c>
      <c r="G1599" s="23"/>
      <c r="H1599" s="24" t="str">
        <f t="shared" si="145"/>
        <v>Start Loc</v>
      </c>
      <c r="I1599" s="24" t="str">
        <f t="shared" si="146"/>
        <v>End Loc</v>
      </c>
      <c r="J1599" s="24" t="str">
        <f t="shared" si="147"/>
        <v>Segment</v>
      </c>
      <c r="K1599" s="71" t="s">
        <v>808</v>
      </c>
      <c r="L1599" s="22">
        <v>7.5</v>
      </c>
      <c r="M1599" s="22">
        <v>7.74</v>
      </c>
      <c r="N1599" s="22">
        <v>2</v>
      </c>
      <c r="O1599" s="22">
        <v>0</v>
      </c>
      <c r="P1599" s="22">
        <v>0</v>
      </c>
      <c r="Q1599" s="22">
        <v>1</v>
      </c>
      <c r="R1599" s="22"/>
      <c r="S1599" s="22"/>
      <c r="T1599" s="22"/>
      <c r="U1599" t="s">
        <v>4781</v>
      </c>
      <c r="V1599" s="18">
        <f t="shared" si="148"/>
        <v>0.24000000000000021</v>
      </c>
      <c r="W1599" s="18">
        <v>39.545287617</v>
      </c>
      <c r="X1599" s="18">
        <v>-81.939071282100002</v>
      </c>
      <c r="Y1599" s="18">
        <v>39.547430261499997</v>
      </c>
      <c r="Z1599" s="18">
        <v>-81.936270689899999</v>
      </c>
      <c r="AA1599" s="71" t="str">
        <f t="shared" si="149"/>
        <v>MRG</v>
      </c>
    </row>
    <row r="1600" spans="1:27" x14ac:dyDescent="0.25">
      <c r="A1600" s="22" t="s">
        <v>3507</v>
      </c>
      <c r="B1600" s="22">
        <v>0</v>
      </c>
      <c r="C1600" s="22" t="s">
        <v>4635</v>
      </c>
      <c r="D1600" s="22">
        <v>2</v>
      </c>
      <c r="E1600" s="23" t="str">
        <f t="shared" si="144"/>
        <v>Green</v>
      </c>
      <c r="F1600" s="72" t="s">
        <v>1698</v>
      </c>
      <c r="G1600" s="23"/>
      <c r="H1600" s="24" t="str">
        <f t="shared" si="145"/>
        <v>Start Loc</v>
      </c>
      <c r="I1600" s="24" t="str">
        <f t="shared" si="146"/>
        <v>End Loc</v>
      </c>
      <c r="J1600" s="24" t="str">
        <f t="shared" si="147"/>
        <v>Segment</v>
      </c>
      <c r="K1600" s="71" t="s">
        <v>985</v>
      </c>
      <c r="L1600" s="22">
        <v>4.5</v>
      </c>
      <c r="M1600" s="22">
        <v>4.74</v>
      </c>
      <c r="N1600" s="22">
        <v>2</v>
      </c>
      <c r="O1600" s="22">
        <v>0</v>
      </c>
      <c r="P1600" s="22">
        <v>0</v>
      </c>
      <c r="Q1600" s="22">
        <v>2</v>
      </c>
      <c r="R1600" s="22"/>
      <c r="S1600" s="22"/>
      <c r="T1600" s="22"/>
      <c r="U1600" t="s">
        <v>355</v>
      </c>
      <c r="V1600" s="18">
        <f t="shared" si="148"/>
        <v>0.24000000000000021</v>
      </c>
      <c r="W1600" s="18">
        <v>39.546396337399997</v>
      </c>
      <c r="X1600" s="18">
        <v>-84.386522835799994</v>
      </c>
      <c r="Y1600" s="18">
        <v>39.547434711400001</v>
      </c>
      <c r="Z1600" s="18">
        <v>-84.382261657499996</v>
      </c>
      <c r="AA1600" s="71" t="str">
        <f t="shared" si="149"/>
        <v>BUT</v>
      </c>
    </row>
    <row r="1601" spans="1:27" x14ac:dyDescent="0.25">
      <c r="A1601" s="22" t="s">
        <v>3549</v>
      </c>
      <c r="B1601" s="22">
        <v>0</v>
      </c>
      <c r="C1601" s="22" t="s">
        <v>4626</v>
      </c>
      <c r="D1601" s="22">
        <v>4</v>
      </c>
      <c r="E1601" s="23" t="str">
        <f t="shared" si="144"/>
        <v>Green</v>
      </c>
      <c r="F1601" s="72" t="s">
        <v>1745</v>
      </c>
      <c r="G1601" s="23"/>
      <c r="H1601" s="24" t="str">
        <f t="shared" si="145"/>
        <v>Start Loc</v>
      </c>
      <c r="I1601" s="24" t="str">
        <f t="shared" si="146"/>
        <v>End Loc</v>
      </c>
      <c r="J1601" s="24" t="str">
        <f t="shared" si="147"/>
        <v>Segment</v>
      </c>
      <c r="K1601" s="71" t="s">
        <v>854</v>
      </c>
      <c r="L1601" s="22">
        <v>1.75</v>
      </c>
      <c r="M1601" s="22">
        <v>1.99</v>
      </c>
      <c r="N1601" s="22">
        <v>4</v>
      </c>
      <c r="O1601" s="22">
        <v>1</v>
      </c>
      <c r="P1601" s="22">
        <v>0</v>
      </c>
      <c r="Q1601" s="22">
        <v>2</v>
      </c>
      <c r="R1601" s="22"/>
      <c r="S1601" s="22"/>
      <c r="T1601" s="22"/>
      <c r="U1601" t="s">
        <v>745</v>
      </c>
      <c r="V1601" s="18">
        <f t="shared" si="148"/>
        <v>0.24</v>
      </c>
      <c r="W1601" s="18">
        <v>39.548832124999997</v>
      </c>
      <c r="X1601" s="18">
        <v>-82.368207840899998</v>
      </c>
      <c r="Y1601" s="18">
        <v>39.547556013499999</v>
      </c>
      <c r="Z1601" s="18">
        <v>-82.364785642300006</v>
      </c>
      <c r="AA1601" s="71" t="str">
        <f t="shared" si="149"/>
        <v>HOC</v>
      </c>
    </row>
    <row r="1602" spans="1:27" x14ac:dyDescent="0.25">
      <c r="A1602" s="22" t="s">
        <v>2941</v>
      </c>
      <c r="B1602" s="22">
        <v>0</v>
      </c>
      <c r="C1602" s="22" t="s">
        <v>4618</v>
      </c>
      <c r="D1602" s="22">
        <v>2</v>
      </c>
      <c r="E1602" s="23" t="str">
        <f t="shared" si="144"/>
        <v>Green</v>
      </c>
      <c r="F1602" s="72" t="s">
        <v>1745</v>
      </c>
      <c r="G1602" s="23"/>
      <c r="H1602" s="24" t="str">
        <f t="shared" si="145"/>
        <v>Start Loc</v>
      </c>
      <c r="I1602" s="24" t="str">
        <f t="shared" si="146"/>
        <v>End Loc</v>
      </c>
      <c r="J1602" s="24" t="str">
        <f t="shared" si="147"/>
        <v>Segment</v>
      </c>
      <c r="K1602" s="71" t="s">
        <v>854</v>
      </c>
      <c r="L1602" s="22">
        <v>2</v>
      </c>
      <c r="M1602" s="22">
        <v>2.2400000000000002</v>
      </c>
      <c r="N1602" s="22">
        <v>2</v>
      </c>
      <c r="O1602" s="22">
        <v>0</v>
      </c>
      <c r="P1602" s="22">
        <v>0</v>
      </c>
      <c r="Q1602" s="22">
        <v>0</v>
      </c>
      <c r="R1602" s="22"/>
      <c r="S1602" s="22"/>
      <c r="T1602" s="22"/>
      <c r="U1602" t="s">
        <v>745</v>
      </c>
      <c r="V1602" s="18">
        <f t="shared" si="148"/>
        <v>0.24000000000000021</v>
      </c>
      <c r="W1602" s="18">
        <v>39.547651903599998</v>
      </c>
      <c r="X1602" s="18">
        <v>-82.364646350399994</v>
      </c>
      <c r="Y1602" s="18">
        <v>39.547679090199999</v>
      </c>
      <c r="Z1602" s="18">
        <v>-82.360521660399996</v>
      </c>
      <c r="AA1602" s="71" t="str">
        <f t="shared" si="149"/>
        <v>HOC</v>
      </c>
    </row>
    <row r="1603" spans="1:27" x14ac:dyDescent="0.25">
      <c r="A1603" s="22" t="s">
        <v>2259</v>
      </c>
      <c r="B1603" s="22">
        <v>0</v>
      </c>
      <c r="C1603" s="22" t="s">
        <v>4614</v>
      </c>
      <c r="D1603" s="22">
        <v>2</v>
      </c>
      <c r="E1603" s="23" t="str">
        <f t="shared" si="144"/>
        <v>Green</v>
      </c>
      <c r="F1603" s="72" t="s">
        <v>1669</v>
      </c>
      <c r="G1603" s="23"/>
      <c r="H1603" s="24" t="str">
        <f t="shared" si="145"/>
        <v>Start Loc</v>
      </c>
      <c r="I1603" s="24" t="str">
        <f t="shared" si="146"/>
        <v>End Loc</v>
      </c>
      <c r="J1603" s="24" t="str">
        <f t="shared" si="147"/>
        <v>Segment</v>
      </c>
      <c r="K1603" s="71" t="s">
        <v>877</v>
      </c>
      <c r="L1603" s="22">
        <v>3.75</v>
      </c>
      <c r="M1603" s="22">
        <v>3.99</v>
      </c>
      <c r="N1603" s="22">
        <v>2</v>
      </c>
      <c r="O1603" s="22">
        <v>0</v>
      </c>
      <c r="P1603" s="22">
        <v>0</v>
      </c>
      <c r="Q1603" s="22">
        <v>0</v>
      </c>
      <c r="R1603" s="22"/>
      <c r="S1603" s="22"/>
      <c r="T1603" s="22"/>
      <c r="U1603" t="s">
        <v>731</v>
      </c>
      <c r="V1603" s="18">
        <f t="shared" si="148"/>
        <v>0.24000000000000021</v>
      </c>
      <c r="W1603" s="18">
        <v>39.546508697900002</v>
      </c>
      <c r="X1603" s="18">
        <v>-84.243718857100006</v>
      </c>
      <c r="Y1603" s="18">
        <v>39.549457975499998</v>
      </c>
      <c r="Z1603" s="18">
        <v>-84.242449615699996</v>
      </c>
      <c r="AA1603" s="71" t="str">
        <f t="shared" si="149"/>
        <v>WAR</v>
      </c>
    </row>
    <row r="1604" spans="1:27" x14ac:dyDescent="0.25">
      <c r="A1604" s="22" t="s">
        <v>5027</v>
      </c>
      <c r="B1604" s="22">
        <v>0</v>
      </c>
      <c r="C1604" s="22" t="s">
        <v>4635</v>
      </c>
      <c r="D1604" s="22">
        <v>2</v>
      </c>
      <c r="E1604" s="23" t="str">
        <f t="shared" si="144"/>
        <v>Green</v>
      </c>
      <c r="F1604" s="72" t="s">
        <v>1745</v>
      </c>
      <c r="G1604" s="23"/>
      <c r="H1604" s="24" t="str">
        <f t="shared" si="145"/>
        <v>Start Loc</v>
      </c>
      <c r="I1604" s="24" t="str">
        <f t="shared" si="146"/>
        <v>End Loc</v>
      </c>
      <c r="J1604" s="24" t="str">
        <f t="shared" si="147"/>
        <v>Segment</v>
      </c>
      <c r="K1604" s="71" t="s">
        <v>892</v>
      </c>
      <c r="L1604" s="22">
        <v>4.5</v>
      </c>
      <c r="M1604" s="22">
        <v>4.74</v>
      </c>
      <c r="N1604" s="22">
        <v>2</v>
      </c>
      <c r="O1604" s="22">
        <v>0</v>
      </c>
      <c r="P1604" s="22">
        <v>0</v>
      </c>
      <c r="Q1604" s="22">
        <v>0</v>
      </c>
      <c r="R1604" s="22"/>
      <c r="S1604" s="22"/>
      <c r="T1604" s="22"/>
      <c r="U1604" t="s">
        <v>4751</v>
      </c>
      <c r="V1604" s="18">
        <f t="shared" si="148"/>
        <v>0.24000000000000021</v>
      </c>
      <c r="W1604" s="18">
        <v>39.546256661999998</v>
      </c>
      <c r="X1604" s="18">
        <v>-82.669355155299996</v>
      </c>
      <c r="Y1604" s="18">
        <v>39.549558039700003</v>
      </c>
      <c r="Z1604" s="18">
        <v>-82.670078083500002</v>
      </c>
      <c r="AA1604" s="71" t="str">
        <f t="shared" si="149"/>
        <v>HOC</v>
      </c>
    </row>
    <row r="1605" spans="1:27" x14ac:dyDescent="0.25">
      <c r="A1605" s="22" t="s">
        <v>6112</v>
      </c>
      <c r="B1605" s="22">
        <v>0</v>
      </c>
      <c r="C1605" s="22" t="s">
        <v>4615</v>
      </c>
      <c r="D1605" s="22">
        <v>2</v>
      </c>
      <c r="E1605" s="23" t="str">
        <f t="shared" si="144"/>
        <v>Green</v>
      </c>
      <c r="F1605" s="72" t="s">
        <v>1669</v>
      </c>
      <c r="G1605" s="23"/>
      <c r="H1605" s="24" t="str">
        <f t="shared" si="145"/>
        <v>Start Loc</v>
      </c>
      <c r="I1605" s="24" t="str">
        <f t="shared" si="146"/>
        <v>End Loc</v>
      </c>
      <c r="J1605" s="24" t="str">
        <f t="shared" si="147"/>
        <v>Segment</v>
      </c>
      <c r="K1605" s="71" t="s">
        <v>850</v>
      </c>
      <c r="L1605" s="22">
        <v>2.5</v>
      </c>
      <c r="M1605" s="22">
        <v>2.74</v>
      </c>
      <c r="N1605" s="22">
        <v>2</v>
      </c>
      <c r="O1605" s="22">
        <v>0</v>
      </c>
      <c r="P1605" s="22">
        <v>0</v>
      </c>
      <c r="Q1605" s="22">
        <v>1</v>
      </c>
      <c r="R1605" s="22"/>
      <c r="S1605" s="22"/>
      <c r="T1605" s="22"/>
      <c r="U1605" t="s">
        <v>2097</v>
      </c>
      <c r="V1605" s="18">
        <f t="shared" si="148"/>
        <v>0.24000000000000021</v>
      </c>
      <c r="W1605" s="18">
        <v>39.553227175799996</v>
      </c>
      <c r="X1605" s="18">
        <v>-84.091739800400006</v>
      </c>
      <c r="Y1605" s="18">
        <v>39.549943251899997</v>
      </c>
      <c r="Z1605" s="18">
        <v>-84.090887213800002</v>
      </c>
      <c r="AA1605" s="71" t="str">
        <f t="shared" si="149"/>
        <v>WAR</v>
      </c>
    </row>
    <row r="1606" spans="1:27" x14ac:dyDescent="0.25">
      <c r="A1606" s="22" t="s">
        <v>5441</v>
      </c>
      <c r="B1606" s="22">
        <v>0</v>
      </c>
      <c r="C1606" s="22" t="s">
        <v>4608</v>
      </c>
      <c r="D1606" s="22">
        <v>2</v>
      </c>
      <c r="E1606" s="23" t="str">
        <f t="shared" si="144"/>
        <v>Green</v>
      </c>
      <c r="F1606" s="72" t="s">
        <v>1745</v>
      </c>
      <c r="G1606" s="23"/>
      <c r="H1606" s="24" t="str">
        <f t="shared" si="145"/>
        <v>Start Loc</v>
      </c>
      <c r="I1606" s="24" t="str">
        <f t="shared" si="146"/>
        <v>End Loc</v>
      </c>
      <c r="J1606" s="24" t="str">
        <f t="shared" si="147"/>
        <v>Segment</v>
      </c>
      <c r="K1606" s="71" t="s">
        <v>854</v>
      </c>
      <c r="L1606" s="22">
        <v>1.25</v>
      </c>
      <c r="M1606" s="22">
        <v>1.49</v>
      </c>
      <c r="N1606" s="22">
        <v>2</v>
      </c>
      <c r="O1606" s="22">
        <v>0</v>
      </c>
      <c r="P1606" s="22">
        <v>0</v>
      </c>
      <c r="Q1606" s="22">
        <v>0</v>
      </c>
      <c r="R1606" s="22"/>
      <c r="S1606" s="22"/>
      <c r="T1606" s="22"/>
      <c r="U1606" t="s">
        <v>745</v>
      </c>
      <c r="V1606" s="18">
        <f t="shared" si="148"/>
        <v>0.24</v>
      </c>
      <c r="W1606" s="18">
        <v>39.550660911599998</v>
      </c>
      <c r="X1606" s="18">
        <v>-82.376719297299999</v>
      </c>
      <c r="Y1606" s="18">
        <v>39.550270590899999</v>
      </c>
      <c r="Z1606" s="18">
        <v>-82.372616306099999</v>
      </c>
      <c r="AA1606" s="71" t="str">
        <f t="shared" si="149"/>
        <v>HOC</v>
      </c>
    </row>
    <row r="1607" spans="1:27" x14ac:dyDescent="0.25">
      <c r="A1607" s="22" t="s">
        <v>5073</v>
      </c>
      <c r="B1607" s="22">
        <v>0</v>
      </c>
      <c r="C1607" s="22" t="s">
        <v>4656</v>
      </c>
      <c r="D1607" s="22">
        <v>2</v>
      </c>
      <c r="E1607" s="23" t="str">
        <f t="shared" si="144"/>
        <v>Green</v>
      </c>
      <c r="F1607" s="72" t="s">
        <v>1669</v>
      </c>
      <c r="G1607" s="23"/>
      <c r="H1607" s="24" t="str">
        <f t="shared" si="145"/>
        <v>Start Loc</v>
      </c>
      <c r="I1607" s="24" t="str">
        <f t="shared" si="146"/>
        <v>End Loc</v>
      </c>
      <c r="J1607" s="24" t="str">
        <f t="shared" si="147"/>
        <v>Segment</v>
      </c>
      <c r="K1607" s="71" t="s">
        <v>911</v>
      </c>
      <c r="L1607" s="22">
        <v>7.25</v>
      </c>
      <c r="M1607" s="22">
        <v>7.49</v>
      </c>
      <c r="N1607" s="22">
        <v>2</v>
      </c>
      <c r="O1607" s="22">
        <v>0</v>
      </c>
      <c r="P1607" s="22">
        <v>0</v>
      </c>
      <c r="Q1607" s="22">
        <v>2</v>
      </c>
      <c r="R1607" s="22"/>
      <c r="S1607" s="22"/>
      <c r="T1607" s="22"/>
      <c r="U1607" t="s">
        <v>690</v>
      </c>
      <c r="V1607" s="18">
        <f t="shared" si="148"/>
        <v>0.24000000000000021</v>
      </c>
      <c r="W1607" s="18">
        <v>39.547177933900002</v>
      </c>
      <c r="X1607" s="18">
        <v>-84.304804261300006</v>
      </c>
      <c r="Y1607" s="18">
        <v>39.550612341099999</v>
      </c>
      <c r="Z1607" s="18">
        <v>-84.304757751099999</v>
      </c>
      <c r="AA1607" s="71" t="str">
        <f t="shared" si="149"/>
        <v>WAR</v>
      </c>
    </row>
    <row r="1608" spans="1:27" x14ac:dyDescent="0.25">
      <c r="A1608" s="22" t="s">
        <v>5878</v>
      </c>
      <c r="B1608" s="22">
        <v>0</v>
      </c>
      <c r="C1608" s="22" t="s">
        <v>4617</v>
      </c>
      <c r="D1608" s="22">
        <v>2</v>
      </c>
      <c r="E1608" s="23" t="str">
        <f t="shared" si="144"/>
        <v>Green</v>
      </c>
      <c r="F1608" s="72" t="s">
        <v>1698</v>
      </c>
      <c r="G1608" s="23"/>
      <c r="H1608" s="24" t="str">
        <f t="shared" si="145"/>
        <v>Start Loc</v>
      </c>
      <c r="I1608" s="24" t="str">
        <f t="shared" si="146"/>
        <v>End Loc</v>
      </c>
      <c r="J1608" s="24" t="str">
        <f t="shared" si="147"/>
        <v>Segment</v>
      </c>
      <c r="K1608" s="71" t="s">
        <v>1059</v>
      </c>
      <c r="L1608" s="22">
        <v>2.75</v>
      </c>
      <c r="M1608" s="22">
        <v>2.99</v>
      </c>
      <c r="N1608" s="22">
        <v>2</v>
      </c>
      <c r="O1608" s="22">
        <v>0</v>
      </c>
      <c r="P1608" s="22">
        <v>0</v>
      </c>
      <c r="Q1608" s="22">
        <v>1</v>
      </c>
      <c r="R1608" s="22"/>
      <c r="S1608" s="22"/>
      <c r="T1608" s="22"/>
      <c r="U1608" t="s">
        <v>774</v>
      </c>
      <c r="V1608" s="18">
        <f t="shared" si="148"/>
        <v>0.24000000000000021</v>
      </c>
      <c r="W1608" s="18">
        <v>39.547700454000001</v>
      </c>
      <c r="X1608" s="18">
        <v>-84.752838985899999</v>
      </c>
      <c r="Y1608" s="18">
        <v>39.5507692236</v>
      </c>
      <c r="Z1608" s="18">
        <v>-84.754835513200007</v>
      </c>
      <c r="AA1608" s="71" t="str">
        <f t="shared" si="149"/>
        <v>BUT</v>
      </c>
    </row>
    <row r="1609" spans="1:27" x14ac:dyDescent="0.25">
      <c r="A1609" s="22" t="s">
        <v>6008</v>
      </c>
      <c r="B1609" s="22">
        <v>0</v>
      </c>
      <c r="C1609" s="22" t="s">
        <v>4606</v>
      </c>
      <c r="D1609" s="22">
        <v>2</v>
      </c>
      <c r="E1609" s="23" t="str">
        <f t="shared" ref="E1609:E1672" si="150">IF(D1609&gt;15,"Red",IF(D1609&gt;10,"Yellow",IF(D1609&gt;5,"Purple",IF(D1609&gt;1,"Green",""))))</f>
        <v>Green</v>
      </c>
      <c r="F1609" s="72" t="s">
        <v>1714</v>
      </c>
      <c r="G1609" s="23"/>
      <c r="H1609" s="24" t="str">
        <f t="shared" ref="H1609:H1672" si="151">IF(W1609=0,"Unavailable",HYPERLINK(CONCATENATE("http://maps.google.com/maps?q=",+W1609,",+",+X1609,"+(Begin)&amp;iwloc=A&amp;hl=en"),"Start Loc"))</f>
        <v>Start Loc</v>
      </c>
      <c r="I1609" s="24" t="str">
        <f t="shared" ref="I1609:I1672" si="152">IF(Y1609=0,"Unavailable",HYPERLINK(CONCATENATE("http://maps.google.com/maps?q=",+Y1609,",+",+Z1609,"+(End)&amp;iwloc=A&amp;hl=en"),"End Loc"))</f>
        <v>End Loc</v>
      </c>
      <c r="J1609" s="24" t="str">
        <f t="shared" ref="J1609:J1672" si="153">HYPERLINK(CONCATENATE("https://www.google.us/maps/dir/",W1609,",",X1609,"/",Y1609,",",Z1609,"/@",AVERAGE(W1609,Y1609),",",AVERAGE(X1609,Z1609),",15z"),"Segment")</f>
        <v>Segment</v>
      </c>
      <c r="K1609" s="71" t="s">
        <v>1055</v>
      </c>
      <c r="L1609" s="22">
        <v>0.25</v>
      </c>
      <c r="M1609" s="22">
        <v>0.49</v>
      </c>
      <c r="N1609" s="22">
        <v>2</v>
      </c>
      <c r="O1609" s="22">
        <v>0</v>
      </c>
      <c r="P1609" s="22">
        <v>1</v>
      </c>
      <c r="Q1609" s="22">
        <v>1</v>
      </c>
      <c r="R1609" s="22"/>
      <c r="S1609" s="22"/>
      <c r="T1609" s="22"/>
      <c r="U1609" t="s">
        <v>6750</v>
      </c>
      <c r="V1609" s="18">
        <f t="shared" ref="V1609:V1672" si="154">M1609-L1609</f>
        <v>0.24</v>
      </c>
      <c r="W1609" s="18">
        <v>39.549862487200002</v>
      </c>
      <c r="X1609" s="18">
        <v>-83.340228510599999</v>
      </c>
      <c r="Y1609" s="18">
        <v>39.552389655799999</v>
      </c>
      <c r="Z1609" s="18">
        <v>-83.343235262600004</v>
      </c>
      <c r="AA1609" s="71" t="str">
        <f t="shared" ref="AA1609:AA1672" si="155">MID(U1609,2,3)</f>
        <v>FAY</v>
      </c>
    </row>
    <row r="1610" spans="1:27" x14ac:dyDescent="0.25">
      <c r="A1610" s="22" t="s">
        <v>6449</v>
      </c>
      <c r="B1610" s="22">
        <v>0</v>
      </c>
      <c r="C1610" s="22" t="s">
        <v>4644</v>
      </c>
      <c r="D1610" s="22">
        <v>3</v>
      </c>
      <c r="E1610" s="23" t="str">
        <f t="shared" si="150"/>
        <v>Green</v>
      </c>
      <c r="F1610" s="72" t="s">
        <v>1698</v>
      </c>
      <c r="G1610" s="23"/>
      <c r="H1610" s="24" t="str">
        <f t="shared" si="151"/>
        <v>Start Loc</v>
      </c>
      <c r="I1610" s="24" t="str">
        <f t="shared" si="152"/>
        <v>End Loc</v>
      </c>
      <c r="J1610" s="24" t="str">
        <f t="shared" si="153"/>
        <v>Segment</v>
      </c>
      <c r="K1610" s="71" t="s">
        <v>985</v>
      </c>
      <c r="L1610" s="22">
        <v>5.25</v>
      </c>
      <c r="M1610" s="22">
        <v>5.49</v>
      </c>
      <c r="N1610" s="22">
        <v>3</v>
      </c>
      <c r="O1610" s="22">
        <v>0</v>
      </c>
      <c r="P1610" s="22">
        <v>0</v>
      </c>
      <c r="Q1610" s="22">
        <v>0</v>
      </c>
      <c r="R1610" s="22"/>
      <c r="S1610" s="22"/>
      <c r="T1610" s="22"/>
      <c r="U1610" t="s">
        <v>355</v>
      </c>
      <c r="V1610" s="18">
        <f t="shared" si="154"/>
        <v>0.24000000000000021</v>
      </c>
      <c r="W1610" s="18">
        <v>39.5513402618</v>
      </c>
      <c r="X1610" s="18">
        <v>-84.374231780700001</v>
      </c>
      <c r="Y1610" s="18">
        <v>39.552704799799997</v>
      </c>
      <c r="Z1610" s="18">
        <v>-84.370172776299995</v>
      </c>
      <c r="AA1610" s="71" t="str">
        <f t="shared" si="155"/>
        <v>BUT</v>
      </c>
    </row>
    <row r="1611" spans="1:27" x14ac:dyDescent="0.25">
      <c r="A1611" s="22" t="s">
        <v>3888</v>
      </c>
      <c r="B1611" s="22">
        <v>0</v>
      </c>
      <c r="C1611" s="22" t="s">
        <v>4628</v>
      </c>
      <c r="D1611" s="22">
        <v>3</v>
      </c>
      <c r="E1611" s="23" t="str">
        <f t="shared" si="150"/>
        <v>Green</v>
      </c>
      <c r="F1611" s="72" t="s">
        <v>1698</v>
      </c>
      <c r="G1611" s="23"/>
      <c r="H1611" s="24" t="str">
        <f t="shared" si="151"/>
        <v>Start Loc</v>
      </c>
      <c r="I1611" s="24" t="str">
        <f t="shared" si="152"/>
        <v>End Loc</v>
      </c>
      <c r="J1611" s="24" t="str">
        <f t="shared" si="153"/>
        <v>Segment</v>
      </c>
      <c r="K1611" s="71" t="s">
        <v>838</v>
      </c>
      <c r="L1611" s="22">
        <v>4.75</v>
      </c>
      <c r="M1611" s="22">
        <v>4.99</v>
      </c>
      <c r="N1611" s="22">
        <v>3</v>
      </c>
      <c r="O1611" s="22">
        <v>0</v>
      </c>
      <c r="P1611" s="22">
        <v>0</v>
      </c>
      <c r="Q1611" s="22">
        <v>1</v>
      </c>
      <c r="R1611" s="22"/>
      <c r="S1611" s="22"/>
      <c r="T1611" s="22"/>
      <c r="U1611" t="s">
        <v>629</v>
      </c>
      <c r="V1611" s="18">
        <f t="shared" si="154"/>
        <v>0.24000000000000021</v>
      </c>
      <c r="W1611" s="18">
        <v>39.552066186899999</v>
      </c>
      <c r="X1611" s="18">
        <v>-84.658945759999995</v>
      </c>
      <c r="Y1611" s="18">
        <v>39.552705027000002</v>
      </c>
      <c r="Z1611" s="18">
        <v>-84.654684171200003</v>
      </c>
      <c r="AA1611" s="71" t="str">
        <f t="shared" si="155"/>
        <v>BUT</v>
      </c>
    </row>
    <row r="1612" spans="1:27" x14ac:dyDescent="0.25">
      <c r="A1612" s="22" t="s">
        <v>3502</v>
      </c>
      <c r="B1612" s="22">
        <v>0</v>
      </c>
      <c r="C1612" s="22" t="s">
        <v>4631</v>
      </c>
      <c r="D1612" s="22">
        <v>3</v>
      </c>
      <c r="E1612" s="23" t="str">
        <f t="shared" si="150"/>
        <v>Green</v>
      </c>
      <c r="F1612" s="72" t="s">
        <v>1745</v>
      </c>
      <c r="G1612" s="23"/>
      <c r="H1612" s="24" t="str">
        <f t="shared" si="151"/>
        <v>Start Loc</v>
      </c>
      <c r="I1612" s="24" t="str">
        <f t="shared" si="152"/>
        <v>End Loc</v>
      </c>
      <c r="J1612" s="24" t="str">
        <f t="shared" si="153"/>
        <v>Segment</v>
      </c>
      <c r="K1612" s="71" t="s">
        <v>833</v>
      </c>
      <c r="L1612" s="22">
        <v>3</v>
      </c>
      <c r="M1612" s="22">
        <v>3.24</v>
      </c>
      <c r="N1612" s="22">
        <v>3</v>
      </c>
      <c r="O1612" s="22">
        <v>0</v>
      </c>
      <c r="P1612" s="22">
        <v>0</v>
      </c>
      <c r="Q1612" s="22">
        <v>1</v>
      </c>
      <c r="R1612" s="22"/>
      <c r="S1612" s="22"/>
      <c r="T1612" s="22"/>
      <c r="U1612" t="s">
        <v>589</v>
      </c>
      <c r="V1612" s="18">
        <f t="shared" si="154"/>
        <v>0.24000000000000021</v>
      </c>
      <c r="W1612" s="18">
        <v>39.554105526800001</v>
      </c>
      <c r="X1612" s="18">
        <v>-82.341003128799997</v>
      </c>
      <c r="Y1612" s="18">
        <v>39.555018119899998</v>
      </c>
      <c r="Z1612" s="18">
        <v>-82.3367001437</v>
      </c>
      <c r="AA1612" s="71" t="str">
        <f t="shared" si="155"/>
        <v>HOC</v>
      </c>
    </row>
    <row r="1613" spans="1:27" x14ac:dyDescent="0.25">
      <c r="A1613" s="22" t="s">
        <v>5021</v>
      </c>
      <c r="B1613" s="22">
        <v>0</v>
      </c>
      <c r="C1613" s="22" t="s">
        <v>4618</v>
      </c>
      <c r="D1613" s="22">
        <v>2</v>
      </c>
      <c r="E1613" s="23" t="str">
        <f t="shared" si="150"/>
        <v>Green</v>
      </c>
      <c r="F1613" s="72" t="s">
        <v>1669</v>
      </c>
      <c r="G1613" s="23"/>
      <c r="H1613" s="24" t="str">
        <f t="shared" si="151"/>
        <v>Start Loc</v>
      </c>
      <c r="I1613" s="24" t="str">
        <f t="shared" si="152"/>
        <v>End Loc</v>
      </c>
      <c r="J1613" s="24" t="str">
        <f t="shared" si="153"/>
        <v>Segment</v>
      </c>
      <c r="K1613" s="71" t="s">
        <v>850</v>
      </c>
      <c r="L1613" s="22">
        <v>2</v>
      </c>
      <c r="M1613" s="22">
        <v>2.2400000000000002</v>
      </c>
      <c r="N1613" s="22">
        <v>2</v>
      </c>
      <c r="O1613" s="22">
        <v>0</v>
      </c>
      <c r="P1613" s="22">
        <v>0</v>
      </c>
      <c r="Q1613" s="22">
        <v>0</v>
      </c>
      <c r="R1613" s="22"/>
      <c r="S1613" s="22"/>
      <c r="T1613" s="22"/>
      <c r="U1613" t="s">
        <v>2097</v>
      </c>
      <c r="V1613" s="18">
        <f t="shared" si="154"/>
        <v>0.24000000000000021</v>
      </c>
      <c r="W1613" s="18">
        <v>39.557316549699998</v>
      </c>
      <c r="X1613" s="18">
        <v>-84.0985430466</v>
      </c>
      <c r="Y1613" s="18">
        <v>39.555209419400001</v>
      </c>
      <c r="Z1613" s="18">
        <v>-84.095884111499998</v>
      </c>
      <c r="AA1613" s="71" t="str">
        <f t="shared" si="155"/>
        <v>WAR</v>
      </c>
    </row>
    <row r="1614" spans="1:27" x14ac:dyDescent="0.25">
      <c r="A1614" s="22" t="s">
        <v>6414</v>
      </c>
      <c r="B1614" s="22">
        <v>0</v>
      </c>
      <c r="C1614" s="22" t="s">
        <v>4614</v>
      </c>
      <c r="D1614" s="22">
        <v>3</v>
      </c>
      <c r="E1614" s="23" t="str">
        <f t="shared" si="150"/>
        <v>Green</v>
      </c>
      <c r="F1614" s="72" t="s">
        <v>1689</v>
      </c>
      <c r="G1614" s="23"/>
      <c r="H1614" s="24" t="str">
        <f t="shared" si="151"/>
        <v>Start Loc</v>
      </c>
      <c r="I1614" s="24" t="str">
        <f t="shared" si="152"/>
        <v>End Loc</v>
      </c>
      <c r="J1614" s="24" t="str">
        <f t="shared" si="153"/>
        <v>Segment</v>
      </c>
      <c r="K1614" s="71" t="s">
        <v>844</v>
      </c>
      <c r="L1614" s="22">
        <v>3.75</v>
      </c>
      <c r="M1614" s="22">
        <v>3.99</v>
      </c>
      <c r="N1614" s="22">
        <v>3</v>
      </c>
      <c r="O1614" s="22">
        <v>0</v>
      </c>
      <c r="P1614" s="22">
        <v>0</v>
      </c>
      <c r="Q1614" s="22">
        <v>2</v>
      </c>
      <c r="R1614" s="22"/>
      <c r="S1614" s="22"/>
      <c r="T1614" s="22"/>
      <c r="U1614" t="s">
        <v>386</v>
      </c>
      <c r="V1614" s="18">
        <f t="shared" si="154"/>
        <v>0.24000000000000021</v>
      </c>
      <c r="W1614" s="18">
        <v>39.552506260900003</v>
      </c>
      <c r="X1614" s="18">
        <v>-82.931761843399997</v>
      </c>
      <c r="Y1614" s="18">
        <v>39.5558200754</v>
      </c>
      <c r="Z1614" s="18">
        <v>-82.932237706199999</v>
      </c>
      <c r="AA1614" s="71" t="str">
        <f t="shared" si="155"/>
        <v>PIC</v>
      </c>
    </row>
    <row r="1615" spans="1:27" x14ac:dyDescent="0.25">
      <c r="A1615" s="22" t="s">
        <v>2596</v>
      </c>
      <c r="B1615" s="22">
        <v>0</v>
      </c>
      <c r="C1615" s="22" t="s">
        <v>4627</v>
      </c>
      <c r="D1615" s="22">
        <v>3</v>
      </c>
      <c r="E1615" s="23" t="str">
        <f t="shared" si="150"/>
        <v>Green</v>
      </c>
      <c r="F1615" s="72" t="s">
        <v>1745</v>
      </c>
      <c r="G1615" s="23"/>
      <c r="H1615" s="24" t="str">
        <f t="shared" si="151"/>
        <v>Start Loc</v>
      </c>
      <c r="I1615" s="24" t="str">
        <f t="shared" si="152"/>
        <v>End Loc</v>
      </c>
      <c r="J1615" s="24" t="str">
        <f t="shared" si="153"/>
        <v>Segment</v>
      </c>
      <c r="K1615" s="71" t="s">
        <v>833</v>
      </c>
      <c r="L1615" s="22">
        <v>3.25</v>
      </c>
      <c r="M1615" s="22">
        <v>3.49</v>
      </c>
      <c r="N1615" s="22">
        <v>3</v>
      </c>
      <c r="O1615" s="22">
        <v>0</v>
      </c>
      <c r="P1615" s="22">
        <v>0</v>
      </c>
      <c r="Q1615" s="22">
        <v>1</v>
      </c>
      <c r="R1615" s="22"/>
      <c r="S1615" s="22"/>
      <c r="T1615" s="22"/>
      <c r="U1615" t="s">
        <v>589</v>
      </c>
      <c r="V1615" s="18">
        <f t="shared" si="154"/>
        <v>0.24000000000000021</v>
      </c>
      <c r="W1615" s="18">
        <v>39.555012276299998</v>
      </c>
      <c r="X1615" s="18">
        <v>-82.336513895099998</v>
      </c>
      <c r="Y1615" s="18">
        <v>39.556512429800001</v>
      </c>
      <c r="Z1615" s="18">
        <v>-82.333822602699996</v>
      </c>
      <c r="AA1615" s="71" t="str">
        <f t="shared" si="155"/>
        <v>HOC</v>
      </c>
    </row>
    <row r="1616" spans="1:27" x14ac:dyDescent="0.25">
      <c r="A1616" s="22" t="s">
        <v>3390</v>
      </c>
      <c r="B1616" s="22">
        <v>0</v>
      </c>
      <c r="C1616" s="22" t="s">
        <v>4643</v>
      </c>
      <c r="D1616" s="22">
        <v>3</v>
      </c>
      <c r="E1616" s="23" t="str">
        <f t="shared" si="150"/>
        <v>Green</v>
      </c>
      <c r="F1616" s="72" t="s">
        <v>1745</v>
      </c>
      <c r="G1616" s="23"/>
      <c r="H1616" s="24" t="str">
        <f t="shared" si="151"/>
        <v>Start Loc</v>
      </c>
      <c r="I1616" s="24" t="str">
        <f t="shared" si="152"/>
        <v>End Loc</v>
      </c>
      <c r="J1616" s="24" t="str">
        <f t="shared" si="153"/>
        <v>Segment</v>
      </c>
      <c r="K1616" s="71" t="s">
        <v>1137</v>
      </c>
      <c r="L1616" s="22">
        <v>3.5</v>
      </c>
      <c r="M1616" s="22">
        <v>3.74</v>
      </c>
      <c r="N1616" s="22">
        <v>3</v>
      </c>
      <c r="O1616" s="22">
        <v>0</v>
      </c>
      <c r="P1616" s="22">
        <v>0</v>
      </c>
      <c r="Q1616" s="22">
        <v>1</v>
      </c>
      <c r="R1616" s="22"/>
      <c r="S1616" s="22"/>
      <c r="T1616" s="22"/>
      <c r="U1616" t="s">
        <v>1989</v>
      </c>
      <c r="V1616" s="18">
        <f t="shared" si="154"/>
        <v>0.24000000000000021</v>
      </c>
      <c r="W1616" s="18">
        <v>39.555362599200002</v>
      </c>
      <c r="X1616" s="18">
        <v>-82.640815421799999</v>
      </c>
      <c r="Y1616" s="18">
        <v>39.557164436699999</v>
      </c>
      <c r="Z1616" s="18">
        <v>-82.644099039099999</v>
      </c>
      <c r="AA1616" s="71" t="str">
        <f t="shared" si="155"/>
        <v>HOC</v>
      </c>
    </row>
    <row r="1617" spans="1:27" x14ac:dyDescent="0.25">
      <c r="A1617" s="22" t="s">
        <v>5729</v>
      </c>
      <c r="B1617" s="22">
        <v>0</v>
      </c>
      <c r="C1617" s="22" t="s">
        <v>4620</v>
      </c>
      <c r="D1617" s="22">
        <v>2</v>
      </c>
      <c r="E1617" s="23" t="str">
        <f t="shared" si="150"/>
        <v>Green</v>
      </c>
      <c r="F1617" s="72" t="s">
        <v>1689</v>
      </c>
      <c r="G1617" s="23"/>
      <c r="H1617" s="24" t="str">
        <f t="shared" si="151"/>
        <v>Start Loc</v>
      </c>
      <c r="I1617" s="24" t="str">
        <f t="shared" si="152"/>
        <v>End Loc</v>
      </c>
      <c r="J1617" s="24" t="str">
        <f t="shared" si="153"/>
        <v>Segment</v>
      </c>
      <c r="K1617" s="71" t="s">
        <v>1043</v>
      </c>
      <c r="L1617" s="22">
        <v>0</v>
      </c>
      <c r="M1617" s="22">
        <v>0.24</v>
      </c>
      <c r="N1617" s="22">
        <v>2</v>
      </c>
      <c r="O1617" s="22">
        <v>0</v>
      </c>
      <c r="P1617" s="22">
        <v>0</v>
      </c>
      <c r="Q1617" s="22">
        <v>1</v>
      </c>
      <c r="R1617" s="22"/>
      <c r="S1617" s="22"/>
      <c r="T1617" s="22"/>
      <c r="U1617" t="s">
        <v>6671</v>
      </c>
      <c r="V1617" s="18">
        <f t="shared" si="154"/>
        <v>0.24</v>
      </c>
      <c r="W1617" s="18">
        <v>39.558271047399998</v>
      </c>
      <c r="X1617" s="18">
        <v>-82.999210340100007</v>
      </c>
      <c r="Y1617" s="18">
        <v>39.557756994800002</v>
      </c>
      <c r="Z1617" s="18">
        <v>-82.995737983200002</v>
      </c>
      <c r="AA1617" s="71" t="str">
        <f t="shared" si="155"/>
        <v>PIC</v>
      </c>
    </row>
    <row r="1618" spans="1:27" x14ac:dyDescent="0.25">
      <c r="A1618" s="22" t="s">
        <v>4260</v>
      </c>
      <c r="B1618" s="22">
        <v>0</v>
      </c>
      <c r="C1618" s="22" t="s">
        <v>4607</v>
      </c>
      <c r="D1618" s="22">
        <v>4</v>
      </c>
      <c r="E1618" s="23" t="str">
        <f t="shared" si="150"/>
        <v>Green</v>
      </c>
      <c r="F1618" s="72" t="s">
        <v>1669</v>
      </c>
      <c r="G1618" s="23"/>
      <c r="H1618" s="24" t="str">
        <f t="shared" si="151"/>
        <v>Start Loc</v>
      </c>
      <c r="I1618" s="24" t="str">
        <f t="shared" si="152"/>
        <v>End Loc</v>
      </c>
      <c r="J1618" s="24" t="str">
        <f t="shared" si="153"/>
        <v>Segment</v>
      </c>
      <c r="K1618" s="71" t="s">
        <v>922</v>
      </c>
      <c r="L1618" s="22">
        <v>5</v>
      </c>
      <c r="M1618" s="22">
        <v>5.24</v>
      </c>
      <c r="N1618" s="22">
        <v>4</v>
      </c>
      <c r="O1618" s="22">
        <v>0</v>
      </c>
      <c r="P1618" s="22">
        <v>0</v>
      </c>
      <c r="Q1618" s="22">
        <v>0</v>
      </c>
      <c r="R1618" s="22"/>
      <c r="S1618" s="22"/>
      <c r="T1618" s="22"/>
      <c r="U1618" t="s">
        <v>1788</v>
      </c>
      <c r="V1618" s="18">
        <f t="shared" si="154"/>
        <v>0.24000000000000021</v>
      </c>
      <c r="W1618" s="18">
        <v>39.555132867099999</v>
      </c>
      <c r="X1618" s="18">
        <v>-84.135979757499996</v>
      </c>
      <c r="Y1618" s="18">
        <v>39.558282969499999</v>
      </c>
      <c r="Z1618" s="18">
        <v>-84.134872353099993</v>
      </c>
      <c r="AA1618" s="71" t="str">
        <f t="shared" si="155"/>
        <v>WAR</v>
      </c>
    </row>
    <row r="1619" spans="1:27" x14ac:dyDescent="0.25">
      <c r="A1619" s="22" t="s">
        <v>2231</v>
      </c>
      <c r="B1619" s="22">
        <v>0</v>
      </c>
      <c r="C1619" s="22" t="s">
        <v>4613</v>
      </c>
      <c r="D1619" s="22">
        <v>2</v>
      </c>
      <c r="E1619" s="23" t="str">
        <f t="shared" si="150"/>
        <v>Green</v>
      </c>
      <c r="F1619" s="72" t="s">
        <v>1737</v>
      </c>
      <c r="G1619" s="23"/>
      <c r="H1619" s="24" t="str">
        <f t="shared" si="151"/>
        <v>Start Loc</v>
      </c>
      <c r="I1619" s="24" t="str">
        <f t="shared" si="152"/>
        <v>End Loc</v>
      </c>
      <c r="J1619" s="24" t="str">
        <f t="shared" si="153"/>
        <v>Segment</v>
      </c>
      <c r="K1619" s="71" t="s">
        <v>814</v>
      </c>
      <c r="L1619" s="22">
        <v>6.5</v>
      </c>
      <c r="M1619" s="22">
        <v>6.74</v>
      </c>
      <c r="N1619" s="22">
        <v>2</v>
      </c>
      <c r="O1619" s="22">
        <v>0</v>
      </c>
      <c r="P1619" s="22">
        <v>0</v>
      </c>
      <c r="Q1619" s="22">
        <v>0</v>
      </c>
      <c r="R1619" s="22"/>
      <c r="S1619" s="22"/>
      <c r="T1619" s="22"/>
      <c r="U1619" t="s">
        <v>736</v>
      </c>
      <c r="V1619" s="18">
        <f t="shared" si="154"/>
        <v>0.24000000000000021</v>
      </c>
      <c r="W1619" s="18">
        <v>39.555581419900001</v>
      </c>
      <c r="X1619" s="18">
        <v>-81.317839265100005</v>
      </c>
      <c r="Y1619" s="18">
        <v>39.558419284499998</v>
      </c>
      <c r="Z1619" s="18">
        <v>-81.316072984100003</v>
      </c>
      <c r="AA1619" s="71" t="str">
        <f t="shared" si="155"/>
        <v>WAS</v>
      </c>
    </row>
    <row r="1620" spans="1:27" x14ac:dyDescent="0.25">
      <c r="A1620" s="22" t="s">
        <v>3553</v>
      </c>
      <c r="B1620" s="22">
        <v>0</v>
      </c>
      <c r="C1620" s="22" t="s">
        <v>4643</v>
      </c>
      <c r="D1620" s="22">
        <v>2</v>
      </c>
      <c r="E1620" s="23" t="str">
        <f t="shared" si="150"/>
        <v>Green</v>
      </c>
      <c r="F1620" s="72" t="s">
        <v>1745</v>
      </c>
      <c r="G1620" s="23"/>
      <c r="H1620" s="24" t="str">
        <f t="shared" si="151"/>
        <v>Start Loc</v>
      </c>
      <c r="I1620" s="24" t="str">
        <f t="shared" si="152"/>
        <v>End Loc</v>
      </c>
      <c r="J1620" s="24" t="str">
        <f t="shared" si="153"/>
        <v>Segment</v>
      </c>
      <c r="K1620" s="71" t="s">
        <v>833</v>
      </c>
      <c r="L1620" s="22">
        <v>3.5</v>
      </c>
      <c r="M1620" s="22">
        <v>3.74</v>
      </c>
      <c r="N1620" s="22">
        <v>2</v>
      </c>
      <c r="O1620" s="22">
        <v>0</v>
      </c>
      <c r="P1620" s="22">
        <v>0</v>
      </c>
      <c r="Q1620" s="22">
        <v>2</v>
      </c>
      <c r="R1620" s="22"/>
      <c r="S1620" s="22"/>
      <c r="T1620" s="22"/>
      <c r="U1620" t="s">
        <v>589</v>
      </c>
      <c r="V1620" s="18">
        <f t="shared" si="154"/>
        <v>0.24000000000000021</v>
      </c>
      <c r="W1620" s="18">
        <v>39.556655532299999</v>
      </c>
      <c r="X1620" s="18">
        <v>-82.333825693799994</v>
      </c>
      <c r="Y1620" s="18">
        <v>39.559956757899997</v>
      </c>
      <c r="Z1620" s="18">
        <v>-82.334632757400001</v>
      </c>
      <c r="AA1620" s="71" t="str">
        <f t="shared" si="155"/>
        <v>HOC</v>
      </c>
    </row>
    <row r="1621" spans="1:27" x14ac:dyDescent="0.25">
      <c r="A1621" s="22" t="s">
        <v>2517</v>
      </c>
      <c r="B1621" s="22">
        <v>0</v>
      </c>
      <c r="C1621" s="22" t="s">
        <v>4620</v>
      </c>
      <c r="D1621" s="22">
        <v>2</v>
      </c>
      <c r="E1621" s="23" t="str">
        <f t="shared" si="150"/>
        <v>Green</v>
      </c>
      <c r="F1621" s="72" t="s">
        <v>1669</v>
      </c>
      <c r="G1621" s="23"/>
      <c r="H1621" s="24" t="str">
        <f t="shared" si="151"/>
        <v>Start Loc</v>
      </c>
      <c r="I1621" s="24" t="str">
        <f t="shared" si="152"/>
        <v>End Loc</v>
      </c>
      <c r="J1621" s="24" t="str">
        <f t="shared" si="153"/>
        <v>Segment</v>
      </c>
      <c r="K1621" s="71" t="s">
        <v>850</v>
      </c>
      <c r="L1621" s="22">
        <v>0</v>
      </c>
      <c r="M1621" s="22">
        <v>0.24</v>
      </c>
      <c r="N1621" s="22">
        <v>2</v>
      </c>
      <c r="O1621" s="22">
        <v>0</v>
      </c>
      <c r="P1621" s="22">
        <v>0</v>
      </c>
      <c r="Q1621" s="22">
        <v>1</v>
      </c>
      <c r="R1621" s="22"/>
      <c r="S1621" s="22"/>
      <c r="T1621" s="22"/>
      <c r="U1621" t="s">
        <v>2097</v>
      </c>
      <c r="V1621" s="18">
        <f t="shared" si="154"/>
        <v>0.24</v>
      </c>
      <c r="W1621" s="18">
        <v>39.561260809399997</v>
      </c>
      <c r="X1621" s="18">
        <v>-84.135443801099996</v>
      </c>
      <c r="Y1621" s="18">
        <v>39.560512640699997</v>
      </c>
      <c r="Z1621" s="18">
        <v>-84.131238035300001</v>
      </c>
      <c r="AA1621" s="71" t="str">
        <f t="shared" si="155"/>
        <v>WAR</v>
      </c>
    </row>
    <row r="1622" spans="1:27" x14ac:dyDescent="0.25">
      <c r="A1622" s="22" t="s">
        <v>5004</v>
      </c>
      <c r="B1622" s="22">
        <v>0</v>
      </c>
      <c r="C1622" s="22" t="s">
        <v>4629</v>
      </c>
      <c r="D1622" s="22">
        <v>2</v>
      </c>
      <c r="E1622" s="23" t="str">
        <f t="shared" si="150"/>
        <v>Green</v>
      </c>
      <c r="F1622" s="72" t="s">
        <v>1737</v>
      </c>
      <c r="G1622" s="23"/>
      <c r="H1622" s="24" t="str">
        <f t="shared" si="151"/>
        <v>Start Loc</v>
      </c>
      <c r="I1622" s="24" t="str">
        <f t="shared" si="152"/>
        <v>End Loc</v>
      </c>
      <c r="J1622" s="24" t="str">
        <f t="shared" si="153"/>
        <v>Segment</v>
      </c>
      <c r="K1622" s="71" t="s">
        <v>814</v>
      </c>
      <c r="L1622" s="22">
        <v>7</v>
      </c>
      <c r="M1622" s="22">
        <v>7.24</v>
      </c>
      <c r="N1622" s="22">
        <v>2</v>
      </c>
      <c r="O1622" s="22">
        <v>0</v>
      </c>
      <c r="P1622" s="22">
        <v>0</v>
      </c>
      <c r="Q1622" s="22">
        <v>1</v>
      </c>
      <c r="R1622" s="22"/>
      <c r="S1622" s="22"/>
      <c r="T1622" s="22"/>
      <c r="U1622" t="s">
        <v>736</v>
      </c>
      <c r="V1622" s="18">
        <f t="shared" si="154"/>
        <v>0.24000000000000021</v>
      </c>
      <c r="W1622" s="18">
        <v>39.560975689099998</v>
      </c>
      <c r="X1622" s="18">
        <v>-81.3132097676</v>
      </c>
      <c r="Y1622" s="18">
        <v>39.563149686999999</v>
      </c>
      <c r="Z1622" s="18">
        <v>-81.310231864100004</v>
      </c>
      <c r="AA1622" s="71" t="str">
        <f t="shared" si="155"/>
        <v>WAS</v>
      </c>
    </row>
    <row r="1623" spans="1:27" x14ac:dyDescent="0.25">
      <c r="A1623" s="22" t="s">
        <v>6482</v>
      </c>
      <c r="B1623" s="22">
        <v>0</v>
      </c>
      <c r="C1623" s="22" t="s">
        <v>4624</v>
      </c>
      <c r="D1623" s="22">
        <v>3</v>
      </c>
      <c r="E1623" s="23" t="str">
        <f t="shared" si="150"/>
        <v>Green</v>
      </c>
      <c r="F1623" s="72" t="s">
        <v>1689</v>
      </c>
      <c r="G1623" s="23"/>
      <c r="H1623" s="24" t="str">
        <f t="shared" si="151"/>
        <v>Start Loc</v>
      </c>
      <c r="I1623" s="24" t="str">
        <f t="shared" si="152"/>
        <v>End Loc</v>
      </c>
      <c r="J1623" s="24" t="str">
        <f t="shared" si="153"/>
        <v>Segment</v>
      </c>
      <c r="K1623" s="71" t="s">
        <v>842</v>
      </c>
      <c r="L1623" s="22">
        <v>2.25</v>
      </c>
      <c r="M1623" s="22">
        <v>2.4900000000000002</v>
      </c>
      <c r="N1623" s="22">
        <v>3</v>
      </c>
      <c r="O1623" s="22">
        <v>0</v>
      </c>
      <c r="P1623" s="22">
        <v>0</v>
      </c>
      <c r="Q1623" s="22">
        <v>2</v>
      </c>
      <c r="R1623" s="22"/>
      <c r="S1623" s="22"/>
      <c r="T1623" s="22"/>
      <c r="U1623" t="s">
        <v>245</v>
      </c>
      <c r="V1623" s="18">
        <f t="shared" si="154"/>
        <v>0.24000000000000021</v>
      </c>
      <c r="W1623" s="18">
        <v>39.565157386999999</v>
      </c>
      <c r="X1623" s="18">
        <v>-82.912833020799994</v>
      </c>
      <c r="Y1623" s="18">
        <v>39.564956396200003</v>
      </c>
      <c r="Z1623" s="18">
        <v>-82.908354207599999</v>
      </c>
      <c r="AA1623" s="71" t="str">
        <f t="shared" si="155"/>
        <v>PIC</v>
      </c>
    </row>
    <row r="1624" spans="1:27" x14ac:dyDescent="0.25">
      <c r="A1624" s="22" t="s">
        <v>5015</v>
      </c>
      <c r="B1624" s="22">
        <v>0</v>
      </c>
      <c r="C1624" s="22" t="s">
        <v>4622</v>
      </c>
      <c r="D1624" s="22">
        <v>2</v>
      </c>
      <c r="E1624" s="23" t="str">
        <f t="shared" si="150"/>
        <v>Green</v>
      </c>
      <c r="F1624" s="72" t="s">
        <v>1689</v>
      </c>
      <c r="G1624" s="23"/>
      <c r="H1624" s="24" t="str">
        <f t="shared" si="151"/>
        <v>Start Loc</v>
      </c>
      <c r="I1624" s="24" t="str">
        <f t="shared" si="152"/>
        <v>End Loc</v>
      </c>
      <c r="J1624" s="24" t="str">
        <f t="shared" si="153"/>
        <v>Segment</v>
      </c>
      <c r="K1624" s="71" t="s">
        <v>842</v>
      </c>
      <c r="L1624" s="22">
        <v>1.5</v>
      </c>
      <c r="M1624" s="22">
        <v>1.74</v>
      </c>
      <c r="N1624" s="22">
        <v>2</v>
      </c>
      <c r="O1624" s="22">
        <v>0</v>
      </c>
      <c r="P1624" s="22">
        <v>0</v>
      </c>
      <c r="Q1624" s="22">
        <v>2</v>
      </c>
      <c r="R1624" s="22"/>
      <c r="S1624" s="22"/>
      <c r="T1624" s="22"/>
      <c r="U1624" t="s">
        <v>245</v>
      </c>
      <c r="V1624" s="18">
        <f t="shared" si="154"/>
        <v>0.24</v>
      </c>
      <c r="W1624" s="18">
        <v>39.565777815399997</v>
      </c>
      <c r="X1624" s="18">
        <v>-82.926824699899996</v>
      </c>
      <c r="Y1624" s="18">
        <v>39.565584995199998</v>
      </c>
      <c r="Z1624" s="18">
        <v>-82.922336942300007</v>
      </c>
      <c r="AA1624" s="71" t="str">
        <f t="shared" si="155"/>
        <v>PIC</v>
      </c>
    </row>
    <row r="1625" spans="1:27" x14ac:dyDescent="0.25">
      <c r="A1625" s="22" t="s">
        <v>2656</v>
      </c>
      <c r="B1625" s="22">
        <v>0</v>
      </c>
      <c r="C1625" s="22" t="s">
        <v>4606</v>
      </c>
      <c r="D1625" s="22">
        <v>2</v>
      </c>
      <c r="E1625" s="23" t="str">
        <f t="shared" si="150"/>
        <v>Green</v>
      </c>
      <c r="F1625" s="72" t="s">
        <v>1745</v>
      </c>
      <c r="G1625" s="23"/>
      <c r="H1625" s="24" t="str">
        <f t="shared" si="151"/>
        <v>Start Loc</v>
      </c>
      <c r="I1625" s="24" t="str">
        <f t="shared" si="152"/>
        <v>End Loc</v>
      </c>
      <c r="J1625" s="24" t="str">
        <f t="shared" si="153"/>
        <v>Segment</v>
      </c>
      <c r="K1625" s="71" t="s">
        <v>1072</v>
      </c>
      <c r="L1625" s="22">
        <v>0.25</v>
      </c>
      <c r="M1625" s="22">
        <v>0.49</v>
      </c>
      <c r="N1625" s="22">
        <v>2</v>
      </c>
      <c r="O1625" s="22">
        <v>0</v>
      </c>
      <c r="P1625" s="22">
        <v>0</v>
      </c>
      <c r="Q1625" s="22">
        <v>1</v>
      </c>
      <c r="R1625" s="22"/>
      <c r="S1625" s="22"/>
      <c r="T1625" s="22"/>
      <c r="U1625" t="s">
        <v>1973</v>
      </c>
      <c r="V1625" s="18">
        <f t="shared" si="154"/>
        <v>0.24</v>
      </c>
      <c r="W1625" s="18">
        <v>39.563921419499998</v>
      </c>
      <c r="X1625" s="18">
        <v>-82.459713668199996</v>
      </c>
      <c r="Y1625" s="18">
        <v>39.566590684200001</v>
      </c>
      <c r="Z1625" s="18">
        <v>-82.457286998800001</v>
      </c>
      <c r="AA1625" s="71" t="str">
        <f t="shared" si="155"/>
        <v>HOC</v>
      </c>
    </row>
    <row r="1626" spans="1:27" x14ac:dyDescent="0.25">
      <c r="A1626" s="22" t="s">
        <v>5448</v>
      </c>
      <c r="B1626" s="22">
        <v>0</v>
      </c>
      <c r="C1626" s="22" t="s">
        <v>4621</v>
      </c>
      <c r="D1626" s="22">
        <v>3</v>
      </c>
      <c r="E1626" s="23" t="str">
        <f t="shared" si="150"/>
        <v>Green</v>
      </c>
      <c r="F1626" s="72" t="s">
        <v>1669</v>
      </c>
      <c r="G1626" s="23"/>
      <c r="H1626" s="24" t="str">
        <f t="shared" si="151"/>
        <v>Start Loc</v>
      </c>
      <c r="I1626" s="24" t="str">
        <f t="shared" si="152"/>
        <v>End Loc</v>
      </c>
      <c r="J1626" s="24" t="str">
        <f t="shared" si="153"/>
        <v>Segment</v>
      </c>
      <c r="K1626" s="71" t="s">
        <v>821</v>
      </c>
      <c r="L1626" s="22">
        <v>0.75</v>
      </c>
      <c r="M1626" s="22">
        <v>0.99</v>
      </c>
      <c r="N1626" s="22">
        <v>3</v>
      </c>
      <c r="O1626" s="22">
        <v>0</v>
      </c>
      <c r="P1626" s="22">
        <v>0</v>
      </c>
      <c r="Q1626" s="22">
        <v>0</v>
      </c>
      <c r="R1626" s="22"/>
      <c r="S1626" s="22"/>
      <c r="T1626" s="22"/>
      <c r="U1626" t="s">
        <v>436</v>
      </c>
      <c r="V1626" s="18">
        <f t="shared" si="154"/>
        <v>0.24</v>
      </c>
      <c r="W1626" s="18">
        <v>39.564566890000002</v>
      </c>
      <c r="X1626" s="18">
        <v>-84.124528640600005</v>
      </c>
      <c r="Y1626" s="18">
        <v>39.566908195000003</v>
      </c>
      <c r="Z1626" s="18">
        <v>-84.121302954800001</v>
      </c>
      <c r="AA1626" s="71" t="str">
        <f t="shared" si="155"/>
        <v>WAR</v>
      </c>
    </row>
    <row r="1627" spans="1:27" x14ac:dyDescent="0.25">
      <c r="A1627" s="22" t="s">
        <v>6325</v>
      </c>
      <c r="B1627" s="22">
        <v>0</v>
      </c>
      <c r="C1627" s="22" t="s">
        <v>4612</v>
      </c>
      <c r="D1627" s="22">
        <v>2</v>
      </c>
      <c r="E1627" s="23" t="str">
        <f t="shared" si="150"/>
        <v>Green</v>
      </c>
      <c r="F1627" s="72" t="s">
        <v>1669</v>
      </c>
      <c r="G1627" s="23"/>
      <c r="H1627" s="24" t="str">
        <f t="shared" si="151"/>
        <v>Start Loc</v>
      </c>
      <c r="I1627" s="24" t="str">
        <f t="shared" si="152"/>
        <v>End Loc</v>
      </c>
      <c r="J1627" s="24" t="str">
        <f t="shared" si="153"/>
        <v>Segment</v>
      </c>
      <c r="K1627" s="71" t="s">
        <v>920</v>
      </c>
      <c r="L1627" s="22">
        <v>1</v>
      </c>
      <c r="M1627" s="22">
        <v>1.24</v>
      </c>
      <c r="N1627" s="22">
        <v>2</v>
      </c>
      <c r="O1627" s="22">
        <v>0</v>
      </c>
      <c r="P1627" s="22">
        <v>0</v>
      </c>
      <c r="Q1627" s="22">
        <v>4</v>
      </c>
      <c r="R1627" s="22"/>
      <c r="S1627" s="22"/>
      <c r="T1627" s="22"/>
      <c r="U1627" t="s">
        <v>6817</v>
      </c>
      <c r="V1627" s="18">
        <f t="shared" si="154"/>
        <v>0.24</v>
      </c>
      <c r="W1627" s="18">
        <v>39.565368048099998</v>
      </c>
      <c r="X1627" s="18">
        <v>-84.099765884500002</v>
      </c>
      <c r="Y1627" s="18">
        <v>39.567815228599997</v>
      </c>
      <c r="Z1627" s="18">
        <v>-84.102597622199994</v>
      </c>
      <c r="AA1627" s="71" t="str">
        <f t="shared" si="155"/>
        <v>WAR</v>
      </c>
    </row>
    <row r="1628" spans="1:27" x14ac:dyDescent="0.25">
      <c r="A1628" s="22" t="s">
        <v>2766</v>
      </c>
      <c r="B1628" s="22">
        <v>0</v>
      </c>
      <c r="C1628" s="22" t="s">
        <v>4620</v>
      </c>
      <c r="D1628" s="22">
        <v>2</v>
      </c>
      <c r="E1628" s="23" t="str">
        <f t="shared" si="150"/>
        <v>Green</v>
      </c>
      <c r="F1628" s="72" t="s">
        <v>1723</v>
      </c>
      <c r="G1628" s="23"/>
      <c r="H1628" s="24" t="str">
        <f t="shared" si="151"/>
        <v>Start Loc</v>
      </c>
      <c r="I1628" s="24" t="str">
        <f t="shared" si="152"/>
        <v>End Loc</v>
      </c>
      <c r="J1628" s="24" t="str">
        <f t="shared" si="153"/>
        <v>Segment</v>
      </c>
      <c r="K1628" s="71" t="s">
        <v>952</v>
      </c>
      <c r="L1628" s="22">
        <v>0</v>
      </c>
      <c r="M1628" s="22">
        <v>0.24</v>
      </c>
      <c r="N1628" s="22">
        <v>2</v>
      </c>
      <c r="O1628" s="22">
        <v>0</v>
      </c>
      <c r="P1628" s="22">
        <v>0</v>
      </c>
      <c r="Q1628" s="22">
        <v>1</v>
      </c>
      <c r="R1628" s="22"/>
      <c r="S1628" s="22"/>
      <c r="T1628" s="22"/>
      <c r="U1628" t="s">
        <v>1938</v>
      </c>
      <c r="V1628" s="18">
        <f t="shared" si="154"/>
        <v>0.24</v>
      </c>
      <c r="W1628" s="18">
        <v>39.567480701299999</v>
      </c>
      <c r="X1628" s="18">
        <v>-84.585777678300005</v>
      </c>
      <c r="Y1628" s="18">
        <v>39.567964049799997</v>
      </c>
      <c r="Z1628" s="18">
        <v>-84.589796923199998</v>
      </c>
      <c r="AA1628" s="71" t="str">
        <f t="shared" si="155"/>
        <v>PRE</v>
      </c>
    </row>
    <row r="1629" spans="1:27" x14ac:dyDescent="0.25">
      <c r="A1629" s="22" t="s">
        <v>5049</v>
      </c>
      <c r="B1629" s="22">
        <v>0</v>
      </c>
      <c r="C1629" s="22" t="s">
        <v>4620</v>
      </c>
      <c r="D1629" s="22">
        <v>2</v>
      </c>
      <c r="E1629" s="23" t="str">
        <f t="shared" si="150"/>
        <v>Green</v>
      </c>
      <c r="F1629" s="72" t="s">
        <v>1669</v>
      </c>
      <c r="G1629" s="23"/>
      <c r="H1629" s="24" t="str">
        <f t="shared" si="151"/>
        <v>Start Loc</v>
      </c>
      <c r="I1629" s="24" t="str">
        <f t="shared" si="152"/>
        <v>End Loc</v>
      </c>
      <c r="J1629" s="24" t="str">
        <f t="shared" si="153"/>
        <v>Segment</v>
      </c>
      <c r="K1629" s="71" t="s">
        <v>905</v>
      </c>
      <c r="L1629" s="22">
        <v>0</v>
      </c>
      <c r="M1629" s="22">
        <v>0.24</v>
      </c>
      <c r="N1629" s="22">
        <v>2</v>
      </c>
      <c r="O1629" s="22">
        <v>0</v>
      </c>
      <c r="P1629" s="22">
        <v>0</v>
      </c>
      <c r="Q1629" s="22">
        <v>1</v>
      </c>
      <c r="R1629" s="22"/>
      <c r="S1629" s="22"/>
      <c r="T1629" s="22"/>
      <c r="U1629" t="s">
        <v>4759</v>
      </c>
      <c r="V1629" s="18">
        <f t="shared" si="154"/>
        <v>0.24</v>
      </c>
      <c r="W1629" s="18">
        <v>39.568415720300003</v>
      </c>
      <c r="X1629" s="18">
        <v>-84.134990139300001</v>
      </c>
      <c r="Y1629" s="18">
        <v>39.568054700700003</v>
      </c>
      <c r="Z1629" s="18">
        <v>-84.130534474800001</v>
      </c>
      <c r="AA1629" s="71" t="str">
        <f t="shared" si="155"/>
        <v>WAR</v>
      </c>
    </row>
    <row r="1630" spans="1:27" x14ac:dyDescent="0.25">
      <c r="A1630" s="22" t="s">
        <v>2312</v>
      </c>
      <c r="B1630" s="22">
        <v>0</v>
      </c>
      <c r="C1630" s="22" t="s">
        <v>4609</v>
      </c>
      <c r="D1630" s="22">
        <v>2</v>
      </c>
      <c r="E1630" s="23" t="str">
        <f t="shared" si="150"/>
        <v>Green</v>
      </c>
      <c r="F1630" s="72" t="s">
        <v>1745</v>
      </c>
      <c r="G1630" s="23"/>
      <c r="H1630" s="24" t="str">
        <f t="shared" si="151"/>
        <v>Start Loc</v>
      </c>
      <c r="I1630" s="24" t="str">
        <f t="shared" si="152"/>
        <v>End Loc</v>
      </c>
      <c r="J1630" s="24" t="str">
        <f t="shared" si="153"/>
        <v>Segment</v>
      </c>
      <c r="K1630" s="71" t="s">
        <v>833</v>
      </c>
      <c r="L1630" s="22">
        <v>4.25</v>
      </c>
      <c r="M1630" s="22">
        <v>4.49</v>
      </c>
      <c r="N1630" s="22">
        <v>2</v>
      </c>
      <c r="O1630" s="22">
        <v>0</v>
      </c>
      <c r="P1630" s="22">
        <v>0</v>
      </c>
      <c r="Q1630" s="22">
        <v>0</v>
      </c>
      <c r="R1630" s="22"/>
      <c r="S1630" s="22"/>
      <c r="T1630" s="22"/>
      <c r="U1630" t="s">
        <v>589</v>
      </c>
      <c r="V1630" s="18">
        <f t="shared" si="154"/>
        <v>0.24000000000000021</v>
      </c>
      <c r="W1630" s="18">
        <v>39.566521405300001</v>
      </c>
      <c r="X1630" s="18">
        <v>-82.332081647099997</v>
      </c>
      <c r="Y1630" s="18">
        <v>39.569221750499999</v>
      </c>
      <c r="Z1630" s="18">
        <v>-82.329302246099999</v>
      </c>
      <c r="AA1630" s="71" t="str">
        <f t="shared" si="155"/>
        <v>HOC</v>
      </c>
    </row>
    <row r="1631" spans="1:27" x14ac:dyDescent="0.25">
      <c r="A1631" s="22" t="s">
        <v>3386</v>
      </c>
      <c r="B1631" s="22">
        <v>0</v>
      </c>
      <c r="C1631" s="22" t="s">
        <v>4630</v>
      </c>
      <c r="D1631" s="22">
        <v>3</v>
      </c>
      <c r="E1631" s="23" t="str">
        <f t="shared" si="150"/>
        <v>Green</v>
      </c>
      <c r="F1631" s="72" t="s">
        <v>1753</v>
      </c>
      <c r="G1631" s="23"/>
      <c r="H1631" s="24" t="str">
        <f t="shared" si="151"/>
        <v>Start Loc</v>
      </c>
      <c r="I1631" s="24" t="str">
        <f t="shared" si="152"/>
        <v>End Loc</v>
      </c>
      <c r="J1631" s="24" t="str">
        <f t="shared" si="153"/>
        <v>Segment</v>
      </c>
      <c r="K1631" s="71" t="s">
        <v>930</v>
      </c>
      <c r="L1631" s="22">
        <v>5.75</v>
      </c>
      <c r="M1631" s="22">
        <v>5.99</v>
      </c>
      <c r="N1631" s="22">
        <v>3</v>
      </c>
      <c r="O1631" s="22">
        <v>0</v>
      </c>
      <c r="P1631" s="22">
        <v>1</v>
      </c>
      <c r="Q1631" s="22">
        <v>1</v>
      </c>
      <c r="R1631" s="22"/>
      <c r="S1631" s="22"/>
      <c r="T1631" s="22"/>
      <c r="U1631" t="s">
        <v>2005</v>
      </c>
      <c r="V1631" s="18">
        <f t="shared" si="154"/>
        <v>0.24000000000000021</v>
      </c>
      <c r="W1631" s="18">
        <v>39.568433554400002</v>
      </c>
      <c r="X1631" s="18">
        <v>-81.7851487131</v>
      </c>
      <c r="Y1631" s="18">
        <v>39.5711644107</v>
      </c>
      <c r="Z1631" s="18">
        <v>-81.787866063899997</v>
      </c>
      <c r="AA1631" s="71" t="str">
        <f t="shared" si="155"/>
        <v>MRG</v>
      </c>
    </row>
    <row r="1632" spans="1:27" x14ac:dyDescent="0.25">
      <c r="A1632" s="22" t="s">
        <v>6115</v>
      </c>
      <c r="B1632" s="22">
        <v>0</v>
      </c>
      <c r="C1632" s="22" t="s">
        <v>4635</v>
      </c>
      <c r="D1632" s="22">
        <v>2</v>
      </c>
      <c r="E1632" s="23" t="str">
        <f t="shared" si="150"/>
        <v>Green</v>
      </c>
      <c r="F1632" s="72" t="s">
        <v>1745</v>
      </c>
      <c r="G1632" s="23"/>
      <c r="H1632" s="24" t="str">
        <f t="shared" si="151"/>
        <v>Start Loc</v>
      </c>
      <c r="I1632" s="24" t="str">
        <f t="shared" si="152"/>
        <v>End Loc</v>
      </c>
      <c r="J1632" s="24" t="str">
        <f t="shared" si="153"/>
        <v>Segment</v>
      </c>
      <c r="K1632" s="71" t="s">
        <v>833</v>
      </c>
      <c r="L1632" s="22">
        <v>4.5</v>
      </c>
      <c r="M1632" s="22">
        <v>4.74</v>
      </c>
      <c r="N1632" s="22">
        <v>2</v>
      </c>
      <c r="O1632" s="22">
        <v>0</v>
      </c>
      <c r="P1632" s="22">
        <v>0</v>
      </c>
      <c r="Q1632" s="22">
        <v>0</v>
      </c>
      <c r="R1632" s="22"/>
      <c r="S1632" s="22"/>
      <c r="T1632" s="22"/>
      <c r="U1632" t="s">
        <v>589</v>
      </c>
      <c r="V1632" s="18">
        <f t="shared" si="154"/>
        <v>0.24000000000000021</v>
      </c>
      <c r="W1632" s="18">
        <v>39.569311598600002</v>
      </c>
      <c r="X1632" s="18">
        <v>-82.329150173000002</v>
      </c>
      <c r="Y1632" s="18">
        <v>39.572159306000003</v>
      </c>
      <c r="Z1632" s="18">
        <v>-82.326713924900005</v>
      </c>
      <c r="AA1632" s="71" t="str">
        <f t="shared" si="155"/>
        <v>HOC</v>
      </c>
    </row>
    <row r="1633" spans="1:27" x14ac:dyDescent="0.25">
      <c r="A1633" s="22" t="s">
        <v>5042</v>
      </c>
      <c r="B1633" s="22">
        <v>0</v>
      </c>
      <c r="C1633" s="22" t="s">
        <v>4619</v>
      </c>
      <c r="D1633" s="22">
        <v>3</v>
      </c>
      <c r="E1633" s="23" t="str">
        <f t="shared" si="150"/>
        <v>Green</v>
      </c>
      <c r="F1633" s="72" t="s">
        <v>1723</v>
      </c>
      <c r="G1633" s="23"/>
      <c r="H1633" s="24" t="str">
        <f t="shared" si="151"/>
        <v>Start Loc</v>
      </c>
      <c r="I1633" s="24" t="str">
        <f t="shared" si="152"/>
        <v>End Loc</v>
      </c>
      <c r="J1633" s="24" t="str">
        <f t="shared" si="153"/>
        <v>Segment</v>
      </c>
      <c r="K1633" s="71" t="s">
        <v>952</v>
      </c>
      <c r="L1633" s="22">
        <v>0.5</v>
      </c>
      <c r="M1633" s="22">
        <v>0.74</v>
      </c>
      <c r="N1633" s="22">
        <v>3</v>
      </c>
      <c r="O1633" s="22">
        <v>0</v>
      </c>
      <c r="P1633" s="22">
        <v>0</v>
      </c>
      <c r="Q1633" s="22">
        <v>1</v>
      </c>
      <c r="R1633" s="22"/>
      <c r="S1633" s="22"/>
      <c r="T1633" s="22"/>
      <c r="U1633" t="s">
        <v>1938</v>
      </c>
      <c r="V1633" s="18">
        <f t="shared" si="154"/>
        <v>0.24</v>
      </c>
      <c r="W1633" s="18">
        <v>39.571730213599999</v>
      </c>
      <c r="X1633" s="18">
        <v>-84.589893453499997</v>
      </c>
      <c r="Y1633" s="18">
        <v>39.574893925600001</v>
      </c>
      <c r="Z1633" s="18">
        <v>-84.591649153199995</v>
      </c>
      <c r="AA1633" s="71" t="str">
        <f t="shared" si="155"/>
        <v>PRE</v>
      </c>
    </row>
    <row r="1634" spans="1:27" x14ac:dyDescent="0.25">
      <c r="A1634" s="22" t="s">
        <v>5409</v>
      </c>
      <c r="B1634" s="22">
        <v>0</v>
      </c>
      <c r="C1634" s="22" t="s">
        <v>4607</v>
      </c>
      <c r="D1634" s="22">
        <v>3</v>
      </c>
      <c r="E1634" s="23" t="str">
        <f t="shared" si="150"/>
        <v>Green</v>
      </c>
      <c r="F1634" s="72" t="s">
        <v>1745</v>
      </c>
      <c r="G1634" s="23"/>
      <c r="H1634" s="24" t="str">
        <f t="shared" si="151"/>
        <v>Start Loc</v>
      </c>
      <c r="I1634" s="24" t="str">
        <f t="shared" si="152"/>
        <v>End Loc</v>
      </c>
      <c r="J1634" s="24" t="str">
        <f t="shared" si="153"/>
        <v>Segment</v>
      </c>
      <c r="K1634" s="71" t="s">
        <v>833</v>
      </c>
      <c r="L1634" s="22">
        <v>5</v>
      </c>
      <c r="M1634" s="22">
        <v>5.24</v>
      </c>
      <c r="N1634" s="22">
        <v>3</v>
      </c>
      <c r="O1634" s="22">
        <v>0</v>
      </c>
      <c r="P1634" s="22">
        <v>0</v>
      </c>
      <c r="Q1634" s="22">
        <v>0</v>
      </c>
      <c r="R1634" s="22"/>
      <c r="S1634" s="22"/>
      <c r="T1634" s="22"/>
      <c r="U1634" t="s">
        <v>589</v>
      </c>
      <c r="V1634" s="18">
        <f t="shared" si="154"/>
        <v>0.24000000000000021</v>
      </c>
      <c r="W1634" s="18">
        <v>39.574073447499998</v>
      </c>
      <c r="X1634" s="18">
        <v>-82.322625338099996</v>
      </c>
      <c r="Y1634" s="18">
        <v>39.575291564399997</v>
      </c>
      <c r="Z1634" s="18">
        <v>-82.318435574899993</v>
      </c>
      <c r="AA1634" s="71" t="str">
        <f t="shared" si="155"/>
        <v>HOC</v>
      </c>
    </row>
    <row r="1635" spans="1:27" x14ac:dyDescent="0.25">
      <c r="A1635" s="22" t="s">
        <v>5265</v>
      </c>
      <c r="B1635" s="22">
        <v>0</v>
      </c>
      <c r="C1635" s="22" t="s">
        <v>4622</v>
      </c>
      <c r="D1635" s="22">
        <v>2</v>
      </c>
      <c r="E1635" s="23" t="str">
        <f t="shared" si="150"/>
        <v>Green</v>
      </c>
      <c r="F1635" s="72" t="s">
        <v>1669</v>
      </c>
      <c r="G1635" s="23"/>
      <c r="H1635" s="24" t="str">
        <f t="shared" si="151"/>
        <v>Start Loc</v>
      </c>
      <c r="I1635" s="24" t="str">
        <f t="shared" si="152"/>
        <v>End Loc</v>
      </c>
      <c r="J1635" s="24" t="str">
        <f t="shared" si="153"/>
        <v>Segment</v>
      </c>
      <c r="K1635" s="71" t="s">
        <v>821</v>
      </c>
      <c r="L1635" s="22">
        <v>1.5</v>
      </c>
      <c r="M1635" s="22">
        <v>1.74</v>
      </c>
      <c r="N1635" s="22">
        <v>2</v>
      </c>
      <c r="O1635" s="22">
        <v>0</v>
      </c>
      <c r="P1635" s="22">
        <v>0</v>
      </c>
      <c r="Q1635" s="22">
        <v>1</v>
      </c>
      <c r="R1635" s="22"/>
      <c r="S1635" s="22"/>
      <c r="T1635" s="22"/>
      <c r="U1635" t="s">
        <v>436</v>
      </c>
      <c r="V1635" s="18">
        <f t="shared" si="154"/>
        <v>0.24</v>
      </c>
      <c r="W1635" s="18">
        <v>39.573053054500001</v>
      </c>
      <c r="X1635" s="18">
        <v>-84.116076560099998</v>
      </c>
      <c r="Y1635" s="18">
        <v>39.576205940000001</v>
      </c>
      <c r="Z1635" s="18">
        <v>-84.114334514800007</v>
      </c>
      <c r="AA1635" s="71" t="str">
        <f t="shared" si="155"/>
        <v>WAR</v>
      </c>
    </row>
    <row r="1636" spans="1:27" x14ac:dyDescent="0.25">
      <c r="A1636" s="22" t="s">
        <v>3892</v>
      </c>
      <c r="B1636" s="22">
        <v>0</v>
      </c>
      <c r="C1636" s="22" t="s">
        <v>4619</v>
      </c>
      <c r="D1636" s="22">
        <v>4</v>
      </c>
      <c r="E1636" s="23" t="str">
        <f t="shared" si="150"/>
        <v>Green</v>
      </c>
      <c r="F1636" s="72" t="s">
        <v>1691</v>
      </c>
      <c r="G1636" s="23"/>
      <c r="H1636" s="24" t="str">
        <f t="shared" si="151"/>
        <v>Start Loc</v>
      </c>
      <c r="I1636" s="24" t="str">
        <f t="shared" si="152"/>
        <v>End Loc</v>
      </c>
      <c r="J1636" s="24" t="str">
        <f t="shared" si="153"/>
        <v>Segment</v>
      </c>
      <c r="K1636" s="71" t="s">
        <v>887</v>
      </c>
      <c r="L1636" s="22">
        <v>0.5</v>
      </c>
      <c r="M1636" s="22">
        <v>0.74</v>
      </c>
      <c r="N1636" s="22">
        <v>4</v>
      </c>
      <c r="O1636" s="22">
        <v>0</v>
      </c>
      <c r="P1636" s="22">
        <v>0</v>
      </c>
      <c r="Q1636" s="22">
        <v>1</v>
      </c>
      <c r="R1636" s="22"/>
      <c r="S1636" s="22"/>
      <c r="T1636" s="22"/>
      <c r="U1636" t="s">
        <v>1273</v>
      </c>
      <c r="V1636" s="18">
        <f t="shared" si="154"/>
        <v>0.24</v>
      </c>
      <c r="W1636" s="18">
        <v>39.5807047451</v>
      </c>
      <c r="X1636" s="18">
        <v>-84.105294682700006</v>
      </c>
      <c r="Y1636" s="18">
        <v>39.579413674199998</v>
      </c>
      <c r="Z1636" s="18">
        <v>-84.102244061500002</v>
      </c>
      <c r="AA1636" s="71" t="str">
        <f t="shared" si="155"/>
        <v>GRE</v>
      </c>
    </row>
    <row r="1637" spans="1:27" x14ac:dyDescent="0.25">
      <c r="A1637" s="22" t="s">
        <v>3969</v>
      </c>
      <c r="B1637" s="22">
        <v>0</v>
      </c>
      <c r="C1637" s="22" t="s">
        <v>4608</v>
      </c>
      <c r="D1637" s="22">
        <v>4</v>
      </c>
      <c r="E1637" s="23" t="str">
        <f t="shared" si="150"/>
        <v>Green</v>
      </c>
      <c r="F1637" s="72" t="s">
        <v>1723</v>
      </c>
      <c r="G1637" s="23"/>
      <c r="H1637" s="24" t="str">
        <f t="shared" si="151"/>
        <v>Start Loc</v>
      </c>
      <c r="I1637" s="24" t="str">
        <f t="shared" si="152"/>
        <v>End Loc</v>
      </c>
      <c r="J1637" s="24" t="str">
        <f t="shared" si="153"/>
        <v>Segment</v>
      </c>
      <c r="K1637" s="71" t="s">
        <v>893</v>
      </c>
      <c r="L1637" s="22">
        <v>1.25</v>
      </c>
      <c r="M1637" s="22">
        <v>1.49</v>
      </c>
      <c r="N1637" s="22">
        <v>4</v>
      </c>
      <c r="O1637" s="22">
        <v>0</v>
      </c>
      <c r="P1637" s="22">
        <v>1</v>
      </c>
      <c r="Q1637" s="22">
        <v>2</v>
      </c>
      <c r="R1637" s="22"/>
      <c r="S1637" s="22"/>
      <c r="T1637" s="22"/>
      <c r="U1637" t="s">
        <v>420</v>
      </c>
      <c r="V1637" s="18">
        <f t="shared" si="154"/>
        <v>0.24</v>
      </c>
      <c r="W1637" s="18">
        <v>39.579956508499997</v>
      </c>
      <c r="X1637" s="18">
        <v>-84.800344538299996</v>
      </c>
      <c r="Y1637" s="18">
        <v>39.581687467000002</v>
      </c>
      <c r="Z1637" s="18">
        <v>-84.797860903200004</v>
      </c>
      <c r="AA1637" s="71" t="str">
        <f t="shared" si="155"/>
        <v>PRE</v>
      </c>
    </row>
    <row r="1638" spans="1:27" x14ac:dyDescent="0.25">
      <c r="A1638" s="22" t="s">
        <v>3562</v>
      </c>
      <c r="B1638" s="22">
        <v>0</v>
      </c>
      <c r="C1638" s="22" t="s">
        <v>4612</v>
      </c>
      <c r="D1638" s="22">
        <v>2</v>
      </c>
      <c r="E1638" s="23" t="str">
        <f t="shared" si="150"/>
        <v>Green</v>
      </c>
      <c r="F1638" s="72" t="s">
        <v>1723</v>
      </c>
      <c r="G1638" s="23"/>
      <c r="H1638" s="24" t="str">
        <f t="shared" si="151"/>
        <v>Start Loc</v>
      </c>
      <c r="I1638" s="24" t="str">
        <f t="shared" si="152"/>
        <v>End Loc</v>
      </c>
      <c r="J1638" s="24" t="str">
        <f t="shared" si="153"/>
        <v>Segment</v>
      </c>
      <c r="K1638" s="71" t="s">
        <v>925</v>
      </c>
      <c r="L1638" s="22">
        <v>1</v>
      </c>
      <c r="M1638" s="22">
        <v>1.24</v>
      </c>
      <c r="N1638" s="22">
        <v>2</v>
      </c>
      <c r="O1638" s="22">
        <v>1</v>
      </c>
      <c r="P1638" s="22">
        <v>0</v>
      </c>
      <c r="Q1638" s="22">
        <v>2</v>
      </c>
      <c r="R1638" s="22"/>
      <c r="S1638" s="22"/>
      <c r="T1638" s="22"/>
      <c r="U1638" t="s">
        <v>1617</v>
      </c>
      <c r="V1638" s="18">
        <f t="shared" si="154"/>
        <v>0.24</v>
      </c>
      <c r="W1638" s="18">
        <v>39.580131132200002</v>
      </c>
      <c r="X1638" s="18">
        <v>-84.628839647600003</v>
      </c>
      <c r="Y1638" s="18">
        <v>39.581908989299997</v>
      </c>
      <c r="Z1638" s="18">
        <v>-84.6255111137</v>
      </c>
      <c r="AA1638" s="71" t="str">
        <f t="shared" si="155"/>
        <v>PRE</v>
      </c>
    </row>
    <row r="1639" spans="1:27" x14ac:dyDescent="0.25">
      <c r="A1639" s="22" t="s">
        <v>3619</v>
      </c>
      <c r="B1639" s="22">
        <v>0</v>
      </c>
      <c r="C1639" s="22" t="s">
        <v>4621</v>
      </c>
      <c r="D1639" s="22">
        <v>2</v>
      </c>
      <c r="E1639" s="23" t="str">
        <f t="shared" si="150"/>
        <v>Green</v>
      </c>
      <c r="F1639" s="72" t="s">
        <v>1691</v>
      </c>
      <c r="G1639" s="23"/>
      <c r="H1639" s="24" t="str">
        <f t="shared" si="151"/>
        <v>Start Loc</v>
      </c>
      <c r="I1639" s="24" t="str">
        <f t="shared" si="152"/>
        <v>End Loc</v>
      </c>
      <c r="J1639" s="24" t="str">
        <f t="shared" si="153"/>
        <v>Segment</v>
      </c>
      <c r="K1639" s="71" t="s">
        <v>1019</v>
      </c>
      <c r="L1639" s="22">
        <v>0.75</v>
      </c>
      <c r="M1639" s="22">
        <v>0.99</v>
      </c>
      <c r="N1639" s="22">
        <v>2</v>
      </c>
      <c r="O1639" s="22">
        <v>0</v>
      </c>
      <c r="P1639" s="22">
        <v>1</v>
      </c>
      <c r="Q1639" s="22">
        <v>2</v>
      </c>
      <c r="R1639" s="22"/>
      <c r="S1639" s="22"/>
      <c r="T1639" s="22"/>
      <c r="U1639" t="s">
        <v>699</v>
      </c>
      <c r="V1639" s="18">
        <f t="shared" si="154"/>
        <v>0.24</v>
      </c>
      <c r="W1639" s="18">
        <v>39.582721496600001</v>
      </c>
      <c r="X1639" s="18">
        <v>-84.017803417500005</v>
      </c>
      <c r="Y1639" s="18">
        <v>39.582399013100002</v>
      </c>
      <c r="Z1639" s="18">
        <v>-84.013308912499994</v>
      </c>
      <c r="AA1639" s="71" t="str">
        <f t="shared" si="155"/>
        <v>GRE</v>
      </c>
    </row>
    <row r="1640" spans="1:27" x14ac:dyDescent="0.25">
      <c r="A1640" s="22" t="s">
        <v>2220</v>
      </c>
      <c r="B1640" s="22">
        <v>0</v>
      </c>
      <c r="C1640" s="22" t="s">
        <v>4625</v>
      </c>
      <c r="D1640" s="22">
        <v>2</v>
      </c>
      <c r="E1640" s="23" t="str">
        <f t="shared" si="150"/>
        <v>Green</v>
      </c>
      <c r="F1640" s="72" t="s">
        <v>1691</v>
      </c>
      <c r="G1640" s="23"/>
      <c r="H1640" s="24" t="str">
        <f t="shared" si="151"/>
        <v>Start Loc</v>
      </c>
      <c r="I1640" s="24" t="str">
        <f t="shared" si="152"/>
        <v>End Loc</v>
      </c>
      <c r="J1640" s="24" t="str">
        <f t="shared" si="153"/>
        <v>Segment</v>
      </c>
      <c r="K1640" s="71" t="s">
        <v>789</v>
      </c>
      <c r="L1640" s="22">
        <v>10</v>
      </c>
      <c r="M1640" s="22">
        <v>10.24</v>
      </c>
      <c r="N1640" s="22">
        <v>2</v>
      </c>
      <c r="O1640" s="22">
        <v>0</v>
      </c>
      <c r="P1640" s="22">
        <v>0</v>
      </c>
      <c r="Q1640" s="22">
        <v>0</v>
      </c>
      <c r="R1640" s="22"/>
      <c r="S1640" s="22"/>
      <c r="T1640" s="22"/>
      <c r="U1640" t="s">
        <v>700</v>
      </c>
      <c r="V1640" s="18">
        <f t="shared" si="154"/>
        <v>0.24000000000000021</v>
      </c>
      <c r="W1640" s="18">
        <v>39.582318408799999</v>
      </c>
      <c r="X1640" s="18">
        <v>-83.824161218399993</v>
      </c>
      <c r="Y1640" s="18">
        <v>39.583430014900003</v>
      </c>
      <c r="Z1640" s="18">
        <v>-83.820051122300001</v>
      </c>
      <c r="AA1640" s="71" t="str">
        <f t="shared" si="155"/>
        <v>GRE</v>
      </c>
    </row>
    <row r="1641" spans="1:27" x14ac:dyDescent="0.25">
      <c r="A1641" s="22" t="s">
        <v>2784</v>
      </c>
      <c r="B1641" s="22">
        <v>0</v>
      </c>
      <c r="C1641" s="22" t="s">
        <v>4608</v>
      </c>
      <c r="D1641" s="22">
        <v>3</v>
      </c>
      <c r="E1641" s="23" t="str">
        <f t="shared" si="150"/>
        <v>Green</v>
      </c>
      <c r="F1641" s="72" t="s">
        <v>1745</v>
      </c>
      <c r="G1641" s="23"/>
      <c r="H1641" s="24" t="str">
        <f t="shared" si="151"/>
        <v>Start Loc</v>
      </c>
      <c r="I1641" s="24" t="str">
        <f t="shared" si="152"/>
        <v>End Loc</v>
      </c>
      <c r="J1641" s="24" t="str">
        <f t="shared" si="153"/>
        <v>Segment</v>
      </c>
      <c r="K1641" s="71" t="s">
        <v>930</v>
      </c>
      <c r="L1641" s="22">
        <v>1.25</v>
      </c>
      <c r="M1641" s="22">
        <v>1.49</v>
      </c>
      <c r="N1641" s="22">
        <v>3</v>
      </c>
      <c r="O1641" s="22">
        <v>0</v>
      </c>
      <c r="P1641" s="22">
        <v>0</v>
      </c>
      <c r="Q1641" s="22">
        <v>2</v>
      </c>
      <c r="R1641" s="22"/>
      <c r="S1641" s="22"/>
      <c r="T1641" s="22"/>
      <c r="U1641" t="s">
        <v>1911</v>
      </c>
      <c r="V1641" s="18">
        <f t="shared" si="154"/>
        <v>0.24</v>
      </c>
      <c r="W1641" s="18">
        <v>39.581331568000003</v>
      </c>
      <c r="X1641" s="18">
        <v>-82.480386902299998</v>
      </c>
      <c r="Y1641" s="18">
        <v>39.583974457099998</v>
      </c>
      <c r="Z1641" s="18">
        <v>-82.483227354600004</v>
      </c>
      <c r="AA1641" s="71" t="str">
        <f t="shared" si="155"/>
        <v>HOC</v>
      </c>
    </row>
    <row r="1642" spans="1:27" x14ac:dyDescent="0.25">
      <c r="A1642" s="22" t="s">
        <v>3016</v>
      </c>
      <c r="B1642" s="22">
        <v>0</v>
      </c>
      <c r="C1642" s="22" t="s">
        <v>4624</v>
      </c>
      <c r="D1642" s="22">
        <v>4</v>
      </c>
      <c r="E1642" s="23" t="str">
        <f t="shared" si="150"/>
        <v>Green</v>
      </c>
      <c r="F1642" s="72" t="s">
        <v>1745</v>
      </c>
      <c r="G1642" s="23"/>
      <c r="H1642" s="24" t="str">
        <f t="shared" si="151"/>
        <v>Start Loc</v>
      </c>
      <c r="I1642" s="24" t="str">
        <f t="shared" si="152"/>
        <v>End Loc</v>
      </c>
      <c r="J1642" s="24" t="str">
        <f t="shared" si="153"/>
        <v>Segment</v>
      </c>
      <c r="K1642" s="71" t="s">
        <v>1072</v>
      </c>
      <c r="L1642" s="22">
        <v>2.25</v>
      </c>
      <c r="M1642" s="22">
        <v>2.4900000000000002</v>
      </c>
      <c r="N1642" s="22">
        <v>4</v>
      </c>
      <c r="O1642" s="22">
        <v>0</v>
      </c>
      <c r="P1642" s="22">
        <v>0</v>
      </c>
      <c r="Q1642" s="22">
        <v>3</v>
      </c>
      <c r="R1642" s="22"/>
      <c r="S1642" s="22"/>
      <c r="T1642" s="22"/>
      <c r="U1642" t="s">
        <v>1973</v>
      </c>
      <c r="V1642" s="18">
        <f t="shared" si="154"/>
        <v>0.24000000000000021</v>
      </c>
      <c r="W1642" s="18">
        <v>39.582853996499999</v>
      </c>
      <c r="X1642" s="18">
        <v>-82.436740106399995</v>
      </c>
      <c r="Y1642" s="18">
        <v>39.584347098099997</v>
      </c>
      <c r="Z1642" s="18">
        <v>-82.4337747533</v>
      </c>
      <c r="AA1642" s="71" t="str">
        <f t="shared" si="155"/>
        <v>HOC</v>
      </c>
    </row>
    <row r="1643" spans="1:27" x14ac:dyDescent="0.25">
      <c r="A1643" s="22" t="s">
        <v>3332</v>
      </c>
      <c r="B1643" s="22">
        <v>0</v>
      </c>
      <c r="C1643" s="22" t="s">
        <v>4646</v>
      </c>
      <c r="D1643" s="22">
        <v>4</v>
      </c>
      <c r="E1643" s="23" t="str">
        <f t="shared" si="150"/>
        <v>Green</v>
      </c>
      <c r="F1643" s="72" t="s">
        <v>1691</v>
      </c>
      <c r="G1643" s="23"/>
      <c r="H1643" s="24" t="str">
        <f t="shared" si="151"/>
        <v>Start Loc</v>
      </c>
      <c r="I1643" s="24" t="str">
        <f t="shared" si="152"/>
        <v>End Loc</v>
      </c>
      <c r="J1643" s="24" t="str">
        <f t="shared" si="153"/>
        <v>Segment</v>
      </c>
      <c r="K1643" s="71" t="s">
        <v>908</v>
      </c>
      <c r="L1643" s="22">
        <v>5.5</v>
      </c>
      <c r="M1643" s="22">
        <v>5.74</v>
      </c>
      <c r="N1643" s="22">
        <v>4</v>
      </c>
      <c r="O1643" s="22">
        <v>0</v>
      </c>
      <c r="P1643" s="22">
        <v>0</v>
      </c>
      <c r="Q1643" s="22">
        <v>1</v>
      </c>
      <c r="R1643" s="22"/>
      <c r="S1643" s="22"/>
      <c r="T1643" s="22"/>
      <c r="U1643" t="s">
        <v>588</v>
      </c>
      <c r="V1643" s="18">
        <f t="shared" si="154"/>
        <v>0.24000000000000021</v>
      </c>
      <c r="W1643" s="18">
        <v>39.585060434200003</v>
      </c>
      <c r="X1643" s="18">
        <v>-83.786113302700002</v>
      </c>
      <c r="Y1643" s="18">
        <v>39.584740099500003</v>
      </c>
      <c r="Z1643" s="18">
        <v>-83.781659250700002</v>
      </c>
      <c r="AA1643" s="71" t="str">
        <f t="shared" si="155"/>
        <v>GRE</v>
      </c>
    </row>
    <row r="1644" spans="1:27" x14ac:dyDescent="0.25">
      <c r="A1644" s="22" t="s">
        <v>2355</v>
      </c>
      <c r="B1644" s="22">
        <v>0</v>
      </c>
      <c r="C1644" s="22" t="s">
        <v>4620</v>
      </c>
      <c r="D1644" s="22">
        <v>4</v>
      </c>
      <c r="E1644" s="23" t="str">
        <f t="shared" si="150"/>
        <v>Green</v>
      </c>
      <c r="F1644" s="72" t="s">
        <v>1689</v>
      </c>
      <c r="G1644" s="23"/>
      <c r="H1644" s="24" t="str">
        <f t="shared" si="151"/>
        <v>Start Loc</v>
      </c>
      <c r="I1644" s="24" t="str">
        <f t="shared" si="152"/>
        <v>End Loc</v>
      </c>
      <c r="J1644" s="24" t="str">
        <f t="shared" si="153"/>
        <v>Segment</v>
      </c>
      <c r="K1644" s="71" t="s">
        <v>2033</v>
      </c>
      <c r="L1644" s="22">
        <v>0</v>
      </c>
      <c r="M1644" s="22">
        <v>0.24</v>
      </c>
      <c r="N1644" s="22">
        <v>4</v>
      </c>
      <c r="O1644" s="22">
        <v>0</v>
      </c>
      <c r="P1644" s="22">
        <v>0</v>
      </c>
      <c r="Q1644" s="22">
        <v>0</v>
      </c>
      <c r="R1644" s="22"/>
      <c r="S1644" s="22"/>
      <c r="T1644" s="22"/>
      <c r="U1644" t="s">
        <v>1912</v>
      </c>
      <c r="V1644" s="18">
        <f t="shared" si="154"/>
        <v>0.24</v>
      </c>
      <c r="W1644" s="18">
        <v>39.583134581400003</v>
      </c>
      <c r="X1644" s="18">
        <v>-82.952946041100006</v>
      </c>
      <c r="Y1644" s="18">
        <v>39.585369892599999</v>
      </c>
      <c r="Z1644" s="18">
        <v>-82.952407384300002</v>
      </c>
      <c r="AA1644" s="71" t="str">
        <f t="shared" si="155"/>
        <v>PIC</v>
      </c>
    </row>
    <row r="1645" spans="1:27" x14ac:dyDescent="0.25">
      <c r="A1645" s="22" t="s">
        <v>3050</v>
      </c>
      <c r="B1645" s="22">
        <v>0</v>
      </c>
      <c r="C1645" s="22" t="s">
        <v>4631</v>
      </c>
      <c r="D1645" s="22">
        <v>2</v>
      </c>
      <c r="E1645" s="23" t="str">
        <f t="shared" si="150"/>
        <v>Green</v>
      </c>
      <c r="F1645" s="72" t="s">
        <v>1714</v>
      </c>
      <c r="G1645" s="23"/>
      <c r="H1645" s="24" t="str">
        <f t="shared" si="151"/>
        <v>Start Loc</v>
      </c>
      <c r="I1645" s="24" t="str">
        <f t="shared" si="152"/>
        <v>End Loc</v>
      </c>
      <c r="J1645" s="24" t="str">
        <f t="shared" si="153"/>
        <v>Segment</v>
      </c>
      <c r="K1645" s="71" t="s">
        <v>1591</v>
      </c>
      <c r="L1645" s="22">
        <v>3</v>
      </c>
      <c r="M1645" s="22">
        <v>3.24</v>
      </c>
      <c r="N1645" s="22">
        <v>2</v>
      </c>
      <c r="O1645" s="22">
        <v>0</v>
      </c>
      <c r="P1645" s="22">
        <v>0</v>
      </c>
      <c r="Q1645" s="22">
        <v>2</v>
      </c>
      <c r="R1645" s="22"/>
      <c r="S1645" s="22"/>
      <c r="T1645" s="22"/>
      <c r="U1645" t="s">
        <v>1181</v>
      </c>
      <c r="V1645" s="18">
        <f t="shared" si="154"/>
        <v>0.24000000000000021</v>
      </c>
      <c r="W1645" s="18">
        <v>39.583086265600002</v>
      </c>
      <c r="X1645" s="18">
        <v>-83.425606348200006</v>
      </c>
      <c r="Y1645" s="18">
        <v>39.586393110300001</v>
      </c>
      <c r="Z1645" s="18">
        <v>-83.424301635999996</v>
      </c>
      <c r="AA1645" s="71" t="str">
        <f t="shared" si="155"/>
        <v>FAY</v>
      </c>
    </row>
    <row r="1646" spans="1:27" x14ac:dyDescent="0.25">
      <c r="A1646" s="22" t="s">
        <v>2758</v>
      </c>
      <c r="B1646" s="22">
        <v>0</v>
      </c>
      <c r="C1646" s="22" t="s">
        <v>4606</v>
      </c>
      <c r="D1646" s="22">
        <v>2</v>
      </c>
      <c r="E1646" s="23" t="str">
        <f t="shared" si="150"/>
        <v>Green</v>
      </c>
      <c r="F1646" s="72" t="s">
        <v>1691</v>
      </c>
      <c r="G1646" s="23"/>
      <c r="H1646" s="24" t="str">
        <f t="shared" si="151"/>
        <v>Start Loc</v>
      </c>
      <c r="I1646" s="24" t="str">
        <f t="shared" si="152"/>
        <v>End Loc</v>
      </c>
      <c r="J1646" s="24" t="str">
        <f t="shared" si="153"/>
        <v>Segment</v>
      </c>
      <c r="K1646" s="71" t="s">
        <v>987</v>
      </c>
      <c r="L1646" s="22">
        <v>0.25</v>
      </c>
      <c r="M1646" s="22">
        <v>0.49</v>
      </c>
      <c r="N1646" s="22">
        <v>2</v>
      </c>
      <c r="O1646" s="22">
        <v>0</v>
      </c>
      <c r="P1646" s="22">
        <v>1</v>
      </c>
      <c r="Q1646" s="22">
        <v>1</v>
      </c>
      <c r="R1646" s="22"/>
      <c r="S1646" s="22"/>
      <c r="T1646" s="22"/>
      <c r="U1646" t="s">
        <v>1886</v>
      </c>
      <c r="V1646" s="18">
        <f t="shared" si="154"/>
        <v>0.24</v>
      </c>
      <c r="W1646" s="18">
        <v>39.588152329000003</v>
      </c>
      <c r="X1646" s="18">
        <v>-83.816492331299997</v>
      </c>
      <c r="Y1646" s="18">
        <v>39.590412384499999</v>
      </c>
      <c r="Z1646" s="18">
        <v>-83.813275704999995</v>
      </c>
      <c r="AA1646" s="71" t="str">
        <f t="shared" si="155"/>
        <v>GRE</v>
      </c>
    </row>
    <row r="1647" spans="1:27" x14ac:dyDescent="0.25">
      <c r="A1647" s="22" t="s">
        <v>3183</v>
      </c>
      <c r="B1647" s="22">
        <v>0</v>
      </c>
      <c r="C1647" s="22" t="s">
        <v>4610</v>
      </c>
      <c r="D1647" s="22">
        <v>3</v>
      </c>
      <c r="E1647" s="23" t="str">
        <f t="shared" si="150"/>
        <v>Green</v>
      </c>
      <c r="F1647" s="72" t="s">
        <v>1674</v>
      </c>
      <c r="G1647" s="23"/>
      <c r="H1647" s="24" t="str">
        <f t="shared" si="151"/>
        <v>Start Loc</v>
      </c>
      <c r="I1647" s="24" t="str">
        <f t="shared" si="152"/>
        <v>End Loc</v>
      </c>
      <c r="J1647" s="24" t="str">
        <f t="shared" si="153"/>
        <v>Segment</v>
      </c>
      <c r="K1647" s="71" t="s">
        <v>868</v>
      </c>
      <c r="L1647" s="22">
        <v>8</v>
      </c>
      <c r="M1647" s="22">
        <v>8.24</v>
      </c>
      <c r="N1647" s="22">
        <v>3</v>
      </c>
      <c r="O1647" s="22">
        <v>0</v>
      </c>
      <c r="P1647" s="22">
        <v>1</v>
      </c>
      <c r="Q1647" s="22">
        <v>5</v>
      </c>
      <c r="R1647" s="22"/>
      <c r="S1647" s="22"/>
      <c r="T1647" s="22"/>
      <c r="U1647" t="s">
        <v>249</v>
      </c>
      <c r="V1647" s="18">
        <f t="shared" si="154"/>
        <v>0.24000000000000021</v>
      </c>
      <c r="W1647" s="18">
        <v>39.591607313300003</v>
      </c>
      <c r="X1647" s="18">
        <v>-84.193646728999994</v>
      </c>
      <c r="Y1647" s="18">
        <v>39.590759607199999</v>
      </c>
      <c r="Z1647" s="18">
        <v>-84.189335027599995</v>
      </c>
      <c r="AA1647" s="71" t="str">
        <f t="shared" si="155"/>
        <v>MOT</v>
      </c>
    </row>
    <row r="1648" spans="1:27" x14ac:dyDescent="0.25">
      <c r="A1648" s="22" t="s">
        <v>5893</v>
      </c>
      <c r="B1648" s="22">
        <v>0</v>
      </c>
      <c r="C1648" s="22" t="s">
        <v>4617</v>
      </c>
      <c r="D1648" s="22">
        <v>2</v>
      </c>
      <c r="E1648" s="23" t="str">
        <f t="shared" si="150"/>
        <v>Green</v>
      </c>
      <c r="F1648" s="72" t="s">
        <v>1705</v>
      </c>
      <c r="G1648" s="23"/>
      <c r="H1648" s="24" t="str">
        <f t="shared" si="151"/>
        <v>Start Loc</v>
      </c>
      <c r="I1648" s="24" t="str">
        <f t="shared" si="152"/>
        <v>End Loc</v>
      </c>
      <c r="J1648" s="24" t="str">
        <f t="shared" si="153"/>
        <v>Segment</v>
      </c>
      <c r="K1648" s="71" t="s">
        <v>985</v>
      </c>
      <c r="L1648" s="22">
        <v>2.75</v>
      </c>
      <c r="M1648" s="22">
        <v>2.99</v>
      </c>
      <c r="N1648" s="22">
        <v>2</v>
      </c>
      <c r="O1648" s="22">
        <v>0</v>
      </c>
      <c r="P1648" s="22">
        <v>0</v>
      </c>
      <c r="Q1648" s="22">
        <v>1</v>
      </c>
      <c r="R1648" s="22"/>
      <c r="S1648" s="22"/>
      <c r="T1648" s="22"/>
      <c r="U1648" t="s">
        <v>6719</v>
      </c>
      <c r="V1648" s="18">
        <f t="shared" si="154"/>
        <v>0.24000000000000021</v>
      </c>
      <c r="W1648" s="18">
        <v>39.5939190207</v>
      </c>
      <c r="X1648" s="18">
        <v>-82.096347203700006</v>
      </c>
      <c r="Y1648" s="18">
        <v>39.596391437999998</v>
      </c>
      <c r="Z1648" s="18">
        <v>-82.098457511600003</v>
      </c>
      <c r="AA1648" s="71" t="str">
        <f t="shared" si="155"/>
        <v>PER</v>
      </c>
    </row>
    <row r="1649" spans="1:27" x14ac:dyDescent="0.25">
      <c r="A1649" s="22" t="s">
        <v>3272</v>
      </c>
      <c r="B1649" s="22">
        <v>0</v>
      </c>
      <c r="C1649" s="22" t="s">
        <v>4630</v>
      </c>
      <c r="D1649" s="22">
        <v>2</v>
      </c>
      <c r="E1649" s="23" t="str">
        <f t="shared" si="150"/>
        <v>Green</v>
      </c>
      <c r="F1649" s="72" t="s">
        <v>1674</v>
      </c>
      <c r="G1649" s="23"/>
      <c r="H1649" s="24" t="str">
        <f t="shared" si="151"/>
        <v>Start Loc</v>
      </c>
      <c r="I1649" s="24" t="str">
        <f t="shared" si="152"/>
        <v>End Loc</v>
      </c>
      <c r="J1649" s="24" t="str">
        <f t="shared" si="153"/>
        <v>Segment</v>
      </c>
      <c r="K1649" s="71" t="s">
        <v>868</v>
      </c>
      <c r="L1649" s="22">
        <v>5.75</v>
      </c>
      <c r="M1649" s="22">
        <v>5.99</v>
      </c>
      <c r="N1649" s="22">
        <v>2</v>
      </c>
      <c r="O1649" s="22">
        <v>0</v>
      </c>
      <c r="P1649" s="22">
        <v>0</v>
      </c>
      <c r="Q1649" s="22">
        <v>0</v>
      </c>
      <c r="R1649" s="22"/>
      <c r="S1649" s="22"/>
      <c r="T1649" s="22"/>
      <c r="U1649" t="s">
        <v>249</v>
      </c>
      <c r="V1649" s="18">
        <f t="shared" si="154"/>
        <v>0.24000000000000021</v>
      </c>
      <c r="W1649" s="18">
        <v>39.5966475647</v>
      </c>
      <c r="X1649" s="18">
        <v>-84.233350726599994</v>
      </c>
      <c r="Y1649" s="18">
        <v>39.596623169499999</v>
      </c>
      <c r="Z1649" s="18">
        <v>-84.228842926599995</v>
      </c>
      <c r="AA1649" s="71" t="str">
        <f t="shared" si="155"/>
        <v>MOT</v>
      </c>
    </row>
    <row r="1650" spans="1:27" x14ac:dyDescent="0.25">
      <c r="A1650" s="22" t="s">
        <v>3344</v>
      </c>
      <c r="B1650" s="22">
        <v>0</v>
      </c>
      <c r="C1650" s="22" t="s">
        <v>4646</v>
      </c>
      <c r="D1650" s="22">
        <v>2</v>
      </c>
      <c r="E1650" s="23" t="str">
        <f t="shared" si="150"/>
        <v>Green</v>
      </c>
      <c r="F1650" s="72" t="s">
        <v>1674</v>
      </c>
      <c r="G1650" s="23"/>
      <c r="H1650" s="24" t="str">
        <f t="shared" si="151"/>
        <v>Start Loc</v>
      </c>
      <c r="I1650" s="24" t="str">
        <f t="shared" si="152"/>
        <v>End Loc</v>
      </c>
      <c r="J1650" s="24" t="str">
        <f t="shared" si="153"/>
        <v>Segment</v>
      </c>
      <c r="K1650" s="71" t="s">
        <v>868</v>
      </c>
      <c r="L1650" s="22">
        <v>5.5</v>
      </c>
      <c r="M1650" s="22">
        <v>5.74</v>
      </c>
      <c r="N1650" s="22">
        <v>2</v>
      </c>
      <c r="O1650" s="22">
        <v>0</v>
      </c>
      <c r="P1650" s="22">
        <v>0</v>
      </c>
      <c r="Q1650" s="22">
        <v>0</v>
      </c>
      <c r="R1650" s="22"/>
      <c r="S1650" s="22"/>
      <c r="T1650" s="22"/>
      <c r="U1650" t="s">
        <v>249</v>
      </c>
      <c r="V1650" s="18">
        <f t="shared" si="154"/>
        <v>0.24000000000000021</v>
      </c>
      <c r="W1650" s="18">
        <v>39.596754215600001</v>
      </c>
      <c r="X1650" s="18">
        <v>-84.237997822099999</v>
      </c>
      <c r="Y1650" s="18">
        <v>39.596649050800004</v>
      </c>
      <c r="Z1650" s="18">
        <v>-84.2335385194</v>
      </c>
      <c r="AA1650" s="71" t="str">
        <f t="shared" si="155"/>
        <v>MOT</v>
      </c>
    </row>
    <row r="1651" spans="1:27" x14ac:dyDescent="0.25">
      <c r="A1651" s="22" t="s">
        <v>3767</v>
      </c>
      <c r="B1651" s="22">
        <v>0</v>
      </c>
      <c r="C1651" s="22" t="s">
        <v>4653</v>
      </c>
      <c r="D1651" s="22">
        <v>2</v>
      </c>
      <c r="E1651" s="23" t="str">
        <f t="shared" si="150"/>
        <v>Green</v>
      </c>
      <c r="F1651" s="72" t="s">
        <v>1674</v>
      </c>
      <c r="G1651" s="23"/>
      <c r="H1651" s="24" t="str">
        <f t="shared" si="151"/>
        <v>Start Loc</v>
      </c>
      <c r="I1651" s="24" t="str">
        <f t="shared" si="152"/>
        <v>End Loc</v>
      </c>
      <c r="J1651" s="24" t="str">
        <f t="shared" si="153"/>
        <v>Segment</v>
      </c>
      <c r="K1651" s="71" t="s">
        <v>868</v>
      </c>
      <c r="L1651" s="22">
        <v>6</v>
      </c>
      <c r="M1651" s="22">
        <v>6.24</v>
      </c>
      <c r="N1651" s="22">
        <v>2</v>
      </c>
      <c r="O1651" s="22">
        <v>0</v>
      </c>
      <c r="P1651" s="22">
        <v>0</v>
      </c>
      <c r="Q1651" s="22">
        <v>0</v>
      </c>
      <c r="R1651" s="22"/>
      <c r="S1651" s="22"/>
      <c r="T1651" s="22"/>
      <c r="U1651" t="s">
        <v>249</v>
      </c>
      <c r="V1651" s="18">
        <f t="shared" si="154"/>
        <v>0.24000000000000021</v>
      </c>
      <c r="W1651" s="18">
        <v>39.596622086300002</v>
      </c>
      <c r="X1651" s="18">
        <v>-84.228655950399997</v>
      </c>
      <c r="Y1651" s="18">
        <v>39.596691073400002</v>
      </c>
      <c r="Z1651" s="18">
        <v>-84.224154757500003</v>
      </c>
      <c r="AA1651" s="71" t="str">
        <f t="shared" si="155"/>
        <v>MOT</v>
      </c>
    </row>
    <row r="1652" spans="1:27" x14ac:dyDescent="0.25">
      <c r="A1652" s="22" t="s">
        <v>2893</v>
      </c>
      <c r="B1652" s="22">
        <v>0</v>
      </c>
      <c r="C1652" s="22" t="s">
        <v>4635</v>
      </c>
      <c r="D1652" s="22">
        <v>2</v>
      </c>
      <c r="E1652" s="23" t="str">
        <f t="shared" si="150"/>
        <v>Green</v>
      </c>
      <c r="F1652" s="72" t="s">
        <v>1674</v>
      </c>
      <c r="G1652" s="23"/>
      <c r="H1652" s="24" t="str">
        <f t="shared" si="151"/>
        <v>Start Loc</v>
      </c>
      <c r="I1652" s="24" t="str">
        <f t="shared" si="152"/>
        <v>End Loc</v>
      </c>
      <c r="J1652" s="24" t="str">
        <f t="shared" si="153"/>
        <v>Segment</v>
      </c>
      <c r="K1652" s="71" t="s">
        <v>868</v>
      </c>
      <c r="L1652" s="22">
        <v>4.5</v>
      </c>
      <c r="M1652" s="22">
        <v>4.74</v>
      </c>
      <c r="N1652" s="22">
        <v>2</v>
      </c>
      <c r="O1652" s="22">
        <v>0</v>
      </c>
      <c r="P1652" s="22">
        <v>0</v>
      </c>
      <c r="Q1652" s="22">
        <v>1</v>
      </c>
      <c r="R1652" s="22"/>
      <c r="S1652" s="22"/>
      <c r="T1652" s="22"/>
      <c r="U1652" t="s">
        <v>249</v>
      </c>
      <c r="V1652" s="18">
        <f t="shared" si="154"/>
        <v>0.24000000000000021</v>
      </c>
      <c r="W1652" s="18">
        <v>39.600454558499997</v>
      </c>
      <c r="X1652" s="18">
        <v>-84.254429446800003</v>
      </c>
      <c r="Y1652" s="18">
        <v>39.597710363200001</v>
      </c>
      <c r="Z1652" s="18">
        <v>-84.252041644900004</v>
      </c>
      <c r="AA1652" s="71" t="str">
        <f t="shared" si="155"/>
        <v>MOT</v>
      </c>
    </row>
    <row r="1653" spans="1:27" x14ac:dyDescent="0.25">
      <c r="A1653" s="22" t="s">
        <v>5694</v>
      </c>
      <c r="B1653" s="22">
        <v>0</v>
      </c>
      <c r="C1653" s="22" t="s">
        <v>4615</v>
      </c>
      <c r="D1653" s="22">
        <v>2</v>
      </c>
      <c r="E1653" s="23" t="str">
        <f t="shared" si="150"/>
        <v>Green</v>
      </c>
      <c r="F1653" s="72" t="s">
        <v>1691</v>
      </c>
      <c r="G1653" s="23"/>
      <c r="H1653" s="24" t="str">
        <f t="shared" si="151"/>
        <v>Start Loc</v>
      </c>
      <c r="I1653" s="24" t="str">
        <f t="shared" si="152"/>
        <v>End Loc</v>
      </c>
      <c r="J1653" s="24" t="str">
        <f t="shared" si="153"/>
        <v>Segment</v>
      </c>
      <c r="K1653" s="71" t="s">
        <v>908</v>
      </c>
      <c r="L1653" s="22">
        <v>2.5</v>
      </c>
      <c r="M1653" s="22">
        <v>2.74</v>
      </c>
      <c r="N1653" s="22">
        <v>2</v>
      </c>
      <c r="O1653" s="22">
        <v>0</v>
      </c>
      <c r="P1653" s="22">
        <v>0</v>
      </c>
      <c r="Q1653" s="22">
        <v>1</v>
      </c>
      <c r="R1653" s="22"/>
      <c r="S1653" s="22"/>
      <c r="T1653" s="22"/>
      <c r="U1653" t="s">
        <v>588</v>
      </c>
      <c r="V1653" s="18">
        <f t="shared" si="154"/>
        <v>0.24000000000000021</v>
      </c>
      <c r="W1653" s="18">
        <v>39.599050332300003</v>
      </c>
      <c r="X1653" s="18">
        <v>-83.838786146000004</v>
      </c>
      <c r="Y1653" s="18">
        <v>39.598198960799998</v>
      </c>
      <c r="Z1653" s="18">
        <v>-83.834454204699995</v>
      </c>
      <c r="AA1653" s="71" t="str">
        <f t="shared" si="155"/>
        <v>GRE</v>
      </c>
    </row>
    <row r="1654" spans="1:27" x14ac:dyDescent="0.25">
      <c r="A1654" s="22" t="s">
        <v>2906</v>
      </c>
      <c r="B1654" s="22">
        <v>0</v>
      </c>
      <c r="C1654" s="22" t="s">
        <v>4626</v>
      </c>
      <c r="D1654" s="22">
        <v>2</v>
      </c>
      <c r="E1654" s="23" t="str">
        <f t="shared" si="150"/>
        <v>Green</v>
      </c>
      <c r="F1654" s="72" t="s">
        <v>1689</v>
      </c>
      <c r="G1654" s="23"/>
      <c r="H1654" s="24" t="str">
        <f t="shared" si="151"/>
        <v>Start Loc</v>
      </c>
      <c r="I1654" s="24" t="str">
        <f t="shared" si="152"/>
        <v>End Loc</v>
      </c>
      <c r="J1654" s="24" t="str">
        <f t="shared" si="153"/>
        <v>Segment</v>
      </c>
      <c r="K1654" s="71" t="s">
        <v>929</v>
      </c>
      <c r="L1654" s="22">
        <v>1.75</v>
      </c>
      <c r="M1654" s="22">
        <v>1.99</v>
      </c>
      <c r="N1654" s="22">
        <v>2</v>
      </c>
      <c r="O1654" s="22">
        <v>0</v>
      </c>
      <c r="P1654" s="22">
        <v>1</v>
      </c>
      <c r="Q1654" s="22">
        <v>1</v>
      </c>
      <c r="R1654" s="22"/>
      <c r="S1654" s="22"/>
      <c r="T1654" s="22"/>
      <c r="U1654" t="s">
        <v>2139</v>
      </c>
      <c r="V1654" s="18">
        <f t="shared" si="154"/>
        <v>0.24</v>
      </c>
      <c r="W1654" s="18">
        <v>39.600736295099999</v>
      </c>
      <c r="X1654" s="18">
        <v>-82.8925496114</v>
      </c>
      <c r="Y1654" s="18">
        <v>39.600561546800002</v>
      </c>
      <c r="Z1654" s="18">
        <v>-82.888062856299996</v>
      </c>
      <c r="AA1654" s="71" t="str">
        <f t="shared" si="155"/>
        <v>PIC</v>
      </c>
    </row>
    <row r="1655" spans="1:27" x14ac:dyDescent="0.25">
      <c r="A1655" s="22" t="s">
        <v>5848</v>
      </c>
      <c r="B1655" s="22">
        <v>0</v>
      </c>
      <c r="C1655" s="22" t="s">
        <v>4621</v>
      </c>
      <c r="D1655" s="22">
        <v>2</v>
      </c>
      <c r="E1655" s="23" t="str">
        <f t="shared" si="150"/>
        <v>Green</v>
      </c>
      <c r="F1655" s="72" t="s">
        <v>1674</v>
      </c>
      <c r="G1655" s="23"/>
      <c r="H1655" s="24" t="str">
        <f t="shared" si="151"/>
        <v>Start Loc</v>
      </c>
      <c r="I1655" s="24" t="str">
        <f t="shared" si="152"/>
        <v>End Loc</v>
      </c>
      <c r="J1655" s="24" t="str">
        <f t="shared" si="153"/>
        <v>Segment</v>
      </c>
      <c r="K1655" s="71" t="s">
        <v>972</v>
      </c>
      <c r="L1655" s="22">
        <v>0.75</v>
      </c>
      <c r="M1655" s="22">
        <v>0.99</v>
      </c>
      <c r="N1655" s="22">
        <v>2</v>
      </c>
      <c r="O1655" s="22">
        <v>0</v>
      </c>
      <c r="P1655" s="22">
        <v>0</v>
      </c>
      <c r="Q1655" s="22">
        <v>0</v>
      </c>
      <c r="R1655" s="22"/>
      <c r="S1655" s="22"/>
      <c r="T1655" s="22"/>
      <c r="U1655" t="s">
        <v>6702</v>
      </c>
      <c r="V1655" s="18">
        <f t="shared" si="154"/>
        <v>0.24</v>
      </c>
      <c r="W1655" s="18">
        <v>39.599227403900002</v>
      </c>
      <c r="X1655" s="18">
        <v>-84.326723851400004</v>
      </c>
      <c r="Y1655" s="18">
        <v>39.602322946000001</v>
      </c>
      <c r="Z1655" s="18">
        <v>-84.32741446</v>
      </c>
      <c r="AA1655" s="71" t="str">
        <f t="shared" si="155"/>
        <v>MOT</v>
      </c>
    </row>
    <row r="1656" spans="1:27" x14ac:dyDescent="0.25">
      <c r="A1656" s="22" t="s">
        <v>6321</v>
      </c>
      <c r="B1656" s="22">
        <v>0</v>
      </c>
      <c r="C1656" s="22" t="s">
        <v>4618</v>
      </c>
      <c r="D1656" s="22">
        <v>2</v>
      </c>
      <c r="E1656" s="23" t="str">
        <f t="shared" si="150"/>
        <v>Green</v>
      </c>
      <c r="F1656" s="72" t="s">
        <v>1689</v>
      </c>
      <c r="G1656" s="23"/>
      <c r="H1656" s="24" t="str">
        <f t="shared" si="151"/>
        <v>Start Loc</v>
      </c>
      <c r="I1656" s="24" t="str">
        <f t="shared" si="152"/>
        <v>End Loc</v>
      </c>
      <c r="J1656" s="24" t="str">
        <f t="shared" si="153"/>
        <v>Segment</v>
      </c>
      <c r="K1656" s="71" t="s">
        <v>929</v>
      </c>
      <c r="L1656" s="22">
        <v>2</v>
      </c>
      <c r="M1656" s="22">
        <v>2.2400000000000002</v>
      </c>
      <c r="N1656" s="22">
        <v>2</v>
      </c>
      <c r="O1656" s="22">
        <v>0</v>
      </c>
      <c r="P1656" s="22">
        <v>1</v>
      </c>
      <c r="Q1656" s="22">
        <v>2</v>
      </c>
      <c r="R1656" s="22"/>
      <c r="S1656" s="22"/>
      <c r="T1656" s="22"/>
      <c r="U1656" t="s">
        <v>2139</v>
      </c>
      <c r="V1656" s="18">
        <f t="shared" si="154"/>
        <v>0.24000000000000021</v>
      </c>
      <c r="W1656" s="18">
        <v>39.600571821899997</v>
      </c>
      <c r="X1656" s="18">
        <v>-82.887876332800005</v>
      </c>
      <c r="Y1656" s="18">
        <v>39.602437947799999</v>
      </c>
      <c r="Z1656" s="18">
        <v>-82.884132143900004</v>
      </c>
      <c r="AA1656" s="71" t="str">
        <f t="shared" si="155"/>
        <v>PIC</v>
      </c>
    </row>
    <row r="1657" spans="1:27" x14ac:dyDescent="0.25">
      <c r="A1657" s="22" t="s">
        <v>2521</v>
      </c>
      <c r="B1657" s="22">
        <v>0</v>
      </c>
      <c r="C1657" s="22" t="s">
        <v>4608</v>
      </c>
      <c r="D1657" s="22">
        <v>3</v>
      </c>
      <c r="E1657" s="23" t="str">
        <f t="shared" si="150"/>
        <v>Green</v>
      </c>
      <c r="F1657" s="72" t="s">
        <v>1674</v>
      </c>
      <c r="G1657" s="23"/>
      <c r="H1657" s="24" t="str">
        <f t="shared" si="151"/>
        <v>Start Loc</v>
      </c>
      <c r="I1657" s="24" t="str">
        <f t="shared" si="152"/>
        <v>End Loc</v>
      </c>
      <c r="J1657" s="24" t="str">
        <f t="shared" si="153"/>
        <v>Segment</v>
      </c>
      <c r="K1657" s="71" t="s">
        <v>1026</v>
      </c>
      <c r="L1657" s="22">
        <v>1.25</v>
      </c>
      <c r="M1657" s="22">
        <v>1.49</v>
      </c>
      <c r="N1657" s="22">
        <v>3</v>
      </c>
      <c r="O1657" s="22">
        <v>0</v>
      </c>
      <c r="P1657" s="22">
        <v>0</v>
      </c>
      <c r="Q1657" s="22">
        <v>0</v>
      </c>
      <c r="R1657" s="22"/>
      <c r="S1657" s="22"/>
      <c r="T1657" s="22"/>
      <c r="U1657" t="s">
        <v>428</v>
      </c>
      <c r="V1657" s="18">
        <f t="shared" si="154"/>
        <v>0.24</v>
      </c>
      <c r="W1657" s="18">
        <v>39.601453569</v>
      </c>
      <c r="X1657" s="18">
        <v>-84.118841971600006</v>
      </c>
      <c r="Y1657" s="18">
        <v>39.604166801300003</v>
      </c>
      <c r="Z1657" s="18">
        <v>-84.121285956899996</v>
      </c>
      <c r="AA1657" s="71" t="str">
        <f t="shared" si="155"/>
        <v>MOT</v>
      </c>
    </row>
    <row r="1658" spans="1:27" x14ac:dyDescent="0.25">
      <c r="A1658" s="22" t="s">
        <v>2987</v>
      </c>
      <c r="B1658" s="22">
        <v>0</v>
      </c>
      <c r="C1658" s="22" t="s">
        <v>4620</v>
      </c>
      <c r="D1658" s="22">
        <v>2</v>
      </c>
      <c r="E1658" s="23" t="str">
        <f t="shared" si="150"/>
        <v>Green</v>
      </c>
      <c r="F1658" s="72" t="s">
        <v>1705</v>
      </c>
      <c r="G1658" s="23"/>
      <c r="H1658" s="24" t="str">
        <f t="shared" si="151"/>
        <v>Start Loc</v>
      </c>
      <c r="I1658" s="24" t="str">
        <f t="shared" si="152"/>
        <v>End Loc</v>
      </c>
      <c r="J1658" s="24" t="str">
        <f t="shared" si="153"/>
        <v>Segment</v>
      </c>
      <c r="K1658" s="71" t="s">
        <v>892</v>
      </c>
      <c r="L1658" s="22">
        <v>0</v>
      </c>
      <c r="M1658" s="22">
        <v>0.24</v>
      </c>
      <c r="N1658" s="22">
        <v>2</v>
      </c>
      <c r="O1658" s="22">
        <v>0</v>
      </c>
      <c r="P1658" s="22">
        <v>0</v>
      </c>
      <c r="Q1658" s="22">
        <v>2</v>
      </c>
      <c r="R1658" s="22"/>
      <c r="S1658" s="22"/>
      <c r="T1658" s="22"/>
      <c r="U1658" t="s">
        <v>1951</v>
      </c>
      <c r="V1658" s="18">
        <f t="shared" si="154"/>
        <v>0.24</v>
      </c>
      <c r="W1658" s="18">
        <v>39.602475593199998</v>
      </c>
      <c r="X1658" s="18">
        <v>-82.338503027499996</v>
      </c>
      <c r="Y1658" s="18">
        <v>39.604600591699999</v>
      </c>
      <c r="Z1658" s="18">
        <v>-82.335179686700002</v>
      </c>
      <c r="AA1658" s="71" t="str">
        <f t="shared" si="155"/>
        <v>PER</v>
      </c>
    </row>
    <row r="1659" spans="1:27" x14ac:dyDescent="0.25">
      <c r="A1659" s="22" t="s">
        <v>2467</v>
      </c>
      <c r="B1659" s="22">
        <v>0</v>
      </c>
      <c r="C1659" s="22" t="s">
        <v>4669</v>
      </c>
      <c r="D1659" s="22">
        <v>2</v>
      </c>
      <c r="E1659" s="23" t="str">
        <f t="shared" si="150"/>
        <v>Green</v>
      </c>
      <c r="F1659" s="72" t="s">
        <v>1723</v>
      </c>
      <c r="G1659" s="23"/>
      <c r="H1659" s="24" t="str">
        <f t="shared" si="151"/>
        <v>Start Loc</v>
      </c>
      <c r="I1659" s="24" t="str">
        <f t="shared" si="152"/>
        <v>End Loc</v>
      </c>
      <c r="J1659" s="24" t="str">
        <f t="shared" si="153"/>
        <v>Segment</v>
      </c>
      <c r="K1659" s="71" t="s">
        <v>893</v>
      </c>
      <c r="L1659" s="22">
        <v>9.25</v>
      </c>
      <c r="M1659" s="22">
        <v>9.49</v>
      </c>
      <c r="N1659" s="22">
        <v>2</v>
      </c>
      <c r="O1659" s="22">
        <v>0</v>
      </c>
      <c r="P1659" s="22">
        <v>0</v>
      </c>
      <c r="Q1659" s="22">
        <v>0</v>
      </c>
      <c r="R1659" s="22"/>
      <c r="S1659" s="22"/>
      <c r="T1659" s="22"/>
      <c r="U1659" t="s">
        <v>420</v>
      </c>
      <c r="V1659" s="18">
        <f t="shared" si="154"/>
        <v>0.24000000000000021</v>
      </c>
      <c r="W1659" s="18">
        <v>39.603860225799998</v>
      </c>
      <c r="X1659" s="18">
        <v>-84.674743614299999</v>
      </c>
      <c r="Y1659" s="18">
        <v>39.605331581900003</v>
      </c>
      <c r="Z1659" s="18">
        <v>-84.671154817800002</v>
      </c>
      <c r="AA1659" s="71" t="str">
        <f t="shared" si="155"/>
        <v>PRE</v>
      </c>
    </row>
    <row r="1660" spans="1:27" x14ac:dyDescent="0.25">
      <c r="A1660" s="22" t="s">
        <v>2454</v>
      </c>
      <c r="B1660" s="22">
        <v>0</v>
      </c>
      <c r="C1660" s="22" t="s">
        <v>4643</v>
      </c>
      <c r="D1660" s="22">
        <v>2</v>
      </c>
      <c r="E1660" s="23" t="str">
        <f t="shared" si="150"/>
        <v>Green</v>
      </c>
      <c r="F1660" s="72" t="s">
        <v>1674</v>
      </c>
      <c r="G1660" s="23"/>
      <c r="H1660" s="24" t="str">
        <f t="shared" si="151"/>
        <v>Start Loc</v>
      </c>
      <c r="I1660" s="24" t="str">
        <f t="shared" si="152"/>
        <v>End Loc</v>
      </c>
      <c r="J1660" s="24" t="str">
        <f t="shared" si="153"/>
        <v>Segment</v>
      </c>
      <c r="K1660" s="71" t="s">
        <v>868</v>
      </c>
      <c r="L1660" s="22">
        <v>3.5</v>
      </c>
      <c r="M1660" s="22">
        <v>3.74</v>
      </c>
      <c r="N1660" s="22">
        <v>2</v>
      </c>
      <c r="O1660" s="22">
        <v>0</v>
      </c>
      <c r="P1660" s="22">
        <v>0</v>
      </c>
      <c r="Q1660" s="22">
        <v>0</v>
      </c>
      <c r="R1660" s="22"/>
      <c r="S1660" s="22"/>
      <c r="T1660" s="22"/>
      <c r="U1660" t="s">
        <v>249</v>
      </c>
      <c r="V1660" s="18">
        <f t="shared" si="154"/>
        <v>0.24000000000000021</v>
      </c>
      <c r="W1660" s="18">
        <v>39.613544189899997</v>
      </c>
      <c r="X1660" s="18">
        <v>-84.262363752799999</v>
      </c>
      <c r="Y1660" s="18">
        <v>39.6105609273</v>
      </c>
      <c r="Z1660" s="18">
        <v>-84.2600760447</v>
      </c>
      <c r="AA1660" s="71" t="str">
        <f t="shared" si="155"/>
        <v>MOT</v>
      </c>
    </row>
    <row r="1661" spans="1:27" x14ac:dyDescent="0.25">
      <c r="A1661" s="22" t="s">
        <v>4065</v>
      </c>
      <c r="B1661" s="22">
        <v>0</v>
      </c>
      <c r="C1661" s="22" t="s">
        <v>4614</v>
      </c>
      <c r="D1661" s="22">
        <v>2</v>
      </c>
      <c r="E1661" s="23" t="str">
        <f t="shared" si="150"/>
        <v>Green</v>
      </c>
      <c r="F1661" s="72" t="s">
        <v>1714</v>
      </c>
      <c r="G1661" s="23"/>
      <c r="H1661" s="24" t="str">
        <f t="shared" si="151"/>
        <v>Start Loc</v>
      </c>
      <c r="I1661" s="24" t="str">
        <f t="shared" si="152"/>
        <v>End Loc</v>
      </c>
      <c r="J1661" s="24" t="str">
        <f t="shared" si="153"/>
        <v>Segment</v>
      </c>
      <c r="K1661" s="71" t="s">
        <v>850</v>
      </c>
      <c r="L1661" s="22">
        <v>3.75</v>
      </c>
      <c r="M1661" s="22">
        <v>3.99</v>
      </c>
      <c r="N1661" s="22">
        <v>2</v>
      </c>
      <c r="O1661" s="22">
        <v>0</v>
      </c>
      <c r="P1661" s="22">
        <v>0</v>
      </c>
      <c r="Q1661" s="22">
        <v>6</v>
      </c>
      <c r="R1661" s="22"/>
      <c r="S1661" s="22"/>
      <c r="T1661" s="22"/>
      <c r="U1661" t="s">
        <v>697</v>
      </c>
      <c r="V1661" s="18">
        <f t="shared" si="154"/>
        <v>0.24000000000000021</v>
      </c>
      <c r="W1661" s="18">
        <v>39.609270734600003</v>
      </c>
      <c r="X1661" s="18">
        <v>-83.448956577199993</v>
      </c>
      <c r="Y1661" s="18">
        <v>39.6121686631</v>
      </c>
      <c r="Z1661" s="18">
        <v>-83.446844993699997</v>
      </c>
      <c r="AA1661" s="71" t="str">
        <f t="shared" si="155"/>
        <v>FAY</v>
      </c>
    </row>
    <row r="1662" spans="1:27" x14ac:dyDescent="0.25">
      <c r="A1662" s="22" t="s">
        <v>6113</v>
      </c>
      <c r="B1662" s="22">
        <v>0</v>
      </c>
      <c r="C1662" s="22" t="s">
        <v>4633</v>
      </c>
      <c r="D1662" s="22">
        <v>2</v>
      </c>
      <c r="E1662" s="23" t="str">
        <f t="shared" si="150"/>
        <v>Green</v>
      </c>
      <c r="F1662" s="72" t="s">
        <v>1753</v>
      </c>
      <c r="G1662" s="23"/>
      <c r="H1662" s="24" t="str">
        <f t="shared" si="151"/>
        <v>Start Loc</v>
      </c>
      <c r="I1662" s="24" t="str">
        <f t="shared" si="152"/>
        <v>End Loc</v>
      </c>
      <c r="J1662" s="24" t="str">
        <f t="shared" si="153"/>
        <v>Segment</v>
      </c>
      <c r="K1662" s="71" t="s">
        <v>930</v>
      </c>
      <c r="L1662" s="22">
        <v>10.25</v>
      </c>
      <c r="M1662" s="22">
        <v>10.49</v>
      </c>
      <c r="N1662" s="22">
        <v>2</v>
      </c>
      <c r="O1662" s="22">
        <v>0</v>
      </c>
      <c r="P1662" s="22">
        <v>1</v>
      </c>
      <c r="Q1662" s="22">
        <v>1</v>
      </c>
      <c r="R1662" s="22"/>
      <c r="S1662" s="22"/>
      <c r="T1662" s="22"/>
      <c r="U1662" t="s">
        <v>2005</v>
      </c>
      <c r="V1662" s="18">
        <f t="shared" si="154"/>
        <v>0.24000000000000021</v>
      </c>
      <c r="W1662" s="18">
        <v>39.6110635398</v>
      </c>
      <c r="X1662" s="18">
        <v>-81.828871155300007</v>
      </c>
      <c r="Y1662" s="18">
        <v>39.612611385999998</v>
      </c>
      <c r="Z1662" s="18">
        <v>-81.832853146199994</v>
      </c>
      <c r="AA1662" s="71" t="str">
        <f t="shared" si="155"/>
        <v>MRG</v>
      </c>
    </row>
    <row r="1663" spans="1:27" x14ac:dyDescent="0.25">
      <c r="A1663" s="22" t="s">
        <v>3449</v>
      </c>
      <c r="B1663" s="22">
        <v>0</v>
      </c>
      <c r="C1663" s="22" t="s">
        <v>4606</v>
      </c>
      <c r="D1663" s="22">
        <v>2</v>
      </c>
      <c r="E1663" s="23" t="str">
        <f t="shared" si="150"/>
        <v>Green</v>
      </c>
      <c r="F1663" s="72" t="s">
        <v>1674</v>
      </c>
      <c r="G1663" s="23"/>
      <c r="H1663" s="24" t="str">
        <f t="shared" si="151"/>
        <v>Start Loc</v>
      </c>
      <c r="I1663" s="24" t="str">
        <f t="shared" si="152"/>
        <v>End Loc</v>
      </c>
      <c r="J1663" s="24" t="str">
        <f t="shared" si="153"/>
        <v>Segment</v>
      </c>
      <c r="K1663" s="71" t="s">
        <v>953</v>
      </c>
      <c r="L1663" s="22">
        <v>0.25</v>
      </c>
      <c r="M1663" s="22">
        <v>0.49</v>
      </c>
      <c r="N1663" s="22">
        <v>2</v>
      </c>
      <c r="O1663" s="22">
        <v>0</v>
      </c>
      <c r="P1663" s="22">
        <v>0</v>
      </c>
      <c r="Q1663" s="22">
        <v>0</v>
      </c>
      <c r="R1663" s="22"/>
      <c r="S1663" s="22"/>
      <c r="T1663" s="22"/>
      <c r="U1663" t="s">
        <v>1324</v>
      </c>
      <c r="V1663" s="18">
        <f t="shared" si="154"/>
        <v>0.24</v>
      </c>
      <c r="W1663" s="18">
        <v>39.613540741500003</v>
      </c>
      <c r="X1663" s="18">
        <v>-84.361313407699996</v>
      </c>
      <c r="Y1663" s="18">
        <v>39.612701919700001</v>
      </c>
      <c r="Z1663" s="18">
        <v>-84.357765622900004</v>
      </c>
      <c r="AA1663" s="71" t="str">
        <f t="shared" si="155"/>
        <v>MOT</v>
      </c>
    </row>
    <row r="1664" spans="1:27" x14ac:dyDescent="0.25">
      <c r="A1664" s="22" t="s">
        <v>3642</v>
      </c>
      <c r="B1664" s="22">
        <v>0</v>
      </c>
      <c r="C1664" s="22" t="s">
        <v>4643</v>
      </c>
      <c r="D1664" s="22">
        <v>2</v>
      </c>
      <c r="E1664" s="23" t="str">
        <f t="shared" si="150"/>
        <v>Green</v>
      </c>
      <c r="F1664" s="72" t="s">
        <v>1745</v>
      </c>
      <c r="G1664" s="23"/>
      <c r="H1664" s="24" t="str">
        <f t="shared" si="151"/>
        <v>Start Loc</v>
      </c>
      <c r="I1664" s="24" t="str">
        <f t="shared" si="152"/>
        <v>End Loc</v>
      </c>
      <c r="J1664" s="24" t="str">
        <f t="shared" si="153"/>
        <v>Segment</v>
      </c>
      <c r="K1664" s="71" t="s">
        <v>787</v>
      </c>
      <c r="L1664" s="22">
        <v>3.5</v>
      </c>
      <c r="M1664" s="22">
        <v>3.74</v>
      </c>
      <c r="N1664" s="22">
        <v>2</v>
      </c>
      <c r="O1664" s="22">
        <v>0</v>
      </c>
      <c r="P1664" s="22">
        <v>0</v>
      </c>
      <c r="Q1664" s="22">
        <v>1</v>
      </c>
      <c r="R1664" s="22"/>
      <c r="S1664" s="22"/>
      <c r="T1664" s="22"/>
      <c r="U1664" t="s">
        <v>708</v>
      </c>
      <c r="V1664" s="18">
        <f t="shared" si="154"/>
        <v>0.24000000000000021</v>
      </c>
      <c r="W1664" s="18">
        <v>39.615783160500001</v>
      </c>
      <c r="X1664" s="18">
        <v>-82.442440243799993</v>
      </c>
      <c r="Y1664" s="18">
        <v>39.612935989699999</v>
      </c>
      <c r="Z1664" s="18">
        <v>-82.439928985500003</v>
      </c>
      <c r="AA1664" s="71" t="str">
        <f t="shared" si="155"/>
        <v>HOC</v>
      </c>
    </row>
    <row r="1665" spans="1:27" x14ac:dyDescent="0.25">
      <c r="A1665" s="22" t="s">
        <v>6473</v>
      </c>
      <c r="B1665" s="22">
        <v>0</v>
      </c>
      <c r="C1665" s="22" t="s">
        <v>4618</v>
      </c>
      <c r="D1665" s="22">
        <v>3</v>
      </c>
      <c r="E1665" s="23" t="str">
        <f t="shared" si="150"/>
        <v>Green</v>
      </c>
      <c r="F1665" s="72" t="s">
        <v>1684</v>
      </c>
      <c r="G1665" s="23"/>
      <c r="H1665" s="24" t="str">
        <f t="shared" si="151"/>
        <v>Start Loc</v>
      </c>
      <c r="I1665" s="24" t="str">
        <f t="shared" si="152"/>
        <v>End Loc</v>
      </c>
      <c r="J1665" s="24" t="str">
        <f t="shared" si="153"/>
        <v>Segment</v>
      </c>
      <c r="K1665" s="71" t="s">
        <v>1061</v>
      </c>
      <c r="L1665" s="22">
        <v>2</v>
      </c>
      <c r="M1665" s="22">
        <v>2.2400000000000002</v>
      </c>
      <c r="N1665" s="22">
        <v>3</v>
      </c>
      <c r="O1665" s="22">
        <v>0</v>
      </c>
      <c r="P1665" s="22">
        <v>0</v>
      </c>
      <c r="Q1665" s="22">
        <v>0</v>
      </c>
      <c r="R1665" s="22"/>
      <c r="S1665" s="22"/>
      <c r="T1665" s="22"/>
      <c r="U1665" t="s">
        <v>1842</v>
      </c>
      <c r="V1665" s="18">
        <f t="shared" si="154"/>
        <v>0.24000000000000021</v>
      </c>
      <c r="W1665" s="18">
        <v>39.614425443800002</v>
      </c>
      <c r="X1665" s="18">
        <v>-82.521765365999997</v>
      </c>
      <c r="Y1665" s="18">
        <v>39.613450040099998</v>
      </c>
      <c r="Z1665" s="18">
        <v>-82.517935190299994</v>
      </c>
      <c r="AA1665" s="71" t="str">
        <f t="shared" si="155"/>
        <v>FAI</v>
      </c>
    </row>
    <row r="1666" spans="1:27" x14ac:dyDescent="0.25">
      <c r="A1666" s="22" t="s">
        <v>5612</v>
      </c>
      <c r="B1666" s="22">
        <v>0</v>
      </c>
      <c r="C1666" s="22" t="s">
        <v>4610</v>
      </c>
      <c r="D1666" s="22">
        <v>2</v>
      </c>
      <c r="E1666" s="23" t="str">
        <f t="shared" si="150"/>
        <v>Green</v>
      </c>
      <c r="F1666" s="72" t="s">
        <v>1689</v>
      </c>
      <c r="G1666" s="23"/>
      <c r="H1666" s="24" t="str">
        <f t="shared" si="151"/>
        <v>Start Loc</v>
      </c>
      <c r="I1666" s="24" t="str">
        <f t="shared" si="152"/>
        <v>End Loc</v>
      </c>
      <c r="J1666" s="24" t="str">
        <f t="shared" si="153"/>
        <v>Segment</v>
      </c>
      <c r="K1666" s="71" t="s">
        <v>833</v>
      </c>
      <c r="L1666" s="22">
        <v>8</v>
      </c>
      <c r="M1666" s="22">
        <v>8.24</v>
      </c>
      <c r="N1666" s="22">
        <v>2</v>
      </c>
      <c r="O1666" s="22">
        <v>0</v>
      </c>
      <c r="P1666" s="22">
        <v>0</v>
      </c>
      <c r="Q1666" s="22">
        <v>1</v>
      </c>
      <c r="R1666" s="22"/>
      <c r="S1666" s="22"/>
      <c r="T1666" s="22"/>
      <c r="U1666" t="s">
        <v>617</v>
      </c>
      <c r="V1666" s="18">
        <f t="shared" si="154"/>
        <v>0.24000000000000021</v>
      </c>
      <c r="W1666" s="18">
        <v>39.613669443500001</v>
      </c>
      <c r="X1666" s="18">
        <v>-83.119334880699995</v>
      </c>
      <c r="Y1666" s="18">
        <v>39.614899355200002</v>
      </c>
      <c r="Z1666" s="18">
        <v>-83.116749464700007</v>
      </c>
      <c r="AA1666" s="71" t="str">
        <f t="shared" si="155"/>
        <v>PIC</v>
      </c>
    </row>
    <row r="1667" spans="1:27" x14ac:dyDescent="0.25">
      <c r="A1667" s="22" t="s">
        <v>5640</v>
      </c>
      <c r="B1667" s="22">
        <v>0</v>
      </c>
      <c r="C1667" s="22" t="s">
        <v>4646</v>
      </c>
      <c r="D1667" s="22">
        <v>2</v>
      </c>
      <c r="E1667" s="23" t="str">
        <f t="shared" si="150"/>
        <v>Green</v>
      </c>
      <c r="F1667" s="72" t="s">
        <v>1748</v>
      </c>
      <c r="G1667" s="23"/>
      <c r="H1667" s="24" t="str">
        <f t="shared" si="151"/>
        <v>Start Loc</v>
      </c>
      <c r="I1667" s="24" t="str">
        <f t="shared" si="152"/>
        <v>End Loc</v>
      </c>
      <c r="J1667" s="24" t="str">
        <f t="shared" si="153"/>
        <v>Segment</v>
      </c>
      <c r="K1667" s="71" t="s">
        <v>814</v>
      </c>
      <c r="L1667" s="22">
        <v>5.5</v>
      </c>
      <c r="M1667" s="22">
        <v>5.74</v>
      </c>
      <c r="N1667" s="22">
        <v>2</v>
      </c>
      <c r="O1667" s="22">
        <v>0</v>
      </c>
      <c r="P1667" s="22">
        <v>0</v>
      </c>
      <c r="Q1667" s="22">
        <v>0</v>
      </c>
      <c r="R1667" s="22"/>
      <c r="S1667" s="22"/>
      <c r="T1667" s="22"/>
      <c r="U1667" t="s">
        <v>4738</v>
      </c>
      <c r="V1667" s="18">
        <f t="shared" si="154"/>
        <v>0.24000000000000021</v>
      </c>
      <c r="W1667" s="18">
        <v>39.615431977599997</v>
      </c>
      <c r="X1667" s="18">
        <v>-80.982984466199994</v>
      </c>
      <c r="Y1667" s="18">
        <v>39.6151343063</v>
      </c>
      <c r="Z1667" s="18">
        <v>-80.981516578599994</v>
      </c>
      <c r="AA1667" s="71" t="str">
        <f t="shared" si="155"/>
        <v>MOE</v>
      </c>
    </row>
    <row r="1668" spans="1:27" x14ac:dyDescent="0.25">
      <c r="A1668" s="22" t="s">
        <v>5215</v>
      </c>
      <c r="B1668" s="22">
        <v>0</v>
      </c>
      <c r="C1668" s="22" t="s">
        <v>4609</v>
      </c>
      <c r="D1668" s="22">
        <v>2</v>
      </c>
      <c r="E1668" s="23" t="str">
        <f t="shared" si="150"/>
        <v>Green</v>
      </c>
      <c r="F1668" s="72" t="s">
        <v>1674</v>
      </c>
      <c r="G1668" s="23"/>
      <c r="H1668" s="24" t="str">
        <f t="shared" si="151"/>
        <v>Start Loc</v>
      </c>
      <c r="I1668" s="24" t="str">
        <f t="shared" si="152"/>
        <v>End Loc</v>
      </c>
      <c r="J1668" s="24" t="str">
        <f t="shared" si="153"/>
        <v>Segment</v>
      </c>
      <c r="K1668" s="71" t="s">
        <v>910</v>
      </c>
      <c r="L1668" s="22">
        <v>4.25</v>
      </c>
      <c r="M1668" s="22">
        <v>4.49</v>
      </c>
      <c r="N1668" s="22">
        <v>2</v>
      </c>
      <c r="O1668" s="22">
        <v>0</v>
      </c>
      <c r="P1668" s="22">
        <v>0</v>
      </c>
      <c r="Q1668" s="22">
        <v>1</v>
      </c>
      <c r="R1668" s="22"/>
      <c r="S1668" s="22"/>
      <c r="T1668" s="22"/>
      <c r="U1668" t="s">
        <v>4833</v>
      </c>
      <c r="V1668" s="18">
        <f t="shared" si="154"/>
        <v>0.24000000000000021</v>
      </c>
      <c r="W1668" s="18">
        <v>39.616952777900003</v>
      </c>
      <c r="X1668" s="18">
        <v>-84.406418020299995</v>
      </c>
      <c r="Y1668" s="18">
        <v>39.616235443800001</v>
      </c>
      <c r="Z1668" s="18">
        <v>-84.402076299000001</v>
      </c>
      <c r="AA1668" s="71" t="str">
        <f t="shared" si="155"/>
        <v>MOT</v>
      </c>
    </row>
    <row r="1669" spans="1:27" x14ac:dyDescent="0.25">
      <c r="A1669" s="22" t="s">
        <v>3291</v>
      </c>
      <c r="B1669" s="22">
        <v>0</v>
      </c>
      <c r="C1669" s="22" t="s">
        <v>4624</v>
      </c>
      <c r="D1669" s="22">
        <v>3</v>
      </c>
      <c r="E1669" s="23" t="str">
        <f t="shared" si="150"/>
        <v>Green</v>
      </c>
      <c r="F1669" s="72" t="s">
        <v>1691</v>
      </c>
      <c r="G1669" s="23"/>
      <c r="H1669" s="24" t="str">
        <f t="shared" si="151"/>
        <v>Start Loc</v>
      </c>
      <c r="I1669" s="24" t="str">
        <f t="shared" si="152"/>
        <v>End Loc</v>
      </c>
      <c r="J1669" s="24" t="str">
        <f t="shared" si="153"/>
        <v>Segment</v>
      </c>
      <c r="K1669" s="71" t="s">
        <v>946</v>
      </c>
      <c r="L1669" s="22">
        <v>2.25</v>
      </c>
      <c r="M1669" s="22">
        <v>2.4900000000000002</v>
      </c>
      <c r="N1669" s="22">
        <v>3</v>
      </c>
      <c r="O1669" s="22">
        <v>0</v>
      </c>
      <c r="P1669" s="22">
        <v>0</v>
      </c>
      <c r="Q1669" s="22">
        <v>0</v>
      </c>
      <c r="R1669" s="22"/>
      <c r="S1669" s="22"/>
      <c r="T1669" s="22"/>
      <c r="U1669" t="s">
        <v>305</v>
      </c>
      <c r="V1669" s="18">
        <f t="shared" si="154"/>
        <v>0.24000000000000021</v>
      </c>
      <c r="W1669" s="18">
        <v>39.613090246799999</v>
      </c>
      <c r="X1669" s="18">
        <v>-84.101581581800005</v>
      </c>
      <c r="Y1669" s="18">
        <v>39.6165537368</v>
      </c>
      <c r="Z1669" s="18">
        <v>-84.101272568599995</v>
      </c>
      <c r="AA1669" s="71" t="str">
        <f t="shared" si="155"/>
        <v>GRE</v>
      </c>
    </row>
    <row r="1670" spans="1:27" x14ac:dyDescent="0.25">
      <c r="A1670" s="22" t="s">
        <v>2572</v>
      </c>
      <c r="B1670" s="22">
        <v>0</v>
      </c>
      <c r="C1670" s="22" t="s">
        <v>4647</v>
      </c>
      <c r="D1670" s="22">
        <v>2</v>
      </c>
      <c r="E1670" s="23" t="str">
        <f t="shared" si="150"/>
        <v>Green</v>
      </c>
      <c r="F1670" s="72" t="s">
        <v>1723</v>
      </c>
      <c r="G1670" s="23"/>
      <c r="H1670" s="24" t="str">
        <f t="shared" si="151"/>
        <v>Start Loc</v>
      </c>
      <c r="I1670" s="24" t="str">
        <f t="shared" si="152"/>
        <v>End Loc</v>
      </c>
      <c r="J1670" s="24" t="str">
        <f t="shared" si="153"/>
        <v>Segment</v>
      </c>
      <c r="K1670" s="71" t="s">
        <v>893</v>
      </c>
      <c r="L1670" s="22">
        <v>10.5</v>
      </c>
      <c r="M1670" s="22">
        <v>10.74</v>
      </c>
      <c r="N1670" s="22">
        <v>2</v>
      </c>
      <c r="O1670" s="22">
        <v>0</v>
      </c>
      <c r="P1670" s="22">
        <v>0</v>
      </c>
      <c r="Q1670" s="22">
        <v>0</v>
      </c>
      <c r="R1670" s="22"/>
      <c r="S1670" s="22"/>
      <c r="T1670" s="22"/>
      <c r="U1670" t="s">
        <v>420</v>
      </c>
      <c r="V1670" s="18">
        <f t="shared" si="154"/>
        <v>0.24000000000000021</v>
      </c>
      <c r="W1670" s="18">
        <v>39.617812342400001</v>
      </c>
      <c r="X1670" s="18">
        <v>-84.661439025999996</v>
      </c>
      <c r="Y1670" s="18">
        <v>39.617003254700002</v>
      </c>
      <c r="Z1670" s="18">
        <v>-84.657230833</v>
      </c>
      <c r="AA1670" s="71" t="str">
        <f t="shared" si="155"/>
        <v>PRE</v>
      </c>
    </row>
    <row r="1671" spans="1:27" x14ac:dyDescent="0.25">
      <c r="A1671" s="22" t="s">
        <v>2368</v>
      </c>
      <c r="B1671" s="22">
        <v>0</v>
      </c>
      <c r="C1671" s="22" t="s">
        <v>4626</v>
      </c>
      <c r="D1671" s="22">
        <v>2</v>
      </c>
      <c r="E1671" s="23" t="str">
        <f t="shared" si="150"/>
        <v>Green</v>
      </c>
      <c r="F1671" s="72" t="s">
        <v>1753</v>
      </c>
      <c r="G1671" s="23"/>
      <c r="H1671" s="24" t="str">
        <f t="shared" si="151"/>
        <v>Start Loc</v>
      </c>
      <c r="I1671" s="24" t="str">
        <f t="shared" si="152"/>
        <v>End Loc</v>
      </c>
      <c r="J1671" s="24" t="str">
        <f t="shared" si="153"/>
        <v>Segment</v>
      </c>
      <c r="K1671" s="71" t="s">
        <v>787</v>
      </c>
      <c r="L1671" s="22">
        <v>1.75</v>
      </c>
      <c r="M1671" s="22">
        <v>1.99</v>
      </c>
      <c r="N1671" s="22">
        <v>2</v>
      </c>
      <c r="O1671" s="22">
        <v>0</v>
      </c>
      <c r="P1671" s="22">
        <v>0</v>
      </c>
      <c r="Q1671" s="22">
        <v>0</v>
      </c>
      <c r="R1671" s="22"/>
      <c r="S1671" s="22"/>
      <c r="T1671" s="22"/>
      <c r="U1671" t="s">
        <v>1628</v>
      </c>
      <c r="V1671" s="18">
        <f t="shared" si="154"/>
        <v>0.24</v>
      </c>
      <c r="W1671" s="18">
        <v>39.6174902582</v>
      </c>
      <c r="X1671" s="18">
        <v>-81.686926954100002</v>
      </c>
      <c r="Y1671" s="18">
        <v>39.6193008065</v>
      </c>
      <c r="Z1671" s="18">
        <v>-81.683420506199994</v>
      </c>
      <c r="AA1671" s="71" t="str">
        <f t="shared" si="155"/>
        <v>MRG</v>
      </c>
    </row>
    <row r="1672" spans="1:27" x14ac:dyDescent="0.25">
      <c r="A1672" s="22" t="s">
        <v>3238</v>
      </c>
      <c r="B1672" s="22">
        <v>0</v>
      </c>
      <c r="C1672" s="22" t="s">
        <v>4646</v>
      </c>
      <c r="D1672" s="22">
        <v>2</v>
      </c>
      <c r="E1672" s="23" t="str">
        <f t="shared" si="150"/>
        <v>Green</v>
      </c>
      <c r="F1672" s="72" t="s">
        <v>1684</v>
      </c>
      <c r="G1672" s="23"/>
      <c r="H1672" s="24" t="str">
        <f t="shared" si="151"/>
        <v>Start Loc</v>
      </c>
      <c r="I1672" s="24" t="str">
        <f t="shared" si="152"/>
        <v>End Loc</v>
      </c>
      <c r="J1672" s="24" t="str">
        <f t="shared" si="153"/>
        <v>Segment</v>
      </c>
      <c r="K1672" s="71" t="s">
        <v>852</v>
      </c>
      <c r="L1672" s="22">
        <v>5.5</v>
      </c>
      <c r="M1672" s="22">
        <v>5.74</v>
      </c>
      <c r="N1672" s="22">
        <v>2</v>
      </c>
      <c r="O1672" s="22">
        <v>0</v>
      </c>
      <c r="P1672" s="22">
        <v>0</v>
      </c>
      <c r="Q1672" s="22">
        <v>0</v>
      </c>
      <c r="R1672" s="22"/>
      <c r="S1672" s="22"/>
      <c r="T1672" s="22"/>
      <c r="U1672" t="s">
        <v>1662</v>
      </c>
      <c r="V1672" s="18">
        <f t="shared" si="154"/>
        <v>0.24000000000000021</v>
      </c>
      <c r="W1672" s="18">
        <v>39.618942130699999</v>
      </c>
      <c r="X1672" s="18">
        <v>-82.627451417100005</v>
      </c>
      <c r="Y1672" s="18">
        <v>39.619660253299998</v>
      </c>
      <c r="Z1672" s="18">
        <v>-82.623163826500004</v>
      </c>
      <c r="AA1672" s="71" t="str">
        <f t="shared" si="155"/>
        <v>FAI</v>
      </c>
    </row>
    <row r="1673" spans="1:27" x14ac:dyDescent="0.25">
      <c r="A1673" s="22" t="s">
        <v>4461</v>
      </c>
      <c r="B1673" s="22">
        <v>0</v>
      </c>
      <c r="C1673" s="22" t="s">
        <v>4617</v>
      </c>
      <c r="D1673" s="22">
        <v>3</v>
      </c>
      <c r="E1673" s="23" t="str">
        <f t="shared" ref="E1673:E1736" si="156">IF(D1673&gt;15,"Red",IF(D1673&gt;10,"Yellow",IF(D1673&gt;5,"Purple",IF(D1673&gt;1,"Green",""))))</f>
        <v>Green</v>
      </c>
      <c r="F1673" s="72" t="s">
        <v>1674</v>
      </c>
      <c r="G1673" s="23"/>
      <c r="H1673" s="24" t="str">
        <f t="shared" ref="H1673:H1736" si="157">IF(W1673=0,"Unavailable",HYPERLINK(CONCATENATE("http://maps.google.com/maps?q=",+W1673,",+",+X1673,"+(Begin)&amp;iwloc=A&amp;hl=en"),"Start Loc"))</f>
        <v>Start Loc</v>
      </c>
      <c r="I1673" s="24" t="str">
        <f t="shared" ref="I1673:I1736" si="158">IF(Y1673=0,"Unavailable",HYPERLINK(CONCATENATE("http://maps.google.com/maps?q=",+Y1673,",+",+Z1673,"+(End)&amp;iwloc=A&amp;hl=en"),"End Loc"))</f>
        <v>End Loc</v>
      </c>
      <c r="J1673" s="24" t="str">
        <f t="shared" ref="J1673:J1736" si="159">HYPERLINK(CONCATENATE("https://www.google.us/maps/dir/",W1673,",",X1673,"/",Y1673,",",Z1673,"/@",AVERAGE(W1673,Y1673),",",AVERAGE(X1673,Z1673),",15z"),"Segment")</f>
        <v>Segment</v>
      </c>
      <c r="K1673" s="71" t="s">
        <v>1026</v>
      </c>
      <c r="L1673" s="22">
        <v>2.75</v>
      </c>
      <c r="M1673" s="22">
        <v>2.99</v>
      </c>
      <c r="N1673" s="22">
        <v>3</v>
      </c>
      <c r="O1673" s="22">
        <v>0</v>
      </c>
      <c r="P1673" s="22">
        <v>0</v>
      </c>
      <c r="Q1673" s="22">
        <v>1</v>
      </c>
      <c r="R1673" s="22"/>
      <c r="S1673" s="22"/>
      <c r="T1673" s="22"/>
      <c r="U1673" t="s">
        <v>428</v>
      </c>
      <c r="V1673" s="18">
        <f t="shared" ref="V1673:V1736" si="160">M1673-L1673</f>
        <v>0.24000000000000021</v>
      </c>
      <c r="W1673" s="18">
        <v>39.6175297196</v>
      </c>
      <c r="X1673" s="18">
        <v>-84.1364152859</v>
      </c>
      <c r="Y1673" s="18">
        <v>39.620350503099999</v>
      </c>
      <c r="Z1673" s="18">
        <v>-84.138770112499998</v>
      </c>
      <c r="AA1673" s="71" t="str">
        <f t="shared" ref="AA1673:AA1736" si="161">MID(U1673,2,3)</f>
        <v>MOT</v>
      </c>
    </row>
    <row r="1674" spans="1:27" x14ac:dyDescent="0.25">
      <c r="A1674" s="22" t="s">
        <v>5113</v>
      </c>
      <c r="B1674" s="22">
        <v>0</v>
      </c>
      <c r="C1674" s="22" t="s">
        <v>4616</v>
      </c>
      <c r="D1674" s="22">
        <v>2</v>
      </c>
      <c r="E1674" s="23" t="str">
        <f t="shared" si="156"/>
        <v>Green</v>
      </c>
      <c r="F1674" s="72" t="s">
        <v>1714</v>
      </c>
      <c r="G1674" s="23"/>
      <c r="H1674" s="24" t="str">
        <f t="shared" si="157"/>
        <v>Start Loc</v>
      </c>
      <c r="I1674" s="24" t="str">
        <f t="shared" si="158"/>
        <v>End Loc</v>
      </c>
      <c r="J1674" s="24" t="str">
        <f t="shared" si="159"/>
        <v>Segment</v>
      </c>
      <c r="K1674" s="71" t="s">
        <v>925</v>
      </c>
      <c r="L1674" s="22">
        <v>4</v>
      </c>
      <c r="M1674" s="22">
        <v>4.24</v>
      </c>
      <c r="N1674" s="22">
        <v>2</v>
      </c>
      <c r="O1674" s="22">
        <v>0</v>
      </c>
      <c r="P1674" s="22">
        <v>0</v>
      </c>
      <c r="Q1674" s="22">
        <v>1</v>
      </c>
      <c r="R1674" s="22"/>
      <c r="S1674" s="22"/>
      <c r="T1674" s="22"/>
      <c r="U1674" t="s">
        <v>4780</v>
      </c>
      <c r="V1674" s="18">
        <f t="shared" si="160"/>
        <v>0.24000000000000021</v>
      </c>
      <c r="W1674" s="18">
        <v>39.618113756900001</v>
      </c>
      <c r="X1674" s="18">
        <v>-83.486287550100002</v>
      </c>
      <c r="Y1674" s="18">
        <v>39.621186611799999</v>
      </c>
      <c r="Z1674" s="18">
        <v>-83.488212965000002</v>
      </c>
      <c r="AA1674" s="71" t="str">
        <f t="shared" si="161"/>
        <v>FAY</v>
      </c>
    </row>
    <row r="1675" spans="1:27" x14ac:dyDescent="0.25">
      <c r="A1675" s="22" t="s">
        <v>5363</v>
      </c>
      <c r="B1675" s="22">
        <v>0</v>
      </c>
      <c r="C1675" s="22" t="s">
        <v>4617</v>
      </c>
      <c r="D1675" s="22">
        <v>3</v>
      </c>
      <c r="E1675" s="23" t="str">
        <f t="shared" si="156"/>
        <v>Green</v>
      </c>
      <c r="F1675" s="72" t="s">
        <v>1691</v>
      </c>
      <c r="G1675" s="23"/>
      <c r="H1675" s="24" t="str">
        <f t="shared" si="157"/>
        <v>Start Loc</v>
      </c>
      <c r="I1675" s="24" t="str">
        <f t="shared" si="158"/>
        <v>End Loc</v>
      </c>
      <c r="J1675" s="24" t="str">
        <f t="shared" si="159"/>
        <v>Segment</v>
      </c>
      <c r="K1675" s="71" t="s">
        <v>946</v>
      </c>
      <c r="L1675" s="22">
        <v>2.75</v>
      </c>
      <c r="M1675" s="22">
        <v>2.99</v>
      </c>
      <c r="N1675" s="22">
        <v>3</v>
      </c>
      <c r="O1675" s="22">
        <v>0</v>
      </c>
      <c r="P1675" s="22">
        <v>0</v>
      </c>
      <c r="Q1675" s="22">
        <v>3</v>
      </c>
      <c r="R1675" s="22"/>
      <c r="S1675" s="22"/>
      <c r="T1675" s="22"/>
      <c r="U1675" t="s">
        <v>305</v>
      </c>
      <c r="V1675" s="18">
        <f t="shared" si="160"/>
        <v>0.24000000000000021</v>
      </c>
      <c r="W1675" s="18">
        <v>39.617997840000001</v>
      </c>
      <c r="X1675" s="18">
        <v>-84.104854790299996</v>
      </c>
      <c r="Y1675" s="18">
        <v>39.621437450899997</v>
      </c>
      <c r="Z1675" s="18">
        <v>-84.105409960800003</v>
      </c>
      <c r="AA1675" s="71" t="str">
        <f t="shared" si="161"/>
        <v>GRE</v>
      </c>
    </row>
    <row r="1676" spans="1:27" x14ac:dyDescent="0.25">
      <c r="A1676" s="22" t="s">
        <v>3630</v>
      </c>
      <c r="B1676" s="22">
        <v>0</v>
      </c>
      <c r="C1676" s="22" t="s">
        <v>4619</v>
      </c>
      <c r="D1676" s="22">
        <v>5</v>
      </c>
      <c r="E1676" s="23" t="str">
        <f t="shared" si="156"/>
        <v>Green</v>
      </c>
      <c r="F1676" s="72" t="s">
        <v>1684</v>
      </c>
      <c r="G1676" s="23"/>
      <c r="H1676" s="24" t="str">
        <f t="shared" si="157"/>
        <v>Start Loc</v>
      </c>
      <c r="I1676" s="24" t="str">
        <f t="shared" si="158"/>
        <v>End Loc</v>
      </c>
      <c r="J1676" s="24" t="str">
        <f t="shared" si="159"/>
        <v>Segment</v>
      </c>
      <c r="K1676" s="71" t="s">
        <v>1061</v>
      </c>
      <c r="L1676" s="22">
        <v>0.5</v>
      </c>
      <c r="M1676" s="22">
        <v>0.74</v>
      </c>
      <c r="N1676" s="22">
        <v>5</v>
      </c>
      <c r="O1676" s="22">
        <v>0</v>
      </c>
      <c r="P1676" s="22">
        <v>0</v>
      </c>
      <c r="Q1676" s="22">
        <v>2</v>
      </c>
      <c r="R1676" s="22"/>
      <c r="S1676" s="22"/>
      <c r="T1676" s="22"/>
      <c r="U1676" t="s">
        <v>1842</v>
      </c>
      <c r="V1676" s="18">
        <f t="shared" si="160"/>
        <v>0.24</v>
      </c>
      <c r="W1676" s="18">
        <v>39.624388335399999</v>
      </c>
      <c r="X1676" s="18">
        <v>-82.545833460200001</v>
      </c>
      <c r="Y1676" s="18">
        <v>39.622529366999999</v>
      </c>
      <c r="Z1676" s="18">
        <v>-82.542128048899997</v>
      </c>
      <c r="AA1676" s="71" t="str">
        <f t="shared" si="161"/>
        <v>FAI</v>
      </c>
    </row>
    <row r="1677" spans="1:27" x14ac:dyDescent="0.25">
      <c r="A1677" s="22" t="s">
        <v>2425</v>
      </c>
      <c r="B1677" s="22">
        <v>0</v>
      </c>
      <c r="C1677" s="22" t="s">
        <v>4631</v>
      </c>
      <c r="D1677" s="22">
        <v>2</v>
      </c>
      <c r="E1677" s="23" t="str">
        <f t="shared" si="156"/>
        <v>Green</v>
      </c>
      <c r="F1677" s="72" t="s">
        <v>1691</v>
      </c>
      <c r="G1677" s="23"/>
      <c r="H1677" s="24" t="str">
        <f t="shared" si="157"/>
        <v>Start Loc</v>
      </c>
      <c r="I1677" s="24" t="str">
        <f t="shared" si="158"/>
        <v>End Loc</v>
      </c>
      <c r="J1677" s="24" t="str">
        <f t="shared" si="159"/>
        <v>Segment</v>
      </c>
      <c r="K1677" s="71" t="s">
        <v>946</v>
      </c>
      <c r="L1677" s="22">
        <v>3</v>
      </c>
      <c r="M1677" s="22">
        <v>3.24</v>
      </c>
      <c r="N1677" s="22">
        <v>2</v>
      </c>
      <c r="O1677" s="22">
        <v>1</v>
      </c>
      <c r="P1677" s="22">
        <v>0</v>
      </c>
      <c r="Q1677" s="22">
        <v>1</v>
      </c>
      <c r="R1677" s="22"/>
      <c r="S1677" s="22"/>
      <c r="T1677" s="22"/>
      <c r="U1677" t="s">
        <v>305</v>
      </c>
      <c r="V1677" s="18">
        <f t="shared" si="160"/>
        <v>0.24000000000000021</v>
      </c>
      <c r="W1677" s="18">
        <v>39.621581788599997</v>
      </c>
      <c r="X1677" s="18">
        <v>-84.105427954999996</v>
      </c>
      <c r="Y1677" s="18">
        <v>39.625035950899999</v>
      </c>
      <c r="Z1677" s="18">
        <v>-84.105976700799999</v>
      </c>
      <c r="AA1677" s="71" t="str">
        <f t="shared" si="161"/>
        <v>GRE</v>
      </c>
    </row>
    <row r="1678" spans="1:27" x14ac:dyDescent="0.25">
      <c r="A1678" s="22" t="s">
        <v>3348</v>
      </c>
      <c r="B1678" s="22">
        <v>0</v>
      </c>
      <c r="C1678" s="22" t="s">
        <v>4618</v>
      </c>
      <c r="D1678" s="22">
        <v>3</v>
      </c>
      <c r="E1678" s="23" t="str">
        <f t="shared" si="156"/>
        <v>Green</v>
      </c>
      <c r="F1678" s="72" t="s">
        <v>1705</v>
      </c>
      <c r="G1678" s="23"/>
      <c r="H1678" s="24" t="str">
        <f t="shared" si="157"/>
        <v>Start Loc</v>
      </c>
      <c r="I1678" s="24" t="str">
        <f t="shared" si="158"/>
        <v>End Loc</v>
      </c>
      <c r="J1678" s="24" t="str">
        <f t="shared" si="159"/>
        <v>Segment</v>
      </c>
      <c r="K1678" s="71" t="s">
        <v>854</v>
      </c>
      <c r="L1678" s="22">
        <v>2</v>
      </c>
      <c r="M1678" s="22">
        <v>2.2400000000000002</v>
      </c>
      <c r="N1678" s="22">
        <v>3</v>
      </c>
      <c r="O1678" s="22">
        <v>0</v>
      </c>
      <c r="P1678" s="22">
        <v>1</v>
      </c>
      <c r="Q1678" s="22">
        <v>1</v>
      </c>
      <c r="R1678" s="22"/>
      <c r="S1678" s="22"/>
      <c r="T1678" s="22"/>
      <c r="U1678" t="s">
        <v>1885</v>
      </c>
      <c r="V1678" s="18">
        <f t="shared" si="160"/>
        <v>0.24000000000000021</v>
      </c>
      <c r="W1678" s="18">
        <v>39.622249098099999</v>
      </c>
      <c r="X1678" s="18">
        <v>-82.112722379199994</v>
      </c>
      <c r="Y1678" s="18">
        <v>39.625461580900001</v>
      </c>
      <c r="Z1678" s="18">
        <v>-82.113063128099995</v>
      </c>
      <c r="AA1678" s="71" t="str">
        <f t="shared" si="161"/>
        <v>PER</v>
      </c>
    </row>
    <row r="1679" spans="1:27" x14ac:dyDescent="0.25">
      <c r="A1679" s="22" t="s">
        <v>5499</v>
      </c>
      <c r="B1679" s="22">
        <v>0</v>
      </c>
      <c r="C1679" s="22" t="s">
        <v>4621</v>
      </c>
      <c r="D1679" s="22">
        <v>4</v>
      </c>
      <c r="E1679" s="23" t="str">
        <f t="shared" si="156"/>
        <v>Green</v>
      </c>
      <c r="F1679" s="72" t="s">
        <v>1674</v>
      </c>
      <c r="G1679" s="23"/>
      <c r="H1679" s="24" t="str">
        <f t="shared" si="157"/>
        <v>Start Loc</v>
      </c>
      <c r="I1679" s="24" t="str">
        <f t="shared" si="158"/>
        <v>End Loc</v>
      </c>
      <c r="J1679" s="24" t="str">
        <f t="shared" si="159"/>
        <v>Segment</v>
      </c>
      <c r="K1679" s="71" t="s">
        <v>798</v>
      </c>
      <c r="L1679" s="22">
        <v>0.75</v>
      </c>
      <c r="M1679" s="22">
        <v>0.99</v>
      </c>
      <c r="N1679" s="22">
        <v>4</v>
      </c>
      <c r="O1679" s="22">
        <v>0</v>
      </c>
      <c r="P1679" s="22">
        <v>0</v>
      </c>
      <c r="Q1679" s="22">
        <v>3</v>
      </c>
      <c r="R1679" s="22"/>
      <c r="S1679" s="22"/>
      <c r="T1679" s="22"/>
      <c r="U1679" t="s">
        <v>4920</v>
      </c>
      <c r="V1679" s="18">
        <f t="shared" si="160"/>
        <v>0.24</v>
      </c>
      <c r="W1679" s="18">
        <v>39.6232317662</v>
      </c>
      <c r="X1679" s="18">
        <v>-84.179402367199998</v>
      </c>
      <c r="Y1679" s="18">
        <v>39.626387848199997</v>
      </c>
      <c r="Z1679" s="18">
        <v>-84.180963829600003</v>
      </c>
      <c r="AA1679" s="71" t="str">
        <f t="shared" si="161"/>
        <v>MOT</v>
      </c>
    </row>
    <row r="1680" spans="1:27" x14ac:dyDescent="0.25">
      <c r="A1680" s="22" t="s">
        <v>2262</v>
      </c>
      <c r="B1680" s="22">
        <v>0</v>
      </c>
      <c r="C1680" s="22" t="s">
        <v>4635</v>
      </c>
      <c r="D1680" s="22">
        <v>2</v>
      </c>
      <c r="E1680" s="23" t="str">
        <f t="shared" si="156"/>
        <v>Green</v>
      </c>
      <c r="F1680" s="72" t="s">
        <v>1684</v>
      </c>
      <c r="G1680" s="23"/>
      <c r="H1680" s="24" t="str">
        <f t="shared" si="157"/>
        <v>Start Loc</v>
      </c>
      <c r="I1680" s="24" t="str">
        <f t="shared" si="158"/>
        <v>End Loc</v>
      </c>
      <c r="J1680" s="24" t="str">
        <f t="shared" si="159"/>
        <v>Segment</v>
      </c>
      <c r="K1680" s="71" t="s">
        <v>893</v>
      </c>
      <c r="L1680" s="22">
        <v>4.5</v>
      </c>
      <c r="M1680" s="22">
        <v>4.74</v>
      </c>
      <c r="N1680" s="22">
        <v>2</v>
      </c>
      <c r="O1680" s="22">
        <v>0</v>
      </c>
      <c r="P1680" s="22">
        <v>0</v>
      </c>
      <c r="Q1680" s="22">
        <v>0</v>
      </c>
      <c r="R1680" s="22"/>
      <c r="S1680" s="22"/>
      <c r="T1680" s="22"/>
      <c r="U1680" t="s">
        <v>518</v>
      </c>
      <c r="V1680" s="18">
        <f t="shared" si="160"/>
        <v>0.24000000000000021</v>
      </c>
      <c r="W1680" s="18">
        <v>39.623413037500001</v>
      </c>
      <c r="X1680" s="18">
        <v>-82.679873255000004</v>
      </c>
      <c r="Y1680" s="18">
        <v>39.626679033000002</v>
      </c>
      <c r="Z1680" s="18">
        <v>-82.680896720000007</v>
      </c>
      <c r="AA1680" s="71" t="str">
        <f t="shared" si="161"/>
        <v>FAI</v>
      </c>
    </row>
    <row r="1681" spans="1:27" x14ac:dyDescent="0.25">
      <c r="A1681" s="22" t="s">
        <v>3915</v>
      </c>
      <c r="B1681" s="22">
        <v>0</v>
      </c>
      <c r="C1681" s="22" t="s">
        <v>4628</v>
      </c>
      <c r="D1681" s="22">
        <v>3</v>
      </c>
      <c r="E1681" s="23" t="str">
        <f t="shared" si="156"/>
        <v>Green</v>
      </c>
      <c r="F1681" s="72" t="s">
        <v>1684</v>
      </c>
      <c r="G1681" s="23"/>
      <c r="H1681" s="24" t="str">
        <f t="shared" si="157"/>
        <v>Start Loc</v>
      </c>
      <c r="I1681" s="24" t="str">
        <f t="shared" si="158"/>
        <v>End Loc</v>
      </c>
      <c r="J1681" s="24" t="str">
        <f t="shared" si="159"/>
        <v>Segment</v>
      </c>
      <c r="K1681" s="71" t="s">
        <v>803</v>
      </c>
      <c r="L1681" s="22">
        <v>4.75</v>
      </c>
      <c r="M1681" s="22">
        <v>4.99</v>
      </c>
      <c r="N1681" s="22">
        <v>3</v>
      </c>
      <c r="O1681" s="22">
        <v>0</v>
      </c>
      <c r="P1681" s="22">
        <v>0</v>
      </c>
      <c r="Q1681" s="22">
        <v>1</v>
      </c>
      <c r="R1681" s="22"/>
      <c r="S1681" s="22"/>
      <c r="T1681" s="22"/>
      <c r="U1681" t="s">
        <v>1176</v>
      </c>
      <c r="V1681" s="18">
        <f t="shared" si="160"/>
        <v>0.24000000000000021</v>
      </c>
      <c r="W1681" s="18">
        <v>39.6245647139</v>
      </c>
      <c r="X1681" s="18">
        <v>-82.789074234200001</v>
      </c>
      <c r="Y1681" s="18">
        <v>39.626849736300002</v>
      </c>
      <c r="Z1681" s="18">
        <v>-82.790945422299998</v>
      </c>
      <c r="AA1681" s="71" t="str">
        <f t="shared" si="161"/>
        <v>FAI</v>
      </c>
    </row>
    <row r="1682" spans="1:27" x14ac:dyDescent="0.25">
      <c r="A1682" s="22" t="s">
        <v>5168</v>
      </c>
      <c r="B1682" s="22">
        <v>0</v>
      </c>
      <c r="C1682" s="22" t="s">
        <v>4615</v>
      </c>
      <c r="D1682" s="22">
        <v>3</v>
      </c>
      <c r="E1682" s="23" t="str">
        <f t="shared" si="156"/>
        <v>Green</v>
      </c>
      <c r="F1682" s="72" t="s">
        <v>1674</v>
      </c>
      <c r="G1682" s="23"/>
      <c r="H1682" s="24" t="str">
        <f t="shared" si="157"/>
        <v>Start Loc</v>
      </c>
      <c r="I1682" s="24" t="str">
        <f t="shared" si="158"/>
        <v>End Loc</v>
      </c>
      <c r="J1682" s="24" t="str">
        <f t="shared" si="159"/>
        <v>Segment</v>
      </c>
      <c r="K1682" s="71" t="s">
        <v>894</v>
      </c>
      <c r="L1682" s="22">
        <v>2.5</v>
      </c>
      <c r="M1682" s="22">
        <v>2.74</v>
      </c>
      <c r="N1682" s="22">
        <v>3</v>
      </c>
      <c r="O1682" s="22">
        <v>0</v>
      </c>
      <c r="P1682" s="22">
        <v>0</v>
      </c>
      <c r="Q1682" s="22">
        <v>1</v>
      </c>
      <c r="R1682" s="22"/>
      <c r="S1682" s="22"/>
      <c r="T1682" s="22"/>
      <c r="U1682" t="s">
        <v>4813</v>
      </c>
      <c r="V1682" s="18">
        <f t="shared" si="160"/>
        <v>0.24000000000000021</v>
      </c>
      <c r="W1682" s="18">
        <v>39.624390039600002</v>
      </c>
      <c r="X1682" s="18">
        <v>-84.454181787099998</v>
      </c>
      <c r="Y1682" s="18">
        <v>39.627037314399999</v>
      </c>
      <c r="Z1682" s="18">
        <v>-84.452881702100001</v>
      </c>
      <c r="AA1682" s="71" t="str">
        <f t="shared" si="161"/>
        <v>MOT</v>
      </c>
    </row>
    <row r="1683" spans="1:27" x14ac:dyDescent="0.25">
      <c r="A1683" s="22" t="s">
        <v>3652</v>
      </c>
      <c r="B1683" s="22">
        <v>0</v>
      </c>
      <c r="C1683" s="22" t="s">
        <v>4606</v>
      </c>
      <c r="D1683" s="22">
        <v>2</v>
      </c>
      <c r="E1683" s="23" t="str">
        <f t="shared" si="156"/>
        <v>Green</v>
      </c>
      <c r="F1683" s="72" t="s">
        <v>1674</v>
      </c>
      <c r="G1683" s="23"/>
      <c r="H1683" s="24" t="str">
        <f t="shared" si="157"/>
        <v>Start Loc</v>
      </c>
      <c r="I1683" s="24" t="str">
        <f t="shared" si="158"/>
        <v>End Loc</v>
      </c>
      <c r="J1683" s="24" t="str">
        <f t="shared" si="159"/>
        <v>Segment</v>
      </c>
      <c r="K1683" s="71" t="s">
        <v>791</v>
      </c>
      <c r="L1683" s="22">
        <v>0.25</v>
      </c>
      <c r="M1683" s="22">
        <v>0.49</v>
      </c>
      <c r="N1683" s="22">
        <v>2</v>
      </c>
      <c r="O1683" s="22">
        <v>0</v>
      </c>
      <c r="P1683" s="22">
        <v>0</v>
      </c>
      <c r="Q1683" s="22">
        <v>0</v>
      </c>
      <c r="R1683" s="22"/>
      <c r="S1683" s="22"/>
      <c r="T1683" s="22"/>
      <c r="U1683" t="s">
        <v>547</v>
      </c>
      <c r="V1683" s="18">
        <f t="shared" si="160"/>
        <v>0.24</v>
      </c>
      <c r="W1683" s="18">
        <v>39.6301435803</v>
      </c>
      <c r="X1683" s="18">
        <v>-84.230918409500006</v>
      </c>
      <c r="Y1683" s="18">
        <v>39.628454113799997</v>
      </c>
      <c r="Z1683" s="18">
        <v>-84.226997148300001</v>
      </c>
      <c r="AA1683" s="71" t="str">
        <f t="shared" si="161"/>
        <v>MOT</v>
      </c>
    </row>
    <row r="1684" spans="1:27" x14ac:dyDescent="0.25">
      <c r="A1684" s="22" t="s">
        <v>2524</v>
      </c>
      <c r="B1684" s="22">
        <v>0</v>
      </c>
      <c r="C1684" s="22" t="s">
        <v>4631</v>
      </c>
      <c r="D1684" s="22">
        <v>2</v>
      </c>
      <c r="E1684" s="23" t="str">
        <f t="shared" si="156"/>
        <v>Green</v>
      </c>
      <c r="F1684" s="72" t="s">
        <v>1674</v>
      </c>
      <c r="G1684" s="23"/>
      <c r="H1684" s="24" t="str">
        <f t="shared" si="157"/>
        <v>Start Loc</v>
      </c>
      <c r="I1684" s="24" t="str">
        <f t="shared" si="158"/>
        <v>End Loc</v>
      </c>
      <c r="J1684" s="24" t="str">
        <f t="shared" si="159"/>
        <v>Segment</v>
      </c>
      <c r="K1684" s="71" t="s">
        <v>933</v>
      </c>
      <c r="L1684" s="22">
        <v>3</v>
      </c>
      <c r="M1684" s="22">
        <v>3.24</v>
      </c>
      <c r="N1684" s="22">
        <v>2</v>
      </c>
      <c r="O1684" s="22">
        <v>0</v>
      </c>
      <c r="P1684" s="22">
        <v>0</v>
      </c>
      <c r="Q1684" s="22">
        <v>0</v>
      </c>
      <c r="R1684" s="22"/>
      <c r="S1684" s="22"/>
      <c r="T1684" s="22"/>
      <c r="U1684" t="s">
        <v>1504</v>
      </c>
      <c r="V1684" s="18">
        <f t="shared" si="160"/>
        <v>0.24000000000000021</v>
      </c>
      <c r="W1684" s="18">
        <v>39.6271399297</v>
      </c>
      <c r="X1684" s="18">
        <v>-84.199986638499993</v>
      </c>
      <c r="Y1684" s="18">
        <v>39.630483711499998</v>
      </c>
      <c r="Z1684" s="18">
        <v>-84.198977442399993</v>
      </c>
      <c r="AA1684" s="71" t="str">
        <f t="shared" si="161"/>
        <v>MOT</v>
      </c>
    </row>
    <row r="1685" spans="1:27" x14ac:dyDescent="0.25">
      <c r="A1685" s="22" t="s">
        <v>3895</v>
      </c>
      <c r="B1685" s="22">
        <v>0</v>
      </c>
      <c r="C1685" s="22" t="s">
        <v>4617</v>
      </c>
      <c r="D1685" s="22">
        <v>4</v>
      </c>
      <c r="E1685" s="23" t="str">
        <f t="shared" si="156"/>
        <v>Green</v>
      </c>
      <c r="F1685" s="72" t="s">
        <v>1674</v>
      </c>
      <c r="G1685" s="23"/>
      <c r="H1685" s="24" t="str">
        <f t="shared" si="157"/>
        <v>Start Loc</v>
      </c>
      <c r="I1685" s="24" t="str">
        <f t="shared" si="158"/>
        <v>End Loc</v>
      </c>
      <c r="J1685" s="24" t="str">
        <f t="shared" si="159"/>
        <v>Segment</v>
      </c>
      <c r="K1685" s="71" t="s">
        <v>955</v>
      </c>
      <c r="L1685" s="22">
        <v>2.75</v>
      </c>
      <c r="M1685" s="22">
        <v>2.99</v>
      </c>
      <c r="N1685" s="22">
        <v>4</v>
      </c>
      <c r="O1685" s="22">
        <v>0</v>
      </c>
      <c r="P1685" s="22">
        <v>0</v>
      </c>
      <c r="Q1685" s="22">
        <v>1</v>
      </c>
      <c r="R1685" s="22"/>
      <c r="S1685" s="22"/>
      <c r="T1685" s="22"/>
      <c r="U1685" t="s">
        <v>1527</v>
      </c>
      <c r="V1685" s="18">
        <f t="shared" si="160"/>
        <v>0.24000000000000021</v>
      </c>
      <c r="W1685" s="18">
        <v>39.628302859100003</v>
      </c>
      <c r="X1685" s="18">
        <v>-84.310439461399994</v>
      </c>
      <c r="Y1685" s="18">
        <v>39.631277328099998</v>
      </c>
      <c r="Z1685" s="18">
        <v>-84.309579969500007</v>
      </c>
      <c r="AA1685" s="71" t="str">
        <f t="shared" si="161"/>
        <v>MOT</v>
      </c>
    </row>
    <row r="1686" spans="1:27" x14ac:dyDescent="0.25">
      <c r="A1686" s="22" t="s">
        <v>3093</v>
      </c>
      <c r="B1686" s="22">
        <v>0</v>
      </c>
      <c r="C1686" s="22" t="s">
        <v>4621</v>
      </c>
      <c r="D1686" s="22">
        <v>2</v>
      </c>
      <c r="E1686" s="23" t="str">
        <f t="shared" si="156"/>
        <v>Green</v>
      </c>
      <c r="F1686" s="72" t="s">
        <v>1691</v>
      </c>
      <c r="G1686" s="23"/>
      <c r="H1686" s="24" t="str">
        <f t="shared" si="157"/>
        <v>Start Loc</v>
      </c>
      <c r="I1686" s="24" t="str">
        <f t="shared" si="158"/>
        <v>End Loc</v>
      </c>
      <c r="J1686" s="24" t="str">
        <f t="shared" si="159"/>
        <v>Segment</v>
      </c>
      <c r="K1686" s="71" t="s">
        <v>939</v>
      </c>
      <c r="L1686" s="22">
        <v>0.75</v>
      </c>
      <c r="M1686" s="22">
        <v>0.99</v>
      </c>
      <c r="N1686" s="22">
        <v>2</v>
      </c>
      <c r="O1686" s="22">
        <v>0</v>
      </c>
      <c r="P1686" s="22">
        <v>0</v>
      </c>
      <c r="Q1686" s="22">
        <v>2</v>
      </c>
      <c r="R1686" s="22"/>
      <c r="S1686" s="22"/>
      <c r="T1686" s="22"/>
      <c r="U1686" t="s">
        <v>397</v>
      </c>
      <c r="V1686" s="18">
        <f t="shared" si="160"/>
        <v>0.24</v>
      </c>
      <c r="W1686" s="18">
        <v>39.633006357299998</v>
      </c>
      <c r="X1686" s="18">
        <v>-84.049840958000004</v>
      </c>
      <c r="Y1686" s="18">
        <v>39.632227782500003</v>
      </c>
      <c r="Z1686" s="18">
        <v>-84.045549749900005</v>
      </c>
      <c r="AA1686" s="71" t="str">
        <f t="shared" si="161"/>
        <v>GRE</v>
      </c>
    </row>
    <row r="1687" spans="1:27" x14ac:dyDescent="0.25">
      <c r="A1687" s="22" t="s">
        <v>2578</v>
      </c>
      <c r="B1687" s="22">
        <v>0</v>
      </c>
      <c r="C1687" s="22" t="s">
        <v>4608</v>
      </c>
      <c r="D1687" s="22">
        <v>3</v>
      </c>
      <c r="E1687" s="23" t="str">
        <f t="shared" si="156"/>
        <v>Green</v>
      </c>
      <c r="F1687" s="72" t="s">
        <v>1691</v>
      </c>
      <c r="G1687" s="23"/>
      <c r="H1687" s="24" t="str">
        <f t="shared" si="157"/>
        <v>Start Loc</v>
      </c>
      <c r="I1687" s="24" t="str">
        <f t="shared" si="158"/>
        <v>End Loc</v>
      </c>
      <c r="J1687" s="24" t="str">
        <f t="shared" si="159"/>
        <v>Segment</v>
      </c>
      <c r="K1687" s="71" t="s">
        <v>939</v>
      </c>
      <c r="L1687" s="22">
        <v>1.25</v>
      </c>
      <c r="M1687" s="22">
        <v>1.49</v>
      </c>
      <c r="N1687" s="22">
        <v>3</v>
      </c>
      <c r="O1687" s="22">
        <v>0</v>
      </c>
      <c r="P1687" s="22">
        <v>0</v>
      </c>
      <c r="Q1687" s="22">
        <v>0</v>
      </c>
      <c r="R1687" s="22"/>
      <c r="S1687" s="22"/>
      <c r="T1687" s="22"/>
      <c r="U1687" t="s">
        <v>397</v>
      </c>
      <c r="V1687" s="18">
        <f t="shared" si="160"/>
        <v>0.24</v>
      </c>
      <c r="W1687" s="18">
        <v>39.630868354999997</v>
      </c>
      <c r="X1687" s="18">
        <v>-84.041060189299998</v>
      </c>
      <c r="Y1687" s="18">
        <v>39.632614715300001</v>
      </c>
      <c r="Z1687" s="18">
        <v>-84.038137516000006</v>
      </c>
      <c r="AA1687" s="71" t="str">
        <f t="shared" si="161"/>
        <v>GRE</v>
      </c>
    </row>
    <row r="1688" spans="1:27" x14ac:dyDescent="0.25">
      <c r="A1688" s="22" t="s">
        <v>3919</v>
      </c>
      <c r="B1688" s="22">
        <v>0</v>
      </c>
      <c r="C1688" s="22" t="s">
        <v>4611</v>
      </c>
      <c r="D1688" s="22">
        <v>4</v>
      </c>
      <c r="E1688" s="23" t="str">
        <f t="shared" si="156"/>
        <v>Green</v>
      </c>
      <c r="F1688" s="72" t="s">
        <v>1691</v>
      </c>
      <c r="G1688" s="23"/>
      <c r="H1688" s="24" t="str">
        <f t="shared" si="157"/>
        <v>Start Loc</v>
      </c>
      <c r="I1688" s="24" t="str">
        <f t="shared" si="158"/>
        <v>End Loc</v>
      </c>
      <c r="J1688" s="24" t="str">
        <f t="shared" si="159"/>
        <v>Segment</v>
      </c>
      <c r="K1688" s="71" t="s">
        <v>835</v>
      </c>
      <c r="L1688" s="22">
        <v>8.75</v>
      </c>
      <c r="M1688" s="22">
        <v>8.99</v>
      </c>
      <c r="N1688" s="22">
        <v>4</v>
      </c>
      <c r="O1688" s="22">
        <v>0</v>
      </c>
      <c r="P1688" s="22">
        <v>1</v>
      </c>
      <c r="Q1688" s="22">
        <v>2</v>
      </c>
      <c r="R1688" s="22"/>
      <c r="S1688" s="22"/>
      <c r="T1688" s="22"/>
      <c r="U1688" t="s">
        <v>459</v>
      </c>
      <c r="V1688" s="18">
        <f t="shared" si="160"/>
        <v>0.24000000000000021</v>
      </c>
      <c r="W1688" s="18">
        <v>39.633967406099998</v>
      </c>
      <c r="X1688" s="18">
        <v>-83.763383628100001</v>
      </c>
      <c r="Y1688" s="18">
        <v>39.632676555899998</v>
      </c>
      <c r="Z1688" s="18">
        <v>-83.759461181999995</v>
      </c>
      <c r="AA1688" s="71" t="str">
        <f t="shared" si="161"/>
        <v>GRE</v>
      </c>
    </row>
    <row r="1689" spans="1:27" x14ac:dyDescent="0.25">
      <c r="A1689" s="22" t="s">
        <v>2658</v>
      </c>
      <c r="B1689" s="22">
        <v>0</v>
      </c>
      <c r="C1689" s="22" t="s">
        <v>4607</v>
      </c>
      <c r="D1689" s="22">
        <v>2</v>
      </c>
      <c r="E1689" s="23" t="str">
        <f t="shared" si="156"/>
        <v>Green</v>
      </c>
      <c r="F1689" s="72" t="s">
        <v>1684</v>
      </c>
      <c r="G1689" s="23"/>
      <c r="H1689" s="24" t="str">
        <f t="shared" si="157"/>
        <v>Start Loc</v>
      </c>
      <c r="I1689" s="24" t="str">
        <f t="shared" si="158"/>
        <v>End Loc</v>
      </c>
      <c r="J1689" s="24" t="str">
        <f t="shared" si="159"/>
        <v>Segment</v>
      </c>
      <c r="K1689" s="71" t="s">
        <v>893</v>
      </c>
      <c r="L1689" s="22">
        <v>5</v>
      </c>
      <c r="M1689" s="22">
        <v>5.24</v>
      </c>
      <c r="N1689" s="22">
        <v>2</v>
      </c>
      <c r="O1689" s="22">
        <v>0</v>
      </c>
      <c r="P1689" s="22">
        <v>0</v>
      </c>
      <c r="Q1689" s="22">
        <v>1</v>
      </c>
      <c r="R1689" s="22"/>
      <c r="S1689" s="22"/>
      <c r="T1689" s="22"/>
      <c r="U1689" t="s">
        <v>518</v>
      </c>
      <c r="V1689" s="18">
        <f t="shared" si="160"/>
        <v>0.24000000000000021</v>
      </c>
      <c r="W1689" s="18">
        <v>39.630116905500003</v>
      </c>
      <c r="X1689" s="18">
        <v>-82.679738240899994</v>
      </c>
      <c r="Y1689" s="18">
        <v>39.633175977500002</v>
      </c>
      <c r="Z1689" s="18">
        <v>-82.677608808800002</v>
      </c>
      <c r="AA1689" s="71" t="str">
        <f t="shared" si="161"/>
        <v>FAI</v>
      </c>
    </row>
    <row r="1690" spans="1:27" x14ac:dyDescent="0.25">
      <c r="A1690" s="22" t="s">
        <v>2465</v>
      </c>
      <c r="B1690" s="22">
        <v>0</v>
      </c>
      <c r="C1690" s="22" t="s">
        <v>4627</v>
      </c>
      <c r="D1690" s="22">
        <v>2</v>
      </c>
      <c r="E1690" s="23" t="str">
        <f t="shared" si="156"/>
        <v>Green</v>
      </c>
      <c r="F1690" s="72" t="s">
        <v>1674</v>
      </c>
      <c r="G1690" s="23"/>
      <c r="H1690" s="24" t="str">
        <f t="shared" si="157"/>
        <v>Start Loc</v>
      </c>
      <c r="I1690" s="24" t="str">
        <f t="shared" si="158"/>
        <v>End Loc</v>
      </c>
      <c r="J1690" s="24" t="str">
        <f t="shared" si="159"/>
        <v>Segment</v>
      </c>
      <c r="K1690" s="71" t="s">
        <v>933</v>
      </c>
      <c r="L1690" s="22">
        <v>3.25</v>
      </c>
      <c r="M1690" s="22">
        <v>3.49</v>
      </c>
      <c r="N1690" s="22">
        <v>2</v>
      </c>
      <c r="O1690" s="22">
        <v>0</v>
      </c>
      <c r="P1690" s="22">
        <v>0</v>
      </c>
      <c r="Q1690" s="22">
        <v>0</v>
      </c>
      <c r="R1690" s="22"/>
      <c r="S1690" s="22"/>
      <c r="T1690" s="22"/>
      <c r="U1690" t="s">
        <v>1504</v>
      </c>
      <c r="V1690" s="18">
        <f t="shared" si="160"/>
        <v>0.24000000000000021</v>
      </c>
      <c r="W1690" s="18">
        <v>39.630620447600002</v>
      </c>
      <c r="X1690" s="18">
        <v>-84.198913803899998</v>
      </c>
      <c r="Y1690" s="18">
        <v>39.633971250599998</v>
      </c>
      <c r="Z1690" s="18">
        <v>-84.198789552600005</v>
      </c>
      <c r="AA1690" s="71" t="str">
        <f t="shared" si="161"/>
        <v>MOT</v>
      </c>
    </row>
    <row r="1691" spans="1:27" x14ac:dyDescent="0.25">
      <c r="A1691" s="22" t="s">
        <v>3754</v>
      </c>
      <c r="B1691" s="22">
        <v>0</v>
      </c>
      <c r="C1691" s="22" t="s">
        <v>4620</v>
      </c>
      <c r="D1691" s="22">
        <v>4</v>
      </c>
      <c r="E1691" s="23" t="str">
        <f t="shared" si="156"/>
        <v>Green</v>
      </c>
      <c r="F1691" s="72" t="s">
        <v>1674</v>
      </c>
      <c r="G1691" s="23"/>
      <c r="H1691" s="24" t="str">
        <f t="shared" si="157"/>
        <v>Start Loc</v>
      </c>
      <c r="I1691" s="24" t="str">
        <f t="shared" si="158"/>
        <v>End Loc</v>
      </c>
      <c r="J1691" s="24" t="str">
        <f t="shared" si="159"/>
        <v>Segment</v>
      </c>
      <c r="K1691" s="71" t="s">
        <v>1080</v>
      </c>
      <c r="L1691" s="22">
        <v>0</v>
      </c>
      <c r="M1691" s="22">
        <v>0.24</v>
      </c>
      <c r="N1691" s="22">
        <v>4</v>
      </c>
      <c r="O1691" s="22">
        <v>0</v>
      </c>
      <c r="P1691" s="22">
        <v>0</v>
      </c>
      <c r="Q1691" s="22">
        <v>0</v>
      </c>
      <c r="R1691" s="22"/>
      <c r="S1691" s="22"/>
      <c r="T1691" s="22"/>
      <c r="U1691" t="s">
        <v>1479</v>
      </c>
      <c r="V1691" s="18">
        <f t="shared" si="160"/>
        <v>0.24</v>
      </c>
      <c r="W1691" s="18">
        <v>39.632987477900002</v>
      </c>
      <c r="X1691" s="18">
        <v>-84.203927950999997</v>
      </c>
      <c r="Y1691" s="18">
        <v>39.634569487699999</v>
      </c>
      <c r="Z1691" s="18">
        <v>-84.200032130099999</v>
      </c>
      <c r="AA1691" s="71" t="str">
        <f t="shared" si="161"/>
        <v>MOT</v>
      </c>
    </row>
    <row r="1692" spans="1:27" x14ac:dyDescent="0.25">
      <c r="A1692" s="22" t="s">
        <v>5718</v>
      </c>
      <c r="B1692" s="22">
        <v>0</v>
      </c>
      <c r="C1692" s="22" t="s">
        <v>4621</v>
      </c>
      <c r="D1692" s="22">
        <v>2</v>
      </c>
      <c r="E1692" s="23" t="str">
        <f t="shared" si="156"/>
        <v>Green</v>
      </c>
      <c r="F1692" s="72" t="s">
        <v>1689</v>
      </c>
      <c r="G1692" s="23"/>
      <c r="H1692" s="24" t="str">
        <f t="shared" si="157"/>
        <v>Start Loc</v>
      </c>
      <c r="I1692" s="24" t="str">
        <f t="shared" si="158"/>
        <v>End Loc</v>
      </c>
      <c r="J1692" s="24" t="str">
        <f t="shared" si="159"/>
        <v>Segment</v>
      </c>
      <c r="K1692" s="71" t="s">
        <v>892</v>
      </c>
      <c r="L1692" s="22">
        <v>0.75</v>
      </c>
      <c r="M1692" s="22">
        <v>0.99</v>
      </c>
      <c r="N1692" s="22">
        <v>2</v>
      </c>
      <c r="O1692" s="22">
        <v>0</v>
      </c>
      <c r="P1692" s="22">
        <v>0</v>
      </c>
      <c r="Q1692" s="22">
        <v>1</v>
      </c>
      <c r="R1692" s="22"/>
      <c r="S1692" s="22"/>
      <c r="T1692" s="22"/>
      <c r="U1692" t="s">
        <v>480</v>
      </c>
      <c r="V1692" s="18">
        <f t="shared" si="160"/>
        <v>0.24</v>
      </c>
      <c r="W1692" s="18">
        <v>39.633266848200002</v>
      </c>
      <c r="X1692" s="18">
        <v>-82.935217186200006</v>
      </c>
      <c r="Y1692" s="18">
        <v>39.636607121099999</v>
      </c>
      <c r="Z1692" s="18">
        <v>-82.934125515800005</v>
      </c>
      <c r="AA1692" s="71" t="str">
        <f t="shared" si="161"/>
        <v>PIC</v>
      </c>
    </row>
    <row r="1693" spans="1:27" x14ac:dyDescent="0.25">
      <c r="A1693" s="22" t="s">
        <v>2899</v>
      </c>
      <c r="B1693" s="22">
        <v>0</v>
      </c>
      <c r="C1693" s="22" t="s">
        <v>4644</v>
      </c>
      <c r="D1693" s="22">
        <v>2</v>
      </c>
      <c r="E1693" s="23" t="str">
        <f t="shared" si="156"/>
        <v>Green</v>
      </c>
      <c r="F1693" s="72" t="s">
        <v>1684</v>
      </c>
      <c r="G1693" s="23"/>
      <c r="H1693" s="24" t="str">
        <f t="shared" si="157"/>
        <v>Start Loc</v>
      </c>
      <c r="I1693" s="24" t="str">
        <f t="shared" si="158"/>
        <v>End Loc</v>
      </c>
      <c r="J1693" s="24" t="str">
        <f t="shared" si="159"/>
        <v>Segment</v>
      </c>
      <c r="K1693" s="71" t="s">
        <v>893</v>
      </c>
      <c r="L1693" s="22">
        <v>5.25</v>
      </c>
      <c r="M1693" s="22">
        <v>5.49</v>
      </c>
      <c r="N1693" s="22">
        <v>2</v>
      </c>
      <c r="O1693" s="22">
        <v>0</v>
      </c>
      <c r="P1693" s="22">
        <v>0</v>
      </c>
      <c r="Q1693" s="22">
        <v>1</v>
      </c>
      <c r="R1693" s="22"/>
      <c r="S1693" s="22"/>
      <c r="T1693" s="22"/>
      <c r="U1693" t="s">
        <v>518</v>
      </c>
      <c r="V1693" s="18">
        <f t="shared" si="160"/>
        <v>0.24000000000000021</v>
      </c>
      <c r="W1693" s="18">
        <v>39.633315243799998</v>
      </c>
      <c r="X1693" s="18">
        <v>-82.677528182299994</v>
      </c>
      <c r="Y1693" s="18">
        <v>39.636644611000001</v>
      </c>
      <c r="Z1693" s="18">
        <v>-82.677704699499998</v>
      </c>
      <c r="AA1693" s="71" t="str">
        <f t="shared" si="161"/>
        <v>FAI</v>
      </c>
    </row>
    <row r="1694" spans="1:27" x14ac:dyDescent="0.25">
      <c r="A1694" s="22" t="s">
        <v>6271</v>
      </c>
      <c r="B1694" s="22">
        <v>0</v>
      </c>
      <c r="C1694" s="22" t="s">
        <v>4621</v>
      </c>
      <c r="D1694" s="22">
        <v>2</v>
      </c>
      <c r="E1694" s="23" t="str">
        <f t="shared" si="156"/>
        <v>Green</v>
      </c>
      <c r="F1694" s="72" t="s">
        <v>1745</v>
      </c>
      <c r="G1694" s="23"/>
      <c r="H1694" s="24" t="str">
        <f t="shared" si="157"/>
        <v>Start Loc</v>
      </c>
      <c r="I1694" s="24" t="str">
        <f t="shared" si="158"/>
        <v>End Loc</v>
      </c>
      <c r="J1694" s="24" t="str">
        <f t="shared" si="159"/>
        <v>Segment</v>
      </c>
      <c r="K1694" s="71" t="s">
        <v>1006</v>
      </c>
      <c r="L1694" s="22">
        <v>0.75</v>
      </c>
      <c r="M1694" s="22">
        <v>0.99</v>
      </c>
      <c r="N1694" s="22">
        <v>2</v>
      </c>
      <c r="O1694" s="22">
        <v>0</v>
      </c>
      <c r="P1694" s="22">
        <v>0</v>
      </c>
      <c r="Q1694" s="22">
        <v>0</v>
      </c>
      <c r="R1694" s="22"/>
      <c r="S1694" s="22"/>
      <c r="T1694" s="22"/>
      <c r="U1694" t="s">
        <v>601</v>
      </c>
      <c r="V1694" s="18">
        <f t="shared" si="160"/>
        <v>0.24</v>
      </c>
      <c r="W1694" s="18">
        <v>39.636378871700003</v>
      </c>
      <c r="X1694" s="18">
        <v>-82.480324255599996</v>
      </c>
      <c r="Y1694" s="18">
        <v>39.637963943999999</v>
      </c>
      <c r="Z1694" s="18">
        <v>-82.476397758100006</v>
      </c>
      <c r="AA1694" s="71" t="str">
        <f t="shared" si="161"/>
        <v>HOC</v>
      </c>
    </row>
    <row r="1695" spans="1:27" x14ac:dyDescent="0.25">
      <c r="A1695" s="22" t="s">
        <v>6194</v>
      </c>
      <c r="B1695" s="22">
        <v>0</v>
      </c>
      <c r="C1695" s="22" t="s">
        <v>4627</v>
      </c>
      <c r="D1695" s="22">
        <v>2</v>
      </c>
      <c r="E1695" s="23" t="str">
        <f t="shared" si="156"/>
        <v>Green</v>
      </c>
      <c r="F1695" s="72" t="s">
        <v>1674</v>
      </c>
      <c r="G1695" s="23"/>
      <c r="H1695" s="24" t="str">
        <f t="shared" si="157"/>
        <v>Start Loc</v>
      </c>
      <c r="I1695" s="24" t="str">
        <f t="shared" si="158"/>
        <v>End Loc</v>
      </c>
      <c r="J1695" s="24" t="str">
        <f t="shared" si="159"/>
        <v>Segment</v>
      </c>
      <c r="K1695" s="71" t="s">
        <v>955</v>
      </c>
      <c r="L1695" s="22">
        <v>3.25</v>
      </c>
      <c r="M1695" s="22">
        <v>3.49</v>
      </c>
      <c r="N1695" s="22">
        <v>2</v>
      </c>
      <c r="O1695" s="22">
        <v>0</v>
      </c>
      <c r="P1695" s="22">
        <v>0</v>
      </c>
      <c r="Q1695" s="22">
        <v>0</v>
      </c>
      <c r="R1695" s="22"/>
      <c r="S1695" s="22"/>
      <c r="T1695" s="22"/>
      <c r="U1695" t="s">
        <v>1527</v>
      </c>
      <c r="V1695" s="18">
        <f t="shared" si="160"/>
        <v>0.24000000000000021</v>
      </c>
      <c r="W1695" s="18">
        <v>39.634734241300002</v>
      </c>
      <c r="X1695" s="18">
        <v>-84.309630589600005</v>
      </c>
      <c r="Y1695" s="18">
        <v>39.637973240900003</v>
      </c>
      <c r="Z1695" s="18">
        <v>-84.308868283699994</v>
      </c>
      <c r="AA1695" s="71" t="str">
        <f t="shared" si="161"/>
        <v>MOT</v>
      </c>
    </row>
    <row r="1696" spans="1:27" x14ac:dyDescent="0.25">
      <c r="A1696" s="22" t="s">
        <v>5676</v>
      </c>
      <c r="B1696" s="22">
        <v>0</v>
      </c>
      <c r="C1696" s="22" t="s">
        <v>4620</v>
      </c>
      <c r="D1696" s="22">
        <v>2</v>
      </c>
      <c r="E1696" s="23" t="str">
        <f t="shared" si="156"/>
        <v>Green</v>
      </c>
      <c r="F1696" s="72" t="s">
        <v>1691</v>
      </c>
      <c r="G1696" s="23"/>
      <c r="H1696" s="24" t="str">
        <f t="shared" si="157"/>
        <v>Start Loc</v>
      </c>
      <c r="I1696" s="24" t="str">
        <f t="shared" si="158"/>
        <v>End Loc</v>
      </c>
      <c r="J1696" s="24" t="str">
        <f t="shared" si="159"/>
        <v>Segment</v>
      </c>
      <c r="K1696" s="71" t="s">
        <v>894</v>
      </c>
      <c r="L1696" s="22">
        <v>0</v>
      </c>
      <c r="M1696" s="22">
        <v>0.24</v>
      </c>
      <c r="N1696" s="22">
        <v>2</v>
      </c>
      <c r="O1696" s="22">
        <v>0</v>
      </c>
      <c r="P1696" s="22">
        <v>0</v>
      </c>
      <c r="Q1696" s="22">
        <v>1</v>
      </c>
      <c r="R1696" s="22"/>
      <c r="S1696" s="22"/>
      <c r="T1696" s="22"/>
      <c r="U1696" t="s">
        <v>6663</v>
      </c>
      <c r="V1696" s="18">
        <f t="shared" si="160"/>
        <v>0.24</v>
      </c>
      <c r="W1696" s="18">
        <v>39.637992177100003</v>
      </c>
      <c r="X1696" s="18">
        <v>-84.110039189700004</v>
      </c>
      <c r="Y1696" s="18">
        <v>39.641353024200001</v>
      </c>
      <c r="Z1696" s="18">
        <v>-84.110818212300003</v>
      </c>
      <c r="AA1696" s="71" t="str">
        <f t="shared" si="161"/>
        <v>GRE</v>
      </c>
    </row>
    <row r="1697" spans="1:27" x14ac:dyDescent="0.25">
      <c r="A1697" s="22" t="s">
        <v>2597</v>
      </c>
      <c r="B1697" s="22">
        <v>0</v>
      </c>
      <c r="C1697" s="22" t="s">
        <v>4612</v>
      </c>
      <c r="D1697" s="22">
        <v>3</v>
      </c>
      <c r="E1697" s="23" t="str">
        <f t="shared" si="156"/>
        <v>Green</v>
      </c>
      <c r="F1697" s="72" t="s">
        <v>1745</v>
      </c>
      <c r="G1697" s="23"/>
      <c r="H1697" s="24" t="str">
        <f t="shared" si="157"/>
        <v>Start Loc</v>
      </c>
      <c r="I1697" s="24" t="str">
        <f t="shared" si="158"/>
        <v>End Loc</v>
      </c>
      <c r="J1697" s="24" t="str">
        <f t="shared" si="159"/>
        <v>Segment</v>
      </c>
      <c r="K1697" s="71" t="s">
        <v>1006</v>
      </c>
      <c r="L1697" s="22">
        <v>1</v>
      </c>
      <c r="M1697" s="22">
        <v>1.24</v>
      </c>
      <c r="N1697" s="22">
        <v>3</v>
      </c>
      <c r="O1697" s="22">
        <v>0</v>
      </c>
      <c r="P1697" s="22">
        <v>0</v>
      </c>
      <c r="Q1697" s="22">
        <v>0</v>
      </c>
      <c r="R1697" s="22"/>
      <c r="S1697" s="22"/>
      <c r="T1697" s="22"/>
      <c r="U1697" t="s">
        <v>601</v>
      </c>
      <c r="V1697" s="18">
        <f t="shared" si="160"/>
        <v>0.24</v>
      </c>
      <c r="W1697" s="18">
        <v>39.638101520399999</v>
      </c>
      <c r="X1697" s="18">
        <v>-82.476312302300002</v>
      </c>
      <c r="Y1697" s="18">
        <v>39.641500386200001</v>
      </c>
      <c r="Z1697" s="18">
        <v>-82.476044856800002</v>
      </c>
      <c r="AA1697" s="71" t="str">
        <f t="shared" si="161"/>
        <v>HOC</v>
      </c>
    </row>
    <row r="1698" spans="1:27" x14ac:dyDescent="0.25">
      <c r="A1698" s="22" t="s">
        <v>4281</v>
      </c>
      <c r="B1698" s="22">
        <v>0</v>
      </c>
      <c r="C1698" s="22" t="s">
        <v>4612</v>
      </c>
      <c r="D1698" s="22">
        <v>5</v>
      </c>
      <c r="E1698" s="23" t="str">
        <f t="shared" si="156"/>
        <v>Green</v>
      </c>
      <c r="F1698" s="72" t="s">
        <v>1674</v>
      </c>
      <c r="G1698" s="23"/>
      <c r="H1698" s="24" t="str">
        <f t="shared" si="157"/>
        <v>Start Loc</v>
      </c>
      <c r="I1698" s="24" t="str">
        <f t="shared" si="158"/>
        <v>End Loc</v>
      </c>
      <c r="J1698" s="24" t="str">
        <f t="shared" si="159"/>
        <v>Segment</v>
      </c>
      <c r="K1698" s="71" t="s">
        <v>847</v>
      </c>
      <c r="L1698" s="22">
        <v>1</v>
      </c>
      <c r="M1698" s="22">
        <v>1.24</v>
      </c>
      <c r="N1698" s="22">
        <v>5</v>
      </c>
      <c r="O1698" s="22">
        <v>0</v>
      </c>
      <c r="P1698" s="22">
        <v>0</v>
      </c>
      <c r="Q1698" s="22">
        <v>0</v>
      </c>
      <c r="R1698" s="22"/>
      <c r="S1698" s="22"/>
      <c r="T1698" s="22"/>
      <c r="U1698" t="s">
        <v>1237</v>
      </c>
      <c r="V1698" s="18">
        <f t="shared" si="160"/>
        <v>0.24</v>
      </c>
      <c r="W1698" s="18">
        <v>39.639417298300003</v>
      </c>
      <c r="X1698" s="18">
        <v>-84.369848697400002</v>
      </c>
      <c r="Y1698" s="18">
        <v>39.6423129657</v>
      </c>
      <c r="Z1698" s="18">
        <v>-84.368947948599995</v>
      </c>
      <c r="AA1698" s="71" t="str">
        <f t="shared" si="161"/>
        <v>MOT</v>
      </c>
    </row>
    <row r="1699" spans="1:27" x14ac:dyDescent="0.25">
      <c r="A1699" s="22" t="s">
        <v>5841</v>
      </c>
      <c r="B1699" s="22">
        <v>0</v>
      </c>
      <c r="C1699" s="22" t="s">
        <v>4609</v>
      </c>
      <c r="D1699" s="22">
        <v>2</v>
      </c>
      <c r="E1699" s="23" t="str">
        <f t="shared" si="156"/>
        <v>Green</v>
      </c>
      <c r="F1699" s="72" t="s">
        <v>1691</v>
      </c>
      <c r="G1699" s="23"/>
      <c r="H1699" s="24" t="str">
        <f t="shared" si="157"/>
        <v>Start Loc</v>
      </c>
      <c r="I1699" s="24" t="str">
        <f t="shared" si="158"/>
        <v>End Loc</v>
      </c>
      <c r="J1699" s="24" t="str">
        <f t="shared" si="159"/>
        <v>Segment</v>
      </c>
      <c r="K1699" s="71" t="s">
        <v>987</v>
      </c>
      <c r="L1699" s="22">
        <v>4.25</v>
      </c>
      <c r="M1699" s="22">
        <v>4.49</v>
      </c>
      <c r="N1699" s="22">
        <v>2</v>
      </c>
      <c r="O1699" s="22">
        <v>0</v>
      </c>
      <c r="P1699" s="22">
        <v>0</v>
      </c>
      <c r="Q1699" s="22">
        <v>1</v>
      </c>
      <c r="R1699" s="22"/>
      <c r="S1699" s="22"/>
      <c r="T1699" s="22"/>
      <c r="U1699" t="s">
        <v>1886</v>
      </c>
      <c r="V1699" s="18">
        <f t="shared" si="160"/>
        <v>0.24000000000000021</v>
      </c>
      <c r="W1699" s="18">
        <v>39.639785848700001</v>
      </c>
      <c r="X1699" s="18">
        <v>-83.818522712499998</v>
      </c>
      <c r="Y1699" s="18">
        <v>39.643106297199999</v>
      </c>
      <c r="Z1699" s="18">
        <v>-83.819717269700007</v>
      </c>
      <c r="AA1699" s="71" t="str">
        <f t="shared" si="161"/>
        <v>GRE</v>
      </c>
    </row>
    <row r="1700" spans="1:27" x14ac:dyDescent="0.25">
      <c r="A1700" s="22" t="s">
        <v>5234</v>
      </c>
      <c r="B1700" s="22">
        <v>0</v>
      </c>
      <c r="C1700" s="22" t="s">
        <v>4626</v>
      </c>
      <c r="D1700" s="22">
        <v>2</v>
      </c>
      <c r="E1700" s="23" t="str">
        <f t="shared" si="156"/>
        <v>Green</v>
      </c>
      <c r="F1700" s="72" t="s">
        <v>1684</v>
      </c>
      <c r="G1700" s="23"/>
      <c r="H1700" s="24" t="str">
        <f t="shared" si="157"/>
        <v>Start Loc</v>
      </c>
      <c r="I1700" s="24" t="str">
        <f t="shared" si="158"/>
        <v>End Loc</v>
      </c>
      <c r="J1700" s="24" t="str">
        <f t="shared" si="159"/>
        <v>Segment</v>
      </c>
      <c r="K1700" s="71" t="s">
        <v>984</v>
      </c>
      <c r="L1700" s="22">
        <v>1.75</v>
      </c>
      <c r="M1700" s="22">
        <v>1.99</v>
      </c>
      <c r="N1700" s="22">
        <v>2</v>
      </c>
      <c r="O1700" s="22">
        <v>0</v>
      </c>
      <c r="P1700" s="22">
        <v>1</v>
      </c>
      <c r="Q1700" s="22">
        <v>1</v>
      </c>
      <c r="R1700" s="22"/>
      <c r="S1700" s="22"/>
      <c r="T1700" s="22"/>
      <c r="U1700" t="s">
        <v>582</v>
      </c>
      <c r="V1700" s="18">
        <f t="shared" si="160"/>
        <v>0.24</v>
      </c>
      <c r="W1700" s="18">
        <v>39.646739650900003</v>
      </c>
      <c r="X1700" s="18">
        <v>-82.710947451199999</v>
      </c>
      <c r="Y1700" s="18">
        <v>39.644961164999998</v>
      </c>
      <c r="Z1700" s="18">
        <v>-82.707364434499993</v>
      </c>
      <c r="AA1700" s="71" t="str">
        <f t="shared" si="161"/>
        <v>FAI</v>
      </c>
    </row>
    <row r="1701" spans="1:27" x14ac:dyDescent="0.25">
      <c r="A1701" s="22" t="s">
        <v>3564</v>
      </c>
      <c r="B1701" s="22">
        <v>0</v>
      </c>
      <c r="C1701" s="22" t="s">
        <v>4621</v>
      </c>
      <c r="D1701" s="22">
        <v>2</v>
      </c>
      <c r="E1701" s="23" t="str">
        <f t="shared" si="156"/>
        <v>Green</v>
      </c>
      <c r="F1701" s="72" t="s">
        <v>1691</v>
      </c>
      <c r="G1701" s="23"/>
      <c r="H1701" s="24" t="str">
        <f t="shared" si="157"/>
        <v>Start Loc</v>
      </c>
      <c r="I1701" s="24" t="str">
        <f t="shared" si="158"/>
        <v>End Loc</v>
      </c>
      <c r="J1701" s="24" t="str">
        <f t="shared" si="159"/>
        <v>Segment</v>
      </c>
      <c r="K1701" s="71" t="s">
        <v>1000</v>
      </c>
      <c r="L1701" s="22">
        <v>0.75</v>
      </c>
      <c r="M1701" s="22">
        <v>0.99</v>
      </c>
      <c r="N1701" s="22">
        <v>2</v>
      </c>
      <c r="O1701" s="22">
        <v>0</v>
      </c>
      <c r="P1701" s="22">
        <v>0</v>
      </c>
      <c r="Q1701" s="22">
        <v>1</v>
      </c>
      <c r="R1701" s="22"/>
      <c r="S1701" s="22"/>
      <c r="T1701" s="22"/>
      <c r="U1701" t="s">
        <v>2197</v>
      </c>
      <c r="V1701" s="18">
        <f t="shared" si="160"/>
        <v>0.24</v>
      </c>
      <c r="W1701" s="18">
        <v>39.6441809186</v>
      </c>
      <c r="X1701" s="18">
        <v>-84.057623071400002</v>
      </c>
      <c r="Y1701" s="18">
        <v>39.6462459985</v>
      </c>
      <c r="Z1701" s="18">
        <v>-84.054447866399997</v>
      </c>
      <c r="AA1701" s="71" t="str">
        <f t="shared" si="161"/>
        <v>GRE</v>
      </c>
    </row>
    <row r="1702" spans="1:27" x14ac:dyDescent="0.25">
      <c r="A1702" s="22" t="s">
        <v>5987</v>
      </c>
      <c r="B1702" s="22">
        <v>0</v>
      </c>
      <c r="C1702" s="22" t="s">
        <v>4617</v>
      </c>
      <c r="D1702" s="22">
        <v>2</v>
      </c>
      <c r="E1702" s="23" t="str">
        <f t="shared" si="156"/>
        <v>Green</v>
      </c>
      <c r="F1702" s="72" t="s">
        <v>1684</v>
      </c>
      <c r="G1702" s="23"/>
      <c r="H1702" s="24" t="str">
        <f t="shared" si="157"/>
        <v>Start Loc</v>
      </c>
      <c r="I1702" s="24" t="str">
        <f t="shared" si="158"/>
        <v>End Loc</v>
      </c>
      <c r="J1702" s="24" t="str">
        <f t="shared" si="159"/>
        <v>Segment</v>
      </c>
      <c r="K1702" s="71" t="s">
        <v>854</v>
      </c>
      <c r="L1702" s="22">
        <v>2.75</v>
      </c>
      <c r="M1702" s="22">
        <v>2.99</v>
      </c>
      <c r="N1702" s="22">
        <v>2</v>
      </c>
      <c r="O1702" s="22">
        <v>0</v>
      </c>
      <c r="P1702" s="22">
        <v>0</v>
      </c>
      <c r="Q1702" s="22">
        <v>0</v>
      </c>
      <c r="R1702" s="22"/>
      <c r="S1702" s="22"/>
      <c r="T1702" s="22"/>
      <c r="U1702" t="s">
        <v>6741</v>
      </c>
      <c r="V1702" s="18">
        <f t="shared" si="160"/>
        <v>0.24000000000000021</v>
      </c>
      <c r="W1702" s="18">
        <v>39.645128133500002</v>
      </c>
      <c r="X1702" s="18">
        <v>-82.743709445299999</v>
      </c>
      <c r="Y1702" s="18">
        <v>39.647983402599998</v>
      </c>
      <c r="Z1702" s="18">
        <v>-82.741727714199996</v>
      </c>
      <c r="AA1702" s="71" t="str">
        <f t="shared" si="161"/>
        <v>FAI</v>
      </c>
    </row>
    <row r="1703" spans="1:27" x14ac:dyDescent="0.25">
      <c r="A1703" s="22" t="s">
        <v>2338</v>
      </c>
      <c r="B1703" s="22">
        <v>0</v>
      </c>
      <c r="C1703" s="22" t="s">
        <v>4617</v>
      </c>
      <c r="D1703" s="22">
        <v>2</v>
      </c>
      <c r="E1703" s="23" t="str">
        <f t="shared" si="156"/>
        <v>Green</v>
      </c>
      <c r="F1703" s="72" t="s">
        <v>1684</v>
      </c>
      <c r="G1703" s="23"/>
      <c r="H1703" s="24" t="str">
        <f t="shared" si="157"/>
        <v>Start Loc</v>
      </c>
      <c r="I1703" s="24" t="str">
        <f t="shared" si="158"/>
        <v>End Loc</v>
      </c>
      <c r="J1703" s="24" t="str">
        <f t="shared" si="159"/>
        <v>Segment</v>
      </c>
      <c r="K1703" s="71" t="s">
        <v>867</v>
      </c>
      <c r="L1703" s="22">
        <v>2.75</v>
      </c>
      <c r="M1703" s="22">
        <v>2.99</v>
      </c>
      <c r="N1703" s="22">
        <v>2</v>
      </c>
      <c r="O1703" s="22">
        <v>0</v>
      </c>
      <c r="P1703" s="22">
        <v>0</v>
      </c>
      <c r="Q1703" s="22">
        <v>0</v>
      </c>
      <c r="R1703" s="22"/>
      <c r="S1703" s="22"/>
      <c r="T1703" s="22"/>
      <c r="U1703" t="s">
        <v>775</v>
      </c>
      <c r="V1703" s="18">
        <f t="shared" si="160"/>
        <v>0.24000000000000021</v>
      </c>
      <c r="W1703" s="18">
        <v>39.650310189999999</v>
      </c>
      <c r="X1703" s="18">
        <v>-82.525651827299995</v>
      </c>
      <c r="Y1703" s="18">
        <v>39.648519820200001</v>
      </c>
      <c r="Z1703" s="18">
        <v>-82.523045953899995</v>
      </c>
      <c r="AA1703" s="71" t="str">
        <f t="shared" si="161"/>
        <v>FAI</v>
      </c>
    </row>
    <row r="1704" spans="1:27" x14ac:dyDescent="0.25">
      <c r="A1704" s="22" t="s">
        <v>3550</v>
      </c>
      <c r="B1704" s="22">
        <v>0</v>
      </c>
      <c r="C1704" s="22" t="s">
        <v>4616</v>
      </c>
      <c r="D1704" s="22">
        <v>3</v>
      </c>
      <c r="E1704" s="23" t="str">
        <f t="shared" si="156"/>
        <v>Green</v>
      </c>
      <c r="F1704" s="72" t="s">
        <v>1674</v>
      </c>
      <c r="G1704" s="23"/>
      <c r="H1704" s="24" t="str">
        <f t="shared" si="157"/>
        <v>Start Loc</v>
      </c>
      <c r="I1704" s="24" t="str">
        <f t="shared" si="158"/>
        <v>End Loc</v>
      </c>
      <c r="J1704" s="24" t="str">
        <f t="shared" si="159"/>
        <v>Segment</v>
      </c>
      <c r="K1704" s="71" t="s">
        <v>918</v>
      </c>
      <c r="L1704" s="22">
        <v>4</v>
      </c>
      <c r="M1704" s="22">
        <v>4.24</v>
      </c>
      <c r="N1704" s="22">
        <v>3</v>
      </c>
      <c r="O1704" s="22">
        <v>0</v>
      </c>
      <c r="P1704" s="22">
        <v>0</v>
      </c>
      <c r="Q1704" s="22">
        <v>2</v>
      </c>
      <c r="R1704" s="22"/>
      <c r="S1704" s="22"/>
      <c r="T1704" s="22"/>
      <c r="U1704" t="s">
        <v>1275</v>
      </c>
      <c r="V1704" s="18">
        <f t="shared" si="160"/>
        <v>0.24000000000000021</v>
      </c>
      <c r="W1704" s="18">
        <v>39.651234009500001</v>
      </c>
      <c r="X1704" s="18">
        <v>-84.182891157</v>
      </c>
      <c r="Y1704" s="18">
        <v>39.6498946313</v>
      </c>
      <c r="Z1704" s="18">
        <v>-84.178741638399998</v>
      </c>
      <c r="AA1704" s="71" t="str">
        <f t="shared" si="161"/>
        <v>MOT</v>
      </c>
    </row>
    <row r="1705" spans="1:27" x14ac:dyDescent="0.25">
      <c r="A1705" s="22" t="s">
        <v>2879</v>
      </c>
      <c r="B1705" s="22">
        <v>0</v>
      </c>
      <c r="C1705" s="22" t="s">
        <v>4620</v>
      </c>
      <c r="D1705" s="22">
        <v>3</v>
      </c>
      <c r="E1705" s="23" t="str">
        <f t="shared" si="156"/>
        <v>Green</v>
      </c>
      <c r="F1705" s="72" t="s">
        <v>1684</v>
      </c>
      <c r="G1705" s="23"/>
      <c r="H1705" s="24" t="str">
        <f t="shared" si="157"/>
        <v>Start Loc</v>
      </c>
      <c r="I1705" s="24" t="str">
        <f t="shared" si="158"/>
        <v>End Loc</v>
      </c>
      <c r="J1705" s="24" t="str">
        <f t="shared" si="159"/>
        <v>Segment</v>
      </c>
      <c r="K1705" s="71" t="s">
        <v>805</v>
      </c>
      <c r="L1705" s="22">
        <v>0</v>
      </c>
      <c r="M1705" s="22">
        <v>0.24</v>
      </c>
      <c r="N1705" s="22">
        <v>3</v>
      </c>
      <c r="O1705" s="22">
        <v>0</v>
      </c>
      <c r="P1705" s="22">
        <v>0</v>
      </c>
      <c r="Q1705" s="22">
        <v>3</v>
      </c>
      <c r="R1705" s="22"/>
      <c r="S1705" s="22"/>
      <c r="T1705" s="22"/>
      <c r="U1705" t="s">
        <v>489</v>
      </c>
      <c r="V1705" s="18">
        <f t="shared" si="160"/>
        <v>0.24</v>
      </c>
      <c r="W1705" s="18">
        <v>39.648544069800003</v>
      </c>
      <c r="X1705" s="18">
        <v>-82.618382754500004</v>
      </c>
      <c r="Y1705" s="18">
        <v>39.650804802400003</v>
      </c>
      <c r="Z1705" s="18">
        <v>-82.615931906100002</v>
      </c>
      <c r="AA1705" s="71" t="str">
        <f t="shared" si="161"/>
        <v>FAI</v>
      </c>
    </row>
    <row r="1706" spans="1:27" x14ac:dyDescent="0.25">
      <c r="A1706" s="22" t="s">
        <v>4401</v>
      </c>
      <c r="B1706" s="22">
        <v>0</v>
      </c>
      <c r="C1706" s="22" t="s">
        <v>4622</v>
      </c>
      <c r="D1706" s="22">
        <v>5</v>
      </c>
      <c r="E1706" s="23" t="str">
        <f t="shared" si="156"/>
        <v>Green</v>
      </c>
      <c r="F1706" s="72" t="s">
        <v>1674</v>
      </c>
      <c r="G1706" s="23"/>
      <c r="H1706" s="24" t="str">
        <f t="shared" si="157"/>
        <v>Start Loc</v>
      </c>
      <c r="I1706" s="24" t="str">
        <f t="shared" si="158"/>
        <v>End Loc</v>
      </c>
      <c r="J1706" s="24" t="str">
        <f t="shared" si="159"/>
        <v>Segment</v>
      </c>
      <c r="K1706" s="71" t="s">
        <v>961</v>
      </c>
      <c r="L1706" s="22">
        <v>1.5</v>
      </c>
      <c r="M1706" s="22">
        <v>1.74</v>
      </c>
      <c r="N1706" s="22">
        <v>5</v>
      </c>
      <c r="O1706" s="22">
        <v>0</v>
      </c>
      <c r="P1706" s="22">
        <v>1</v>
      </c>
      <c r="Q1706" s="22">
        <v>3</v>
      </c>
      <c r="R1706" s="22"/>
      <c r="S1706" s="22"/>
      <c r="T1706" s="22"/>
      <c r="U1706" t="s">
        <v>502</v>
      </c>
      <c r="V1706" s="18">
        <f t="shared" si="160"/>
        <v>0.24</v>
      </c>
      <c r="W1706" s="18">
        <v>39.652063705499998</v>
      </c>
      <c r="X1706" s="18">
        <v>-84.198683464200002</v>
      </c>
      <c r="Y1706" s="18">
        <v>39.654511988499998</v>
      </c>
      <c r="Z1706" s="18">
        <v>-84.195479588599994</v>
      </c>
      <c r="AA1706" s="71" t="str">
        <f t="shared" si="161"/>
        <v>MOT</v>
      </c>
    </row>
    <row r="1707" spans="1:27" x14ac:dyDescent="0.25">
      <c r="A1707" s="22" t="s">
        <v>3968</v>
      </c>
      <c r="B1707" s="22">
        <v>0</v>
      </c>
      <c r="C1707" s="22" t="s">
        <v>4631</v>
      </c>
      <c r="D1707" s="22">
        <v>2</v>
      </c>
      <c r="E1707" s="23" t="str">
        <f t="shared" si="156"/>
        <v>Green</v>
      </c>
      <c r="F1707" s="72" t="s">
        <v>1674</v>
      </c>
      <c r="G1707" s="23"/>
      <c r="H1707" s="24" t="str">
        <f t="shared" si="157"/>
        <v>Start Loc</v>
      </c>
      <c r="I1707" s="24" t="str">
        <f t="shared" si="158"/>
        <v>End Loc</v>
      </c>
      <c r="J1707" s="24" t="str">
        <f t="shared" si="159"/>
        <v>Segment</v>
      </c>
      <c r="K1707" s="71" t="s">
        <v>918</v>
      </c>
      <c r="L1707" s="22">
        <v>3</v>
      </c>
      <c r="M1707" s="22">
        <v>3.24</v>
      </c>
      <c r="N1707" s="22">
        <v>2</v>
      </c>
      <c r="O1707" s="22">
        <v>0</v>
      </c>
      <c r="P1707" s="22">
        <v>0</v>
      </c>
      <c r="Q1707" s="22">
        <v>1</v>
      </c>
      <c r="R1707" s="22"/>
      <c r="S1707" s="22"/>
      <c r="T1707" s="22"/>
      <c r="U1707" t="s">
        <v>1275</v>
      </c>
      <c r="V1707" s="18">
        <f t="shared" si="160"/>
        <v>0.24000000000000021</v>
      </c>
      <c r="W1707" s="18">
        <v>39.658248498100001</v>
      </c>
      <c r="X1707" s="18">
        <v>-84.198819745799995</v>
      </c>
      <c r="Y1707" s="18">
        <v>39.655798832800002</v>
      </c>
      <c r="Z1707" s="18">
        <v>-84.195760580699996</v>
      </c>
      <c r="AA1707" s="71" t="str">
        <f t="shared" si="161"/>
        <v>MOT</v>
      </c>
    </row>
    <row r="1708" spans="1:27" x14ac:dyDescent="0.25">
      <c r="A1708" s="22" t="s">
        <v>3174</v>
      </c>
      <c r="B1708" s="22">
        <v>0</v>
      </c>
      <c r="C1708" s="22" t="s">
        <v>4624</v>
      </c>
      <c r="D1708" s="22">
        <v>4</v>
      </c>
      <c r="E1708" s="23" t="str">
        <f t="shared" si="156"/>
        <v>Green</v>
      </c>
      <c r="F1708" s="72" t="s">
        <v>1689</v>
      </c>
      <c r="G1708" s="23"/>
      <c r="H1708" s="24" t="str">
        <f t="shared" si="157"/>
        <v>Start Loc</v>
      </c>
      <c r="I1708" s="24" t="str">
        <f t="shared" si="158"/>
        <v>End Loc</v>
      </c>
      <c r="J1708" s="24" t="str">
        <f t="shared" si="159"/>
        <v>Segment</v>
      </c>
      <c r="K1708" s="71" t="s">
        <v>892</v>
      </c>
      <c r="L1708" s="22">
        <v>2.25</v>
      </c>
      <c r="M1708" s="22">
        <v>2.4900000000000002</v>
      </c>
      <c r="N1708" s="22">
        <v>4</v>
      </c>
      <c r="O1708" s="22">
        <v>0</v>
      </c>
      <c r="P1708" s="22">
        <v>0</v>
      </c>
      <c r="Q1708" s="22">
        <v>2</v>
      </c>
      <c r="R1708" s="22"/>
      <c r="S1708" s="22"/>
      <c r="T1708" s="22"/>
      <c r="U1708" t="s">
        <v>480</v>
      </c>
      <c r="V1708" s="18">
        <f t="shared" si="160"/>
        <v>0.24000000000000021</v>
      </c>
      <c r="W1708" s="18">
        <v>39.652684988499999</v>
      </c>
      <c r="X1708" s="18">
        <v>-82.924568613399998</v>
      </c>
      <c r="Y1708" s="18">
        <v>39.656008460999999</v>
      </c>
      <c r="Z1708" s="18">
        <v>-82.924044936100003</v>
      </c>
      <c r="AA1708" s="71" t="str">
        <f t="shared" si="161"/>
        <v>PIC</v>
      </c>
    </row>
    <row r="1709" spans="1:27" x14ac:dyDescent="0.25">
      <c r="A1709" s="22" t="s">
        <v>3142</v>
      </c>
      <c r="B1709" s="22">
        <v>0</v>
      </c>
      <c r="C1709" s="22" t="s">
        <v>4619</v>
      </c>
      <c r="D1709" s="22">
        <v>3</v>
      </c>
      <c r="E1709" s="23" t="str">
        <f t="shared" si="156"/>
        <v>Green</v>
      </c>
      <c r="F1709" s="72" t="s">
        <v>1723</v>
      </c>
      <c r="G1709" s="23"/>
      <c r="H1709" s="24" t="str">
        <f t="shared" si="157"/>
        <v>Start Loc</v>
      </c>
      <c r="I1709" s="24" t="str">
        <f t="shared" si="158"/>
        <v>End Loc</v>
      </c>
      <c r="J1709" s="24" t="str">
        <f t="shared" si="159"/>
        <v>Segment</v>
      </c>
      <c r="K1709" s="71" t="s">
        <v>987</v>
      </c>
      <c r="L1709" s="22">
        <v>0.5</v>
      </c>
      <c r="M1709" s="22">
        <v>0.74</v>
      </c>
      <c r="N1709" s="22">
        <v>3</v>
      </c>
      <c r="O1709" s="22">
        <v>0</v>
      </c>
      <c r="P1709" s="22">
        <v>0</v>
      </c>
      <c r="Q1709" s="22">
        <v>4</v>
      </c>
      <c r="R1709" s="22"/>
      <c r="S1709" s="22"/>
      <c r="T1709" s="22"/>
      <c r="U1709" t="s">
        <v>2177</v>
      </c>
      <c r="V1709" s="18">
        <f t="shared" si="160"/>
        <v>0.24</v>
      </c>
      <c r="W1709" s="18">
        <v>39.6557449242</v>
      </c>
      <c r="X1709" s="18">
        <v>-84.525000280300006</v>
      </c>
      <c r="Y1709" s="18">
        <v>39.656615718899999</v>
      </c>
      <c r="Z1709" s="18">
        <v>-84.521211914899993</v>
      </c>
      <c r="AA1709" s="71" t="str">
        <f t="shared" si="161"/>
        <v>PRE</v>
      </c>
    </row>
    <row r="1710" spans="1:27" x14ac:dyDescent="0.25">
      <c r="A1710" s="22" t="s">
        <v>3114</v>
      </c>
      <c r="B1710" s="22">
        <v>0</v>
      </c>
      <c r="C1710" s="22" t="s">
        <v>4617</v>
      </c>
      <c r="D1710" s="22">
        <v>3</v>
      </c>
      <c r="E1710" s="23" t="str">
        <f t="shared" si="156"/>
        <v>Green</v>
      </c>
      <c r="F1710" s="72" t="s">
        <v>1674</v>
      </c>
      <c r="G1710" s="23"/>
      <c r="H1710" s="24" t="str">
        <f t="shared" si="157"/>
        <v>Start Loc</v>
      </c>
      <c r="I1710" s="24" t="str">
        <f t="shared" si="158"/>
        <v>End Loc</v>
      </c>
      <c r="J1710" s="24" t="str">
        <f t="shared" si="159"/>
        <v>Segment</v>
      </c>
      <c r="K1710" s="71" t="s">
        <v>918</v>
      </c>
      <c r="L1710" s="22">
        <v>2.75</v>
      </c>
      <c r="M1710" s="22">
        <v>2.99</v>
      </c>
      <c r="N1710" s="22">
        <v>3</v>
      </c>
      <c r="O1710" s="22">
        <v>0</v>
      </c>
      <c r="P1710" s="22">
        <v>0</v>
      </c>
      <c r="Q1710" s="22">
        <v>1</v>
      </c>
      <c r="R1710" s="22"/>
      <c r="S1710" s="22"/>
      <c r="T1710" s="22"/>
      <c r="U1710" t="s">
        <v>1275</v>
      </c>
      <c r="V1710" s="18">
        <f t="shared" si="160"/>
        <v>0.24000000000000021</v>
      </c>
      <c r="W1710" s="18">
        <v>39.661264635000002</v>
      </c>
      <c r="X1710" s="18">
        <v>-84.201252379099998</v>
      </c>
      <c r="Y1710" s="18">
        <v>39.6583744522</v>
      </c>
      <c r="Z1710" s="18">
        <v>-84.198913592799997</v>
      </c>
      <c r="AA1710" s="71" t="str">
        <f t="shared" si="161"/>
        <v>MOT</v>
      </c>
    </row>
    <row r="1711" spans="1:27" x14ac:dyDescent="0.25">
      <c r="A1711" s="22" t="s">
        <v>3421</v>
      </c>
      <c r="B1711" s="22">
        <v>0</v>
      </c>
      <c r="C1711" s="22" t="s">
        <v>4606</v>
      </c>
      <c r="D1711" s="22">
        <v>3</v>
      </c>
      <c r="E1711" s="23" t="str">
        <f t="shared" si="156"/>
        <v>Green</v>
      </c>
      <c r="F1711" s="72" t="s">
        <v>1684</v>
      </c>
      <c r="G1711" s="23"/>
      <c r="H1711" s="24" t="str">
        <f t="shared" si="157"/>
        <v>Start Loc</v>
      </c>
      <c r="I1711" s="24" t="str">
        <f t="shared" si="158"/>
        <v>End Loc</v>
      </c>
      <c r="J1711" s="24" t="str">
        <f t="shared" si="159"/>
        <v>Segment</v>
      </c>
      <c r="K1711" s="71" t="s">
        <v>1052</v>
      </c>
      <c r="L1711" s="22">
        <v>0.25</v>
      </c>
      <c r="M1711" s="22">
        <v>0.49</v>
      </c>
      <c r="N1711" s="22">
        <v>3</v>
      </c>
      <c r="O1711" s="22">
        <v>0</v>
      </c>
      <c r="P1711" s="22">
        <v>1</v>
      </c>
      <c r="Q1711" s="22">
        <v>1</v>
      </c>
      <c r="R1711" s="22"/>
      <c r="S1711" s="22"/>
      <c r="T1711" s="22"/>
      <c r="U1711" t="s">
        <v>1626</v>
      </c>
      <c r="V1711" s="18">
        <f t="shared" si="160"/>
        <v>0.24</v>
      </c>
      <c r="W1711" s="18">
        <v>39.655867644799997</v>
      </c>
      <c r="X1711" s="18">
        <v>-82.621388310900002</v>
      </c>
      <c r="Y1711" s="18">
        <v>39.658696921400001</v>
      </c>
      <c r="Z1711" s="18">
        <v>-82.623927743099998</v>
      </c>
      <c r="AA1711" s="71" t="str">
        <f t="shared" si="161"/>
        <v>FAI</v>
      </c>
    </row>
    <row r="1712" spans="1:27" x14ac:dyDescent="0.25">
      <c r="A1712" s="22" t="s">
        <v>3755</v>
      </c>
      <c r="B1712" s="22">
        <v>0</v>
      </c>
      <c r="C1712" s="22" t="s">
        <v>4620</v>
      </c>
      <c r="D1712" s="22">
        <v>3</v>
      </c>
      <c r="E1712" s="23" t="str">
        <f t="shared" si="156"/>
        <v>Green</v>
      </c>
      <c r="F1712" s="72" t="s">
        <v>1674</v>
      </c>
      <c r="G1712" s="23"/>
      <c r="H1712" s="24" t="str">
        <f t="shared" si="157"/>
        <v>Start Loc</v>
      </c>
      <c r="I1712" s="24" t="str">
        <f t="shared" si="158"/>
        <v>End Loc</v>
      </c>
      <c r="J1712" s="24" t="str">
        <f t="shared" si="159"/>
        <v>Segment</v>
      </c>
      <c r="K1712" s="71" t="s">
        <v>959</v>
      </c>
      <c r="L1712" s="22">
        <v>0</v>
      </c>
      <c r="M1712" s="22">
        <v>0.24</v>
      </c>
      <c r="N1712" s="22">
        <v>3</v>
      </c>
      <c r="O1712" s="22">
        <v>0</v>
      </c>
      <c r="P1712" s="22">
        <v>0</v>
      </c>
      <c r="Q1712" s="22">
        <v>0</v>
      </c>
      <c r="R1712" s="22"/>
      <c r="S1712" s="22"/>
      <c r="T1712" s="22"/>
      <c r="U1712" t="s">
        <v>1371</v>
      </c>
      <c r="V1712" s="18">
        <f t="shared" si="160"/>
        <v>0.24</v>
      </c>
      <c r="W1712" s="18">
        <v>39.659598668100003</v>
      </c>
      <c r="X1712" s="18">
        <v>-84.184412258099997</v>
      </c>
      <c r="Y1712" s="18">
        <v>39.658750756499998</v>
      </c>
      <c r="Z1712" s="18">
        <v>-84.180205098200005</v>
      </c>
      <c r="AA1712" s="71" t="str">
        <f t="shared" si="161"/>
        <v>MOT</v>
      </c>
    </row>
    <row r="1713" spans="1:27" x14ac:dyDescent="0.25">
      <c r="A1713" s="22" t="s">
        <v>3025</v>
      </c>
      <c r="B1713" s="22">
        <v>0</v>
      </c>
      <c r="C1713" s="22" t="s">
        <v>4653</v>
      </c>
      <c r="D1713" s="22">
        <v>2</v>
      </c>
      <c r="E1713" s="23" t="str">
        <f t="shared" si="156"/>
        <v>Green</v>
      </c>
      <c r="F1713" s="72" t="s">
        <v>1714</v>
      </c>
      <c r="G1713" s="23"/>
      <c r="H1713" s="24" t="str">
        <f t="shared" si="157"/>
        <v>Start Loc</v>
      </c>
      <c r="I1713" s="24" t="str">
        <f t="shared" si="158"/>
        <v>End Loc</v>
      </c>
      <c r="J1713" s="24" t="str">
        <f t="shared" si="159"/>
        <v>Segment</v>
      </c>
      <c r="K1713" s="71" t="s">
        <v>908</v>
      </c>
      <c r="L1713" s="22">
        <v>6</v>
      </c>
      <c r="M1713" s="22">
        <v>6.24</v>
      </c>
      <c r="N1713" s="22">
        <v>2</v>
      </c>
      <c r="O1713" s="22">
        <v>0</v>
      </c>
      <c r="P1713" s="22">
        <v>0</v>
      </c>
      <c r="Q1713" s="22">
        <v>2</v>
      </c>
      <c r="R1713" s="22"/>
      <c r="S1713" s="22"/>
      <c r="T1713" s="22"/>
      <c r="U1713" t="s">
        <v>684</v>
      </c>
      <c r="V1713" s="18">
        <f t="shared" si="160"/>
        <v>0.24000000000000021</v>
      </c>
      <c r="W1713" s="18">
        <v>39.659474494999998</v>
      </c>
      <c r="X1713" s="18">
        <v>-83.262129651799995</v>
      </c>
      <c r="Y1713" s="18">
        <v>39.659087960699999</v>
      </c>
      <c r="Z1713" s="18">
        <v>-83.257657423300003</v>
      </c>
      <c r="AA1713" s="71" t="str">
        <f t="shared" si="161"/>
        <v>FAY</v>
      </c>
    </row>
    <row r="1714" spans="1:27" x14ac:dyDescent="0.25">
      <c r="A1714" s="22" t="s">
        <v>3374</v>
      </c>
      <c r="B1714" s="22">
        <v>0</v>
      </c>
      <c r="C1714" s="22" t="s">
        <v>4615</v>
      </c>
      <c r="D1714" s="22">
        <v>4</v>
      </c>
      <c r="E1714" s="23" t="str">
        <f t="shared" si="156"/>
        <v>Green</v>
      </c>
      <c r="F1714" s="72" t="s">
        <v>1691</v>
      </c>
      <c r="G1714" s="23"/>
      <c r="H1714" s="24" t="str">
        <f t="shared" si="157"/>
        <v>Start Loc</v>
      </c>
      <c r="I1714" s="24" t="str">
        <f t="shared" si="158"/>
        <v>End Loc</v>
      </c>
      <c r="J1714" s="24" t="str">
        <f t="shared" si="159"/>
        <v>Segment</v>
      </c>
      <c r="K1714" s="71" t="s">
        <v>862</v>
      </c>
      <c r="L1714" s="22">
        <v>2.5</v>
      </c>
      <c r="M1714" s="22">
        <v>2.74</v>
      </c>
      <c r="N1714" s="22">
        <v>4</v>
      </c>
      <c r="O1714" s="22">
        <v>0</v>
      </c>
      <c r="P1714" s="22">
        <v>0</v>
      </c>
      <c r="Q1714" s="22">
        <v>1</v>
      </c>
      <c r="R1714" s="22"/>
      <c r="S1714" s="22"/>
      <c r="T1714" s="22"/>
      <c r="U1714" t="s">
        <v>1233</v>
      </c>
      <c r="V1714" s="18">
        <f t="shared" si="160"/>
        <v>0.24000000000000021</v>
      </c>
      <c r="W1714" s="18">
        <v>39.659094457999998</v>
      </c>
      <c r="X1714" s="18">
        <v>-84.049410881499995</v>
      </c>
      <c r="Y1714" s="18">
        <v>39.659352495100002</v>
      </c>
      <c r="Z1714" s="18">
        <v>-84.044947033300005</v>
      </c>
      <c r="AA1714" s="71" t="str">
        <f t="shared" si="161"/>
        <v>GRE</v>
      </c>
    </row>
    <row r="1715" spans="1:27" x14ac:dyDescent="0.25">
      <c r="A1715" s="22" t="s">
        <v>5349</v>
      </c>
      <c r="B1715" s="22">
        <v>0</v>
      </c>
      <c r="C1715" s="22" t="s">
        <v>4635</v>
      </c>
      <c r="D1715" s="22">
        <v>2</v>
      </c>
      <c r="E1715" s="23" t="str">
        <f t="shared" si="156"/>
        <v>Green</v>
      </c>
      <c r="F1715" s="72" t="s">
        <v>1691</v>
      </c>
      <c r="G1715" s="23"/>
      <c r="H1715" s="24" t="str">
        <f t="shared" si="157"/>
        <v>Start Loc</v>
      </c>
      <c r="I1715" s="24" t="str">
        <f t="shared" si="158"/>
        <v>End Loc</v>
      </c>
      <c r="J1715" s="24" t="str">
        <f t="shared" si="159"/>
        <v>Segment</v>
      </c>
      <c r="K1715" s="71" t="s">
        <v>835</v>
      </c>
      <c r="L1715" s="22">
        <v>4.5</v>
      </c>
      <c r="M1715" s="22">
        <v>4.74</v>
      </c>
      <c r="N1715" s="22">
        <v>2</v>
      </c>
      <c r="O1715" s="22">
        <v>0</v>
      </c>
      <c r="P1715" s="22">
        <v>0</v>
      </c>
      <c r="Q1715" s="22">
        <v>0</v>
      </c>
      <c r="R1715" s="22"/>
      <c r="S1715" s="22"/>
      <c r="T1715" s="22"/>
      <c r="U1715" t="s">
        <v>459</v>
      </c>
      <c r="V1715" s="18">
        <f t="shared" si="160"/>
        <v>0.24000000000000021</v>
      </c>
      <c r="W1715" s="18">
        <v>39.660738559599999</v>
      </c>
      <c r="X1715" s="18">
        <v>-83.834652825800006</v>
      </c>
      <c r="Y1715" s="18">
        <v>39.659376333600001</v>
      </c>
      <c r="Z1715" s="18">
        <v>-83.830590882999999</v>
      </c>
      <c r="AA1715" s="71" t="str">
        <f t="shared" si="161"/>
        <v>GRE</v>
      </c>
    </row>
    <row r="1716" spans="1:27" x14ac:dyDescent="0.25">
      <c r="A1716" s="22" t="s">
        <v>3849</v>
      </c>
      <c r="B1716" s="22">
        <v>0</v>
      </c>
      <c r="C1716" s="22" t="s">
        <v>4609</v>
      </c>
      <c r="D1716" s="22">
        <v>2</v>
      </c>
      <c r="E1716" s="23" t="str">
        <f t="shared" si="156"/>
        <v>Green</v>
      </c>
      <c r="F1716" s="72" t="s">
        <v>1691</v>
      </c>
      <c r="G1716" s="23"/>
      <c r="H1716" s="24" t="str">
        <f t="shared" si="157"/>
        <v>Start Loc</v>
      </c>
      <c r="I1716" s="24" t="str">
        <f t="shared" si="158"/>
        <v>End Loc</v>
      </c>
      <c r="J1716" s="24" t="str">
        <f t="shared" si="159"/>
        <v>Segment</v>
      </c>
      <c r="K1716" s="71" t="s">
        <v>835</v>
      </c>
      <c r="L1716" s="22">
        <v>4.25</v>
      </c>
      <c r="M1716" s="22">
        <v>4.49</v>
      </c>
      <c r="N1716" s="22">
        <v>2</v>
      </c>
      <c r="O1716" s="22">
        <v>0</v>
      </c>
      <c r="P1716" s="22">
        <v>0</v>
      </c>
      <c r="Q1716" s="22">
        <v>0</v>
      </c>
      <c r="R1716" s="22"/>
      <c r="S1716" s="22"/>
      <c r="T1716" s="22"/>
      <c r="U1716" t="s">
        <v>459</v>
      </c>
      <c r="V1716" s="18">
        <f t="shared" si="160"/>
        <v>0.24000000000000021</v>
      </c>
      <c r="W1716" s="18">
        <v>39.661429165800001</v>
      </c>
      <c r="X1716" s="18">
        <v>-83.839247156900001</v>
      </c>
      <c r="Y1716" s="18">
        <v>39.660788783900003</v>
      </c>
      <c r="Z1716" s="18">
        <v>-83.834829297200002</v>
      </c>
      <c r="AA1716" s="71" t="str">
        <f t="shared" si="161"/>
        <v>GRE</v>
      </c>
    </row>
    <row r="1717" spans="1:27" x14ac:dyDescent="0.25">
      <c r="A1717" s="22" t="s">
        <v>2907</v>
      </c>
      <c r="B1717" s="22">
        <v>0</v>
      </c>
      <c r="C1717" s="22" t="s">
        <v>4617</v>
      </c>
      <c r="D1717" s="22">
        <v>2</v>
      </c>
      <c r="E1717" s="23" t="str">
        <f t="shared" si="156"/>
        <v>Green</v>
      </c>
      <c r="F1717" s="72" t="s">
        <v>1691</v>
      </c>
      <c r="G1717" s="23"/>
      <c r="H1717" s="24" t="str">
        <f t="shared" si="157"/>
        <v>Start Loc</v>
      </c>
      <c r="I1717" s="24" t="str">
        <f t="shared" si="158"/>
        <v>End Loc</v>
      </c>
      <c r="J1717" s="24" t="str">
        <f t="shared" si="159"/>
        <v>Segment</v>
      </c>
      <c r="K1717" s="71" t="s">
        <v>862</v>
      </c>
      <c r="L1717" s="22">
        <v>2.75</v>
      </c>
      <c r="M1717" s="22">
        <v>2.99</v>
      </c>
      <c r="N1717" s="22">
        <v>2</v>
      </c>
      <c r="O1717" s="22">
        <v>0</v>
      </c>
      <c r="P1717" s="22">
        <v>1</v>
      </c>
      <c r="Q1717" s="22">
        <v>1</v>
      </c>
      <c r="R1717" s="22"/>
      <c r="S1717" s="22"/>
      <c r="T1717" s="22"/>
      <c r="U1717" t="s">
        <v>1233</v>
      </c>
      <c r="V1717" s="18">
        <f t="shared" si="160"/>
        <v>0.24000000000000021</v>
      </c>
      <c r="W1717" s="18">
        <v>39.659371698699999</v>
      </c>
      <c r="X1717" s="18">
        <v>-84.044761868099997</v>
      </c>
      <c r="Y1717" s="18">
        <v>39.661314339500002</v>
      </c>
      <c r="Z1717" s="18">
        <v>-84.041155287699993</v>
      </c>
      <c r="AA1717" s="71" t="str">
        <f t="shared" si="161"/>
        <v>GRE</v>
      </c>
    </row>
    <row r="1718" spans="1:27" x14ac:dyDescent="0.25">
      <c r="A1718" s="22" t="s">
        <v>4181</v>
      </c>
      <c r="B1718" s="22">
        <v>0</v>
      </c>
      <c r="C1718" s="22" t="s">
        <v>4624</v>
      </c>
      <c r="D1718" s="22">
        <v>3</v>
      </c>
      <c r="E1718" s="23" t="str">
        <f t="shared" si="156"/>
        <v>Green</v>
      </c>
      <c r="F1718" s="72" t="s">
        <v>1714</v>
      </c>
      <c r="G1718" s="23"/>
      <c r="H1718" s="24" t="str">
        <f t="shared" si="157"/>
        <v>Start Loc</v>
      </c>
      <c r="I1718" s="24" t="str">
        <f t="shared" si="158"/>
        <v>End Loc</v>
      </c>
      <c r="J1718" s="24" t="str">
        <f t="shared" si="159"/>
        <v>Segment</v>
      </c>
      <c r="K1718" s="71" t="s">
        <v>787</v>
      </c>
      <c r="L1718" s="22">
        <v>2.25</v>
      </c>
      <c r="M1718" s="22">
        <v>2.4900000000000002</v>
      </c>
      <c r="N1718" s="22">
        <v>3</v>
      </c>
      <c r="O1718" s="22">
        <v>0</v>
      </c>
      <c r="P1718" s="22">
        <v>0</v>
      </c>
      <c r="Q1718" s="22">
        <v>2</v>
      </c>
      <c r="R1718" s="22"/>
      <c r="S1718" s="22"/>
      <c r="T1718" s="22"/>
      <c r="U1718" t="s">
        <v>1379</v>
      </c>
      <c r="V1718" s="18">
        <f t="shared" si="160"/>
        <v>0.24000000000000021</v>
      </c>
      <c r="W1718" s="18">
        <v>39.662595511600003</v>
      </c>
      <c r="X1718" s="18">
        <v>-83.375275564600003</v>
      </c>
      <c r="Y1718" s="18">
        <v>39.6618462478</v>
      </c>
      <c r="Z1718" s="18">
        <v>-83.371727752799998</v>
      </c>
      <c r="AA1718" s="71" t="str">
        <f t="shared" si="161"/>
        <v>FAY</v>
      </c>
    </row>
    <row r="1719" spans="1:27" x14ac:dyDescent="0.25">
      <c r="A1719" s="22" t="s">
        <v>3064</v>
      </c>
      <c r="B1719" s="22">
        <v>0</v>
      </c>
      <c r="C1719" s="22" t="s">
        <v>4626</v>
      </c>
      <c r="D1719" s="22">
        <v>2</v>
      </c>
      <c r="E1719" s="23" t="str">
        <f t="shared" si="156"/>
        <v>Green</v>
      </c>
      <c r="F1719" s="72" t="s">
        <v>1705</v>
      </c>
      <c r="G1719" s="23"/>
      <c r="H1719" s="24" t="str">
        <f t="shared" si="157"/>
        <v>Start Loc</v>
      </c>
      <c r="I1719" s="24" t="str">
        <f t="shared" si="158"/>
        <v>End Loc</v>
      </c>
      <c r="J1719" s="24" t="str">
        <f t="shared" si="159"/>
        <v>Segment</v>
      </c>
      <c r="K1719" s="71" t="s">
        <v>877</v>
      </c>
      <c r="L1719" s="22">
        <v>1.75</v>
      </c>
      <c r="M1719" s="22">
        <v>1.99</v>
      </c>
      <c r="N1719" s="22">
        <v>2</v>
      </c>
      <c r="O1719" s="22">
        <v>0</v>
      </c>
      <c r="P1719" s="22">
        <v>2</v>
      </c>
      <c r="Q1719" s="22">
        <v>2</v>
      </c>
      <c r="R1719" s="22"/>
      <c r="S1719" s="22"/>
      <c r="T1719" s="22"/>
      <c r="U1719" t="s">
        <v>421</v>
      </c>
      <c r="V1719" s="18">
        <f t="shared" si="160"/>
        <v>0.24</v>
      </c>
      <c r="W1719" s="18">
        <v>39.660136210700003</v>
      </c>
      <c r="X1719" s="18">
        <v>-82.086090103199993</v>
      </c>
      <c r="Y1719" s="18">
        <v>39.662903196199998</v>
      </c>
      <c r="Z1719" s="18">
        <v>-82.083484709499999</v>
      </c>
      <c r="AA1719" s="71" t="str">
        <f t="shared" si="161"/>
        <v>PER</v>
      </c>
    </row>
    <row r="1720" spans="1:27" x14ac:dyDescent="0.25">
      <c r="A1720" s="22" t="s">
        <v>2787</v>
      </c>
      <c r="B1720" s="22">
        <v>0</v>
      </c>
      <c r="C1720" s="22" t="s">
        <v>4609</v>
      </c>
      <c r="D1720" s="22">
        <v>2</v>
      </c>
      <c r="E1720" s="23" t="str">
        <f t="shared" si="156"/>
        <v>Green</v>
      </c>
      <c r="F1720" s="72" t="s">
        <v>1684</v>
      </c>
      <c r="G1720" s="23"/>
      <c r="H1720" s="24" t="str">
        <f t="shared" si="157"/>
        <v>Start Loc</v>
      </c>
      <c r="I1720" s="24" t="str">
        <f t="shared" si="158"/>
        <v>End Loc</v>
      </c>
      <c r="J1720" s="24" t="str">
        <f t="shared" si="159"/>
        <v>Segment</v>
      </c>
      <c r="K1720" s="71" t="s">
        <v>862</v>
      </c>
      <c r="L1720" s="22">
        <v>4.25</v>
      </c>
      <c r="M1720" s="22">
        <v>4.49</v>
      </c>
      <c r="N1720" s="22">
        <v>2</v>
      </c>
      <c r="O1720" s="22">
        <v>0</v>
      </c>
      <c r="P1720" s="22">
        <v>0</v>
      </c>
      <c r="Q1720" s="22">
        <v>1</v>
      </c>
      <c r="R1720" s="22"/>
      <c r="S1720" s="22"/>
      <c r="T1720" s="22"/>
      <c r="U1720" t="s">
        <v>1627</v>
      </c>
      <c r="V1720" s="18">
        <f t="shared" si="160"/>
        <v>0.24000000000000021</v>
      </c>
      <c r="W1720" s="18">
        <v>39.663675356100001</v>
      </c>
      <c r="X1720" s="18">
        <v>-82.565660053800002</v>
      </c>
      <c r="Y1720" s="18">
        <v>39.664418579100001</v>
      </c>
      <c r="Z1720" s="18">
        <v>-82.562864891000004</v>
      </c>
      <c r="AA1720" s="71" t="str">
        <f t="shared" si="161"/>
        <v>FAI</v>
      </c>
    </row>
    <row r="1721" spans="1:27" x14ac:dyDescent="0.25">
      <c r="A1721" s="22" t="s">
        <v>3602</v>
      </c>
      <c r="B1721" s="22">
        <v>0</v>
      </c>
      <c r="C1721" s="22" t="s">
        <v>4624</v>
      </c>
      <c r="D1721" s="22">
        <v>2</v>
      </c>
      <c r="E1721" s="23" t="str">
        <f t="shared" si="156"/>
        <v>Green</v>
      </c>
      <c r="F1721" s="72" t="s">
        <v>1674</v>
      </c>
      <c r="G1721" s="23"/>
      <c r="H1721" s="24" t="str">
        <f t="shared" si="157"/>
        <v>Start Loc</v>
      </c>
      <c r="I1721" s="24" t="str">
        <f t="shared" si="158"/>
        <v>End Loc</v>
      </c>
      <c r="J1721" s="24" t="str">
        <f t="shared" si="159"/>
        <v>Segment</v>
      </c>
      <c r="K1721" s="71" t="s">
        <v>918</v>
      </c>
      <c r="L1721" s="22">
        <v>2.25</v>
      </c>
      <c r="M1721" s="22">
        <v>2.4900000000000002</v>
      </c>
      <c r="N1721" s="22">
        <v>2</v>
      </c>
      <c r="O1721" s="22">
        <v>0</v>
      </c>
      <c r="P1721" s="22">
        <v>0</v>
      </c>
      <c r="Q1721" s="22">
        <v>1</v>
      </c>
      <c r="R1721" s="22"/>
      <c r="S1721" s="22"/>
      <c r="T1721" s="22"/>
      <c r="U1721" t="s">
        <v>1275</v>
      </c>
      <c r="V1721" s="18">
        <f t="shared" si="160"/>
        <v>0.24000000000000021</v>
      </c>
      <c r="W1721" s="18">
        <v>39.667993029599998</v>
      </c>
      <c r="X1721" s="18">
        <v>-84.200862991799994</v>
      </c>
      <c r="Y1721" s="18">
        <v>39.664784225399998</v>
      </c>
      <c r="Z1721" s="18">
        <v>-84.200883748300001</v>
      </c>
      <c r="AA1721" s="71" t="str">
        <f t="shared" si="161"/>
        <v>MOT</v>
      </c>
    </row>
    <row r="1722" spans="1:27" x14ac:dyDescent="0.25">
      <c r="A1722" s="22" t="s">
        <v>5473</v>
      </c>
      <c r="B1722" s="22">
        <v>0</v>
      </c>
      <c r="C1722" s="22" t="s">
        <v>4608</v>
      </c>
      <c r="D1722" s="22">
        <v>2</v>
      </c>
      <c r="E1722" s="23" t="str">
        <f t="shared" si="156"/>
        <v>Green</v>
      </c>
      <c r="F1722" s="72" t="s">
        <v>1674</v>
      </c>
      <c r="G1722" s="23"/>
      <c r="H1722" s="24" t="str">
        <f t="shared" si="157"/>
        <v>Start Loc</v>
      </c>
      <c r="I1722" s="24" t="str">
        <f t="shared" si="158"/>
        <v>End Loc</v>
      </c>
      <c r="J1722" s="24" t="str">
        <f t="shared" si="159"/>
        <v>Segment</v>
      </c>
      <c r="K1722" s="71" t="s">
        <v>857</v>
      </c>
      <c r="L1722" s="22">
        <v>1.25</v>
      </c>
      <c r="M1722" s="22">
        <v>1.49</v>
      </c>
      <c r="N1722" s="22">
        <v>2</v>
      </c>
      <c r="O1722" s="22">
        <v>0</v>
      </c>
      <c r="P1722" s="22">
        <v>0</v>
      </c>
      <c r="Q1722" s="22">
        <v>0</v>
      </c>
      <c r="R1722" s="22"/>
      <c r="S1722" s="22"/>
      <c r="T1722" s="22"/>
      <c r="U1722" t="s">
        <v>4912</v>
      </c>
      <c r="V1722" s="18">
        <f t="shared" si="160"/>
        <v>0.24</v>
      </c>
      <c r="W1722" s="18">
        <v>39.669592678000001</v>
      </c>
      <c r="X1722" s="18">
        <v>-84.153496484200005</v>
      </c>
      <c r="Y1722" s="18">
        <v>39.668215846700001</v>
      </c>
      <c r="Z1722" s="18">
        <v>-84.149438689899995</v>
      </c>
      <c r="AA1722" s="71" t="str">
        <f t="shared" si="161"/>
        <v>MOT</v>
      </c>
    </row>
    <row r="1723" spans="1:27" x14ac:dyDescent="0.25">
      <c r="A1723" s="22" t="s">
        <v>5763</v>
      </c>
      <c r="B1723" s="22">
        <v>0</v>
      </c>
      <c r="C1723" s="22" t="s">
        <v>4638</v>
      </c>
      <c r="D1723" s="22">
        <v>2</v>
      </c>
      <c r="E1723" s="23" t="str">
        <f t="shared" si="156"/>
        <v>Green</v>
      </c>
      <c r="F1723" s="72" t="s">
        <v>1705</v>
      </c>
      <c r="G1723" s="23"/>
      <c r="H1723" s="24" t="str">
        <f t="shared" si="157"/>
        <v>Start Loc</v>
      </c>
      <c r="I1723" s="24" t="str">
        <f t="shared" si="158"/>
        <v>End Loc</v>
      </c>
      <c r="J1723" s="24" t="str">
        <f t="shared" si="159"/>
        <v>Segment</v>
      </c>
      <c r="K1723" s="71" t="s">
        <v>814</v>
      </c>
      <c r="L1723" s="22">
        <v>7.5</v>
      </c>
      <c r="M1723" s="22">
        <v>7.74</v>
      </c>
      <c r="N1723" s="22">
        <v>2</v>
      </c>
      <c r="O1723" s="22">
        <v>0</v>
      </c>
      <c r="P1723" s="22">
        <v>2</v>
      </c>
      <c r="Q1723" s="22">
        <v>2</v>
      </c>
      <c r="R1723" s="22"/>
      <c r="S1723" s="22"/>
      <c r="T1723" s="22"/>
      <c r="U1723" t="s">
        <v>665</v>
      </c>
      <c r="V1723" s="18">
        <f t="shared" si="160"/>
        <v>0.24000000000000021</v>
      </c>
      <c r="W1723" s="18">
        <v>39.671847831599997</v>
      </c>
      <c r="X1723" s="18">
        <v>-82.249347095000005</v>
      </c>
      <c r="Y1723" s="18">
        <v>39.6703621861</v>
      </c>
      <c r="Z1723" s="18">
        <v>-82.245301036300006</v>
      </c>
      <c r="AA1723" s="71" t="str">
        <f t="shared" si="161"/>
        <v>PER</v>
      </c>
    </row>
    <row r="1724" spans="1:27" x14ac:dyDescent="0.25">
      <c r="A1724" s="22" t="s">
        <v>5973</v>
      </c>
      <c r="B1724" s="22">
        <v>0</v>
      </c>
      <c r="C1724" s="22" t="s">
        <v>4680</v>
      </c>
      <c r="D1724" s="22">
        <v>2</v>
      </c>
      <c r="E1724" s="23" t="str">
        <f t="shared" si="156"/>
        <v>Green</v>
      </c>
      <c r="F1724" s="72" t="s">
        <v>1705</v>
      </c>
      <c r="G1724" s="23"/>
      <c r="H1724" s="24" t="str">
        <f t="shared" si="157"/>
        <v>Start Loc</v>
      </c>
      <c r="I1724" s="24" t="str">
        <f t="shared" si="158"/>
        <v>End Loc</v>
      </c>
      <c r="J1724" s="24" t="str">
        <f t="shared" si="159"/>
        <v>Segment</v>
      </c>
      <c r="K1724" s="71" t="s">
        <v>814</v>
      </c>
      <c r="L1724" s="22">
        <v>12.5</v>
      </c>
      <c r="M1724" s="22">
        <v>12.74</v>
      </c>
      <c r="N1724" s="22">
        <v>2</v>
      </c>
      <c r="O1724" s="22">
        <v>0</v>
      </c>
      <c r="P1724" s="22">
        <v>0</v>
      </c>
      <c r="Q1724" s="22">
        <v>2</v>
      </c>
      <c r="R1724" s="22"/>
      <c r="S1724" s="22"/>
      <c r="T1724" s="22"/>
      <c r="U1724" t="s">
        <v>665</v>
      </c>
      <c r="V1724" s="18">
        <f t="shared" si="160"/>
        <v>0.24000000000000021</v>
      </c>
      <c r="W1724" s="18">
        <v>39.672166081</v>
      </c>
      <c r="X1724" s="18">
        <v>-82.164888567299997</v>
      </c>
      <c r="Y1724" s="18">
        <v>39.670679618800001</v>
      </c>
      <c r="Z1724" s="18">
        <v>-82.160918050600003</v>
      </c>
      <c r="AA1724" s="71" t="str">
        <f t="shared" si="161"/>
        <v>PER</v>
      </c>
    </row>
    <row r="1725" spans="1:27" x14ac:dyDescent="0.25">
      <c r="A1725" s="22" t="s">
        <v>2279</v>
      </c>
      <c r="B1725" s="22">
        <v>0</v>
      </c>
      <c r="C1725" s="22" t="s">
        <v>4629</v>
      </c>
      <c r="D1725" s="22">
        <v>3</v>
      </c>
      <c r="E1725" s="23" t="str">
        <f t="shared" si="156"/>
        <v>Green</v>
      </c>
      <c r="F1725" s="72" t="s">
        <v>1705</v>
      </c>
      <c r="G1725" s="23"/>
      <c r="H1725" s="24" t="str">
        <f t="shared" si="157"/>
        <v>Start Loc</v>
      </c>
      <c r="I1725" s="24" t="str">
        <f t="shared" si="158"/>
        <v>End Loc</v>
      </c>
      <c r="J1725" s="24" t="str">
        <f t="shared" si="159"/>
        <v>Segment</v>
      </c>
      <c r="K1725" s="71" t="s">
        <v>814</v>
      </c>
      <c r="L1725" s="22">
        <v>7</v>
      </c>
      <c r="M1725" s="22">
        <v>7.24</v>
      </c>
      <c r="N1725" s="22">
        <v>3</v>
      </c>
      <c r="O1725" s="22">
        <v>0</v>
      </c>
      <c r="P1725" s="22">
        <v>0</v>
      </c>
      <c r="Q1725" s="22">
        <v>0</v>
      </c>
      <c r="R1725" s="22"/>
      <c r="S1725" s="22"/>
      <c r="T1725" s="22"/>
      <c r="U1725" t="s">
        <v>665</v>
      </c>
      <c r="V1725" s="18">
        <f t="shared" si="160"/>
        <v>0.24000000000000021</v>
      </c>
      <c r="W1725" s="18">
        <v>39.676601652099997</v>
      </c>
      <c r="X1725" s="18">
        <v>-82.255448223399995</v>
      </c>
      <c r="Y1725" s="18">
        <v>39.673755063599998</v>
      </c>
      <c r="Z1725" s="18">
        <v>-82.253461282900005</v>
      </c>
      <c r="AA1725" s="71" t="str">
        <f t="shared" si="161"/>
        <v>PER</v>
      </c>
    </row>
    <row r="1726" spans="1:27" x14ac:dyDescent="0.25">
      <c r="A1726" s="22" t="s">
        <v>5592</v>
      </c>
      <c r="B1726" s="22">
        <v>0</v>
      </c>
      <c r="C1726" s="22" t="s">
        <v>4656</v>
      </c>
      <c r="D1726" s="22">
        <v>2</v>
      </c>
      <c r="E1726" s="23" t="str">
        <f t="shared" si="156"/>
        <v>Green</v>
      </c>
      <c r="F1726" s="72" t="s">
        <v>1705</v>
      </c>
      <c r="G1726" s="23"/>
      <c r="H1726" s="24" t="str">
        <f t="shared" si="157"/>
        <v>Start Loc</v>
      </c>
      <c r="I1726" s="24" t="str">
        <f t="shared" si="158"/>
        <v>End Loc</v>
      </c>
      <c r="J1726" s="24" t="str">
        <f t="shared" si="159"/>
        <v>Segment</v>
      </c>
      <c r="K1726" s="71" t="s">
        <v>892</v>
      </c>
      <c r="L1726" s="22">
        <v>7.25</v>
      </c>
      <c r="M1726" s="22">
        <v>7.49</v>
      </c>
      <c r="N1726" s="22">
        <v>2</v>
      </c>
      <c r="O1726" s="22">
        <v>0</v>
      </c>
      <c r="P1726" s="22">
        <v>0</v>
      </c>
      <c r="Q1726" s="22">
        <v>0</v>
      </c>
      <c r="R1726" s="22"/>
      <c r="S1726" s="22"/>
      <c r="T1726" s="22"/>
      <c r="U1726" t="s">
        <v>1951</v>
      </c>
      <c r="V1726" s="18">
        <f t="shared" si="160"/>
        <v>0.24000000000000021</v>
      </c>
      <c r="W1726" s="18">
        <v>39.670585342700001</v>
      </c>
      <c r="X1726" s="18">
        <v>-82.2584003443</v>
      </c>
      <c r="Y1726" s="18">
        <v>39.673884188000002</v>
      </c>
      <c r="Z1726" s="18">
        <v>-82.257535492200006</v>
      </c>
      <c r="AA1726" s="71" t="str">
        <f t="shared" si="161"/>
        <v>PER</v>
      </c>
    </row>
    <row r="1727" spans="1:27" x14ac:dyDescent="0.25">
      <c r="A1727" s="22" t="s">
        <v>2922</v>
      </c>
      <c r="B1727" s="22">
        <v>0</v>
      </c>
      <c r="C1727" s="22" t="s">
        <v>4646</v>
      </c>
      <c r="D1727" s="22">
        <v>4</v>
      </c>
      <c r="E1727" s="23" t="str">
        <f t="shared" si="156"/>
        <v>Green</v>
      </c>
      <c r="F1727" s="72" t="s">
        <v>1691</v>
      </c>
      <c r="G1727" s="23"/>
      <c r="H1727" s="24" t="str">
        <f t="shared" si="157"/>
        <v>Start Loc</v>
      </c>
      <c r="I1727" s="24" t="str">
        <f t="shared" si="158"/>
        <v>End Loc</v>
      </c>
      <c r="J1727" s="24" t="str">
        <f t="shared" si="159"/>
        <v>Segment</v>
      </c>
      <c r="K1727" s="71" t="s">
        <v>1015</v>
      </c>
      <c r="L1727" s="22">
        <v>5.5</v>
      </c>
      <c r="M1727" s="22">
        <v>5.74</v>
      </c>
      <c r="N1727" s="22">
        <v>4</v>
      </c>
      <c r="O1727" s="22">
        <v>0</v>
      </c>
      <c r="P1727" s="22">
        <v>0</v>
      </c>
      <c r="Q1727" s="22">
        <v>1</v>
      </c>
      <c r="R1727" s="22"/>
      <c r="S1727" s="22"/>
      <c r="T1727" s="22"/>
      <c r="U1727" t="s">
        <v>1385</v>
      </c>
      <c r="V1727" s="18">
        <f t="shared" si="160"/>
        <v>0.24000000000000021</v>
      </c>
      <c r="W1727" s="18">
        <v>39.679057735000001</v>
      </c>
      <c r="X1727" s="18">
        <v>-84.0110057813</v>
      </c>
      <c r="Y1727" s="18">
        <v>39.676505013300002</v>
      </c>
      <c r="Z1727" s="18">
        <v>-84.008187230800004</v>
      </c>
      <c r="AA1727" s="71" t="str">
        <f t="shared" si="161"/>
        <v>GRE</v>
      </c>
    </row>
    <row r="1728" spans="1:27" x14ac:dyDescent="0.25">
      <c r="A1728" s="22" t="s">
        <v>2492</v>
      </c>
      <c r="B1728" s="22">
        <v>0</v>
      </c>
      <c r="C1728" s="22" t="s">
        <v>4615</v>
      </c>
      <c r="D1728" s="22">
        <v>2</v>
      </c>
      <c r="E1728" s="23" t="str">
        <f t="shared" si="156"/>
        <v>Green</v>
      </c>
      <c r="F1728" s="72" t="s">
        <v>1684</v>
      </c>
      <c r="G1728" s="23"/>
      <c r="H1728" s="24" t="str">
        <f t="shared" si="157"/>
        <v>Start Loc</v>
      </c>
      <c r="I1728" s="24" t="str">
        <f t="shared" si="158"/>
        <v>End Loc</v>
      </c>
      <c r="J1728" s="24" t="str">
        <f t="shared" si="159"/>
        <v>Segment</v>
      </c>
      <c r="K1728" s="71" t="s">
        <v>842</v>
      </c>
      <c r="L1728" s="22">
        <v>2.5</v>
      </c>
      <c r="M1728" s="22">
        <v>2.74</v>
      </c>
      <c r="N1728" s="22">
        <v>2</v>
      </c>
      <c r="O1728" s="22">
        <v>0</v>
      </c>
      <c r="P1728" s="22">
        <v>0</v>
      </c>
      <c r="Q1728" s="22">
        <v>0</v>
      </c>
      <c r="R1728" s="22"/>
      <c r="S1728" s="22"/>
      <c r="T1728" s="22"/>
      <c r="U1728" t="s">
        <v>1970</v>
      </c>
      <c r="V1728" s="18">
        <f t="shared" si="160"/>
        <v>0.24000000000000021</v>
      </c>
      <c r="W1728" s="18">
        <v>39.675893441500001</v>
      </c>
      <c r="X1728" s="18">
        <v>-82.766877779799998</v>
      </c>
      <c r="Y1728" s="18">
        <v>39.678585190200003</v>
      </c>
      <c r="Z1728" s="18">
        <v>-82.767594130600003</v>
      </c>
      <c r="AA1728" s="71" t="str">
        <f t="shared" si="161"/>
        <v>FAI</v>
      </c>
    </row>
    <row r="1729" spans="1:27" x14ac:dyDescent="0.25">
      <c r="A1729" s="22" t="s">
        <v>2747</v>
      </c>
      <c r="B1729" s="22">
        <v>0</v>
      </c>
      <c r="C1729" s="22" t="s">
        <v>4634</v>
      </c>
      <c r="D1729" s="22">
        <v>2</v>
      </c>
      <c r="E1729" s="23" t="str">
        <f t="shared" si="156"/>
        <v>Green</v>
      </c>
      <c r="F1729" s="72" t="s">
        <v>1705</v>
      </c>
      <c r="G1729" s="23"/>
      <c r="H1729" s="24" t="str">
        <f t="shared" si="157"/>
        <v>Start Loc</v>
      </c>
      <c r="I1729" s="24" t="str">
        <f t="shared" si="158"/>
        <v>End Loc</v>
      </c>
      <c r="J1729" s="24" t="str">
        <f t="shared" si="159"/>
        <v>Segment</v>
      </c>
      <c r="K1729" s="71" t="s">
        <v>814</v>
      </c>
      <c r="L1729" s="22">
        <v>6.25</v>
      </c>
      <c r="M1729" s="22">
        <v>6.49</v>
      </c>
      <c r="N1729" s="22">
        <v>2</v>
      </c>
      <c r="O1729" s="22">
        <v>0</v>
      </c>
      <c r="P1729" s="22">
        <v>1</v>
      </c>
      <c r="Q1729" s="22">
        <v>3</v>
      </c>
      <c r="R1729" s="22"/>
      <c r="S1729" s="22"/>
      <c r="T1729" s="22"/>
      <c r="U1729" t="s">
        <v>665</v>
      </c>
      <c r="V1729" s="18">
        <f t="shared" si="160"/>
        <v>0.24000000000000021</v>
      </c>
      <c r="W1729" s="18">
        <v>39.679839972800004</v>
      </c>
      <c r="X1729" s="18">
        <v>-82.268128205899998</v>
      </c>
      <c r="Y1729" s="18">
        <v>39.679053018399998</v>
      </c>
      <c r="Z1729" s="18">
        <v>-82.263879820499994</v>
      </c>
      <c r="AA1729" s="71" t="str">
        <f t="shared" si="161"/>
        <v>PER</v>
      </c>
    </row>
    <row r="1730" spans="1:27" x14ac:dyDescent="0.25">
      <c r="A1730" s="22" t="s">
        <v>2210</v>
      </c>
      <c r="B1730" s="22">
        <v>0</v>
      </c>
      <c r="C1730" s="22" t="s">
        <v>4619</v>
      </c>
      <c r="D1730" s="22">
        <v>2</v>
      </c>
      <c r="E1730" s="23" t="str">
        <f t="shared" si="156"/>
        <v>Green</v>
      </c>
      <c r="F1730" s="72" t="s">
        <v>1705</v>
      </c>
      <c r="G1730" s="23"/>
      <c r="H1730" s="24" t="str">
        <f t="shared" si="157"/>
        <v>Start Loc</v>
      </c>
      <c r="I1730" s="24" t="str">
        <f t="shared" si="158"/>
        <v>End Loc</v>
      </c>
      <c r="J1730" s="24" t="str">
        <f t="shared" si="159"/>
        <v>Segment</v>
      </c>
      <c r="K1730" s="71" t="s">
        <v>814</v>
      </c>
      <c r="L1730" s="22">
        <v>0.5</v>
      </c>
      <c r="M1730" s="22">
        <v>0.74</v>
      </c>
      <c r="N1730" s="22">
        <v>2</v>
      </c>
      <c r="O1730" s="22">
        <v>0</v>
      </c>
      <c r="P1730" s="22">
        <v>0</v>
      </c>
      <c r="Q1730" s="22">
        <v>0</v>
      </c>
      <c r="R1730" s="22"/>
      <c r="S1730" s="22"/>
      <c r="T1730" s="22"/>
      <c r="U1730" t="s">
        <v>665</v>
      </c>
      <c r="V1730" s="18">
        <f t="shared" si="160"/>
        <v>0.24</v>
      </c>
      <c r="W1730" s="18">
        <v>39.6805683161</v>
      </c>
      <c r="X1730" s="18">
        <v>-82.365287301099997</v>
      </c>
      <c r="Y1730" s="18">
        <v>39.680817482400002</v>
      </c>
      <c r="Z1730" s="18">
        <v>-82.360844810399996</v>
      </c>
      <c r="AA1730" s="71" t="str">
        <f t="shared" si="161"/>
        <v>PER</v>
      </c>
    </row>
    <row r="1731" spans="1:27" x14ac:dyDescent="0.25">
      <c r="A1731" s="22" t="s">
        <v>2408</v>
      </c>
      <c r="B1731" s="22">
        <v>0</v>
      </c>
      <c r="C1731" s="22" t="s">
        <v>4607</v>
      </c>
      <c r="D1731" s="22">
        <v>2</v>
      </c>
      <c r="E1731" s="23" t="str">
        <f t="shared" si="156"/>
        <v>Green</v>
      </c>
      <c r="F1731" s="72" t="s">
        <v>1691</v>
      </c>
      <c r="G1731" s="23"/>
      <c r="H1731" s="24" t="str">
        <f t="shared" si="157"/>
        <v>Start Loc</v>
      </c>
      <c r="I1731" s="24" t="str">
        <f t="shared" si="158"/>
        <v>End Loc</v>
      </c>
      <c r="J1731" s="24" t="str">
        <f t="shared" si="159"/>
        <v>Segment</v>
      </c>
      <c r="K1731" s="71" t="s">
        <v>1015</v>
      </c>
      <c r="L1731" s="22">
        <v>5</v>
      </c>
      <c r="M1731" s="22">
        <v>5.24</v>
      </c>
      <c r="N1731" s="22">
        <v>2</v>
      </c>
      <c r="O1731" s="22">
        <v>1</v>
      </c>
      <c r="P1731" s="22">
        <v>0</v>
      </c>
      <c r="Q1731" s="22">
        <v>0</v>
      </c>
      <c r="R1731" s="22"/>
      <c r="S1731" s="22"/>
      <c r="T1731" s="22"/>
      <c r="U1731" t="s">
        <v>1385</v>
      </c>
      <c r="V1731" s="18">
        <f t="shared" si="160"/>
        <v>0.24000000000000021</v>
      </c>
      <c r="W1731" s="18">
        <v>39.683692737400001</v>
      </c>
      <c r="X1731" s="18">
        <v>-84.018174342600005</v>
      </c>
      <c r="Y1731" s="18">
        <v>39.6812680954</v>
      </c>
      <c r="Z1731" s="18">
        <v>-84.014956678800004</v>
      </c>
      <c r="AA1731" s="71" t="str">
        <f t="shared" si="161"/>
        <v>GRE</v>
      </c>
    </row>
    <row r="1732" spans="1:27" x14ac:dyDescent="0.25">
      <c r="A1732" s="22" t="s">
        <v>3981</v>
      </c>
      <c r="B1732" s="22">
        <v>0</v>
      </c>
      <c r="C1732" s="22" t="s">
        <v>4628</v>
      </c>
      <c r="D1732" s="22">
        <v>4</v>
      </c>
      <c r="E1732" s="23" t="str">
        <f t="shared" si="156"/>
        <v>Green</v>
      </c>
      <c r="F1732" s="72" t="s">
        <v>1705</v>
      </c>
      <c r="G1732" s="23"/>
      <c r="H1732" s="24" t="str">
        <f t="shared" si="157"/>
        <v>Start Loc</v>
      </c>
      <c r="I1732" s="24" t="str">
        <f t="shared" si="158"/>
        <v>End Loc</v>
      </c>
      <c r="J1732" s="24" t="str">
        <f t="shared" si="159"/>
        <v>Segment</v>
      </c>
      <c r="K1732" s="71" t="s">
        <v>814</v>
      </c>
      <c r="L1732" s="22">
        <v>4.75</v>
      </c>
      <c r="M1732" s="22">
        <v>4.99</v>
      </c>
      <c r="N1732" s="22">
        <v>4</v>
      </c>
      <c r="O1732" s="22">
        <v>0</v>
      </c>
      <c r="P1732" s="22">
        <v>0</v>
      </c>
      <c r="Q1732" s="22">
        <v>3</v>
      </c>
      <c r="R1732" s="22"/>
      <c r="S1732" s="22"/>
      <c r="T1732" s="22"/>
      <c r="U1732" t="s">
        <v>665</v>
      </c>
      <c r="V1732" s="18">
        <f t="shared" si="160"/>
        <v>0.24000000000000021</v>
      </c>
      <c r="W1732" s="18">
        <v>39.6827515381</v>
      </c>
      <c r="X1732" s="18">
        <v>-82.294403473399996</v>
      </c>
      <c r="Y1732" s="18">
        <v>39.681872438500001</v>
      </c>
      <c r="Z1732" s="18">
        <v>-82.290305918800001</v>
      </c>
      <c r="AA1732" s="71" t="str">
        <f t="shared" si="161"/>
        <v>PER</v>
      </c>
    </row>
    <row r="1733" spans="1:27" x14ac:dyDescent="0.25">
      <c r="A1733" s="22" t="s">
        <v>3612</v>
      </c>
      <c r="B1733" s="22">
        <v>0</v>
      </c>
      <c r="C1733" s="22" t="s">
        <v>4631</v>
      </c>
      <c r="D1733" s="22">
        <v>2</v>
      </c>
      <c r="E1733" s="23" t="str">
        <f t="shared" si="156"/>
        <v>Green</v>
      </c>
      <c r="F1733" s="72" t="s">
        <v>1684</v>
      </c>
      <c r="G1733" s="23"/>
      <c r="H1733" s="24" t="str">
        <f t="shared" si="157"/>
        <v>Start Loc</v>
      </c>
      <c r="I1733" s="24" t="str">
        <f t="shared" si="158"/>
        <v>End Loc</v>
      </c>
      <c r="J1733" s="24" t="str">
        <f t="shared" si="159"/>
        <v>Segment</v>
      </c>
      <c r="K1733" s="71" t="s">
        <v>838</v>
      </c>
      <c r="L1733" s="22">
        <v>3</v>
      </c>
      <c r="M1733" s="22">
        <v>3.24</v>
      </c>
      <c r="N1733" s="22">
        <v>2</v>
      </c>
      <c r="O1733" s="22">
        <v>1</v>
      </c>
      <c r="P1733" s="22">
        <v>0</v>
      </c>
      <c r="Q1733" s="22">
        <v>1</v>
      </c>
      <c r="R1733" s="22"/>
      <c r="S1733" s="22"/>
      <c r="T1733" s="22"/>
      <c r="U1733" t="s">
        <v>519</v>
      </c>
      <c r="V1733" s="18">
        <f t="shared" si="160"/>
        <v>0.24000000000000021</v>
      </c>
      <c r="W1733" s="18">
        <v>39.683837074499998</v>
      </c>
      <c r="X1733" s="18">
        <v>-82.516297008199999</v>
      </c>
      <c r="Y1733" s="18">
        <v>39.682166066599997</v>
      </c>
      <c r="Z1733" s="18">
        <v>-82.512504550100005</v>
      </c>
      <c r="AA1733" s="71" t="str">
        <f t="shared" si="161"/>
        <v>FAI</v>
      </c>
    </row>
    <row r="1734" spans="1:27" x14ac:dyDescent="0.25">
      <c r="A1734" s="22" t="s">
        <v>3130</v>
      </c>
      <c r="B1734" s="22">
        <v>0</v>
      </c>
      <c r="C1734" s="22" t="s">
        <v>4656</v>
      </c>
      <c r="D1734" s="22">
        <v>2</v>
      </c>
      <c r="E1734" s="23" t="str">
        <f t="shared" si="156"/>
        <v>Green</v>
      </c>
      <c r="F1734" s="72" t="s">
        <v>1684</v>
      </c>
      <c r="G1734" s="23"/>
      <c r="H1734" s="24" t="str">
        <f t="shared" si="157"/>
        <v>Start Loc</v>
      </c>
      <c r="I1734" s="24" t="str">
        <f t="shared" si="158"/>
        <v>End Loc</v>
      </c>
      <c r="J1734" s="24" t="str">
        <f t="shared" si="159"/>
        <v>Segment</v>
      </c>
      <c r="K1734" s="71" t="s">
        <v>984</v>
      </c>
      <c r="L1734" s="22">
        <v>7.25</v>
      </c>
      <c r="M1734" s="22">
        <v>7.49</v>
      </c>
      <c r="N1734" s="22">
        <v>2</v>
      </c>
      <c r="O1734" s="22">
        <v>0</v>
      </c>
      <c r="P1734" s="22">
        <v>0</v>
      </c>
      <c r="Q1734" s="22">
        <v>0</v>
      </c>
      <c r="R1734" s="22"/>
      <c r="S1734" s="22"/>
      <c r="T1734" s="22"/>
      <c r="U1734" t="s">
        <v>582</v>
      </c>
      <c r="V1734" s="18">
        <f t="shared" si="160"/>
        <v>0.24000000000000021</v>
      </c>
      <c r="W1734" s="18">
        <v>39.680939384200002</v>
      </c>
      <c r="X1734" s="18">
        <v>-82.6286783101</v>
      </c>
      <c r="Y1734" s="18">
        <v>39.6835398144</v>
      </c>
      <c r="Z1734" s="18">
        <v>-82.625718581300006</v>
      </c>
      <c r="AA1734" s="71" t="str">
        <f t="shared" si="161"/>
        <v>FAI</v>
      </c>
    </row>
    <row r="1735" spans="1:27" x14ac:dyDescent="0.25">
      <c r="A1735" s="22" t="s">
        <v>2841</v>
      </c>
      <c r="B1735" s="22">
        <v>0</v>
      </c>
      <c r="C1735" s="22" t="s">
        <v>4668</v>
      </c>
      <c r="D1735" s="22">
        <v>2</v>
      </c>
      <c r="E1735" s="23" t="str">
        <f t="shared" si="156"/>
        <v>Green</v>
      </c>
      <c r="F1735" s="72" t="s">
        <v>1691</v>
      </c>
      <c r="G1735" s="23"/>
      <c r="H1735" s="24" t="str">
        <f t="shared" si="157"/>
        <v>Start Loc</v>
      </c>
      <c r="I1735" s="24" t="str">
        <f t="shared" si="158"/>
        <v>End Loc</v>
      </c>
      <c r="J1735" s="24" t="str">
        <f t="shared" si="159"/>
        <v>Segment</v>
      </c>
      <c r="K1735" s="71" t="s">
        <v>821</v>
      </c>
      <c r="L1735" s="22">
        <v>9.5</v>
      </c>
      <c r="M1735" s="22">
        <v>9.74</v>
      </c>
      <c r="N1735" s="22">
        <v>2</v>
      </c>
      <c r="O1735" s="22">
        <v>0</v>
      </c>
      <c r="P1735" s="22">
        <v>1</v>
      </c>
      <c r="Q1735" s="22">
        <v>1</v>
      </c>
      <c r="R1735" s="22"/>
      <c r="S1735" s="22"/>
      <c r="T1735" s="22"/>
      <c r="U1735" t="s">
        <v>1962</v>
      </c>
      <c r="V1735" s="18">
        <f t="shared" si="160"/>
        <v>0.24000000000000021</v>
      </c>
      <c r="W1735" s="18">
        <v>39.685497066700002</v>
      </c>
      <c r="X1735" s="18">
        <v>-83.815299886000005</v>
      </c>
      <c r="Y1735" s="18">
        <v>39.683982746200002</v>
      </c>
      <c r="Z1735" s="18">
        <v>-83.811266171</v>
      </c>
      <c r="AA1735" s="71" t="str">
        <f t="shared" si="161"/>
        <v>GRE</v>
      </c>
    </row>
    <row r="1736" spans="1:27" x14ac:dyDescent="0.25">
      <c r="A1736" s="22" t="s">
        <v>5317</v>
      </c>
      <c r="B1736" s="22">
        <v>0</v>
      </c>
      <c r="C1736" s="22" t="s">
        <v>4611</v>
      </c>
      <c r="D1736" s="22">
        <v>2</v>
      </c>
      <c r="E1736" s="23" t="str">
        <f t="shared" si="156"/>
        <v>Green</v>
      </c>
      <c r="F1736" s="72" t="s">
        <v>1705</v>
      </c>
      <c r="G1736" s="23"/>
      <c r="H1736" s="24" t="str">
        <f t="shared" si="157"/>
        <v>Start Loc</v>
      </c>
      <c r="I1736" s="24" t="str">
        <f t="shared" si="158"/>
        <v>End Loc</v>
      </c>
      <c r="J1736" s="24" t="str">
        <f t="shared" si="159"/>
        <v>Segment</v>
      </c>
      <c r="K1736" s="71" t="s">
        <v>892</v>
      </c>
      <c r="L1736" s="22">
        <v>8.75</v>
      </c>
      <c r="M1736" s="22">
        <v>8.99</v>
      </c>
      <c r="N1736" s="22">
        <v>2</v>
      </c>
      <c r="O1736" s="22">
        <v>0</v>
      </c>
      <c r="P1736" s="22">
        <v>0</v>
      </c>
      <c r="Q1736" s="22">
        <v>0</v>
      </c>
      <c r="R1736" s="22"/>
      <c r="S1736" s="22"/>
      <c r="T1736" s="22"/>
      <c r="U1736" t="s">
        <v>1951</v>
      </c>
      <c r="V1736" s="18">
        <f t="shared" si="160"/>
        <v>0.24000000000000021</v>
      </c>
      <c r="W1736" s="18">
        <v>39.682686243500001</v>
      </c>
      <c r="X1736" s="18">
        <v>-82.238566270500002</v>
      </c>
      <c r="Y1736" s="18">
        <v>39.6844852089</v>
      </c>
      <c r="Z1736" s="18">
        <v>-82.234809657</v>
      </c>
      <c r="AA1736" s="71" t="str">
        <f t="shared" si="161"/>
        <v>PER</v>
      </c>
    </row>
    <row r="1737" spans="1:27" x14ac:dyDescent="0.25">
      <c r="A1737" s="22" t="s">
        <v>3246</v>
      </c>
      <c r="B1737" s="22">
        <v>0</v>
      </c>
      <c r="C1737" s="22" t="s">
        <v>4622</v>
      </c>
      <c r="D1737" s="22">
        <v>2</v>
      </c>
      <c r="E1737" s="23" t="str">
        <f t="shared" ref="E1737:E1800" si="162">IF(D1737&gt;15,"Red",IF(D1737&gt;10,"Yellow",IF(D1737&gt;5,"Purple",IF(D1737&gt;1,"Green",""))))</f>
        <v>Green</v>
      </c>
      <c r="F1737" s="72" t="s">
        <v>1691</v>
      </c>
      <c r="G1737" s="23"/>
      <c r="H1737" s="24" t="str">
        <f t="shared" ref="H1737:H1800" si="163">IF(W1737=0,"Unavailable",HYPERLINK(CONCATENATE("http://maps.google.com/maps?q=",+W1737,",+",+X1737,"+(Begin)&amp;iwloc=A&amp;hl=en"),"Start Loc"))</f>
        <v>Start Loc</v>
      </c>
      <c r="I1737" s="24" t="str">
        <f t="shared" ref="I1737:I1800" si="164">IF(Y1737=0,"Unavailable",HYPERLINK(CONCATENATE("http://maps.google.com/maps?q=",+Y1737,",+",+Z1737,"+(End)&amp;iwloc=A&amp;hl=en"),"End Loc"))</f>
        <v>End Loc</v>
      </c>
      <c r="J1737" s="24" t="str">
        <f t="shared" ref="J1737:J1800" si="165">HYPERLINK(CONCATENATE("https://www.google.us/maps/dir/",W1737,",",X1737,"/",Y1737,",",Z1737,"/@",AVERAGE(W1737,Y1737),",",AVERAGE(X1737,Z1737),",15z"),"Segment")</f>
        <v>Segment</v>
      </c>
      <c r="K1737" s="71" t="s">
        <v>855</v>
      </c>
      <c r="L1737" s="22">
        <v>1.5</v>
      </c>
      <c r="M1737" s="22">
        <v>1.74</v>
      </c>
      <c r="N1737" s="22">
        <v>2</v>
      </c>
      <c r="O1737" s="22">
        <v>0</v>
      </c>
      <c r="P1737" s="22">
        <v>0</v>
      </c>
      <c r="Q1737" s="22">
        <v>0</v>
      </c>
      <c r="R1737" s="22"/>
      <c r="S1737" s="22"/>
      <c r="T1737" s="22"/>
      <c r="U1737" t="s">
        <v>554</v>
      </c>
      <c r="V1737" s="18">
        <f t="shared" ref="V1737:V1800" si="166">M1737-L1737</f>
        <v>0.24</v>
      </c>
      <c r="W1737" s="18">
        <v>39.682576016600002</v>
      </c>
      <c r="X1737" s="18">
        <v>-83.724868099800005</v>
      </c>
      <c r="Y1737" s="18">
        <v>39.685883045399997</v>
      </c>
      <c r="Z1737" s="18">
        <v>-83.7235123273</v>
      </c>
      <c r="AA1737" s="71" t="str">
        <f t="shared" ref="AA1737:AA1800" si="167">MID(U1737,2,3)</f>
        <v>GRE</v>
      </c>
    </row>
    <row r="1738" spans="1:27" x14ac:dyDescent="0.25">
      <c r="A1738" s="22" t="s">
        <v>3683</v>
      </c>
      <c r="B1738" s="22">
        <v>0</v>
      </c>
      <c r="C1738" s="22" t="s">
        <v>4632</v>
      </c>
      <c r="D1738" s="22">
        <v>3</v>
      </c>
      <c r="E1738" s="23" t="str">
        <f t="shared" si="162"/>
        <v>Green</v>
      </c>
      <c r="F1738" s="72" t="s">
        <v>1684</v>
      </c>
      <c r="G1738" s="23"/>
      <c r="H1738" s="24" t="str">
        <f t="shared" si="163"/>
        <v>Start Loc</v>
      </c>
      <c r="I1738" s="24" t="str">
        <f t="shared" si="164"/>
        <v>End Loc</v>
      </c>
      <c r="J1738" s="24" t="str">
        <f t="shared" si="165"/>
        <v>Segment</v>
      </c>
      <c r="K1738" s="71" t="s">
        <v>984</v>
      </c>
      <c r="L1738" s="22">
        <v>7.75</v>
      </c>
      <c r="M1738" s="22">
        <v>7.99</v>
      </c>
      <c r="N1738" s="22">
        <v>3</v>
      </c>
      <c r="O1738" s="22">
        <v>0</v>
      </c>
      <c r="P1738" s="22">
        <v>1</v>
      </c>
      <c r="Q1738" s="22">
        <v>2</v>
      </c>
      <c r="R1738" s="22"/>
      <c r="S1738" s="22"/>
      <c r="T1738" s="22"/>
      <c r="U1738" t="s">
        <v>582</v>
      </c>
      <c r="V1738" s="18">
        <f t="shared" si="166"/>
        <v>0.24000000000000021</v>
      </c>
      <c r="W1738" s="18">
        <v>39.684647981799998</v>
      </c>
      <c r="X1738" s="18">
        <v>-82.621114756799997</v>
      </c>
      <c r="Y1738" s="18">
        <v>39.685910560700002</v>
      </c>
      <c r="Z1738" s="18">
        <v>-82.616953283399994</v>
      </c>
      <c r="AA1738" s="71" t="str">
        <f t="shared" si="167"/>
        <v>FAI</v>
      </c>
    </row>
    <row r="1739" spans="1:27" x14ac:dyDescent="0.25">
      <c r="A1739" s="22" t="s">
        <v>3061</v>
      </c>
      <c r="B1739" s="22">
        <v>0</v>
      </c>
      <c r="C1739" s="22" t="s">
        <v>4610</v>
      </c>
      <c r="D1739" s="22">
        <v>2</v>
      </c>
      <c r="E1739" s="23" t="str">
        <f t="shared" si="162"/>
        <v>Green</v>
      </c>
      <c r="F1739" s="72" t="s">
        <v>1684</v>
      </c>
      <c r="G1739" s="23"/>
      <c r="H1739" s="24" t="str">
        <f t="shared" si="163"/>
        <v>Start Loc</v>
      </c>
      <c r="I1739" s="24" t="str">
        <f t="shared" si="164"/>
        <v>End Loc</v>
      </c>
      <c r="J1739" s="24" t="str">
        <f t="shared" si="165"/>
        <v>Segment</v>
      </c>
      <c r="K1739" s="71" t="s">
        <v>984</v>
      </c>
      <c r="L1739" s="22">
        <v>8</v>
      </c>
      <c r="M1739" s="22">
        <v>8.24</v>
      </c>
      <c r="N1739" s="22">
        <v>2</v>
      </c>
      <c r="O1739" s="22">
        <v>0</v>
      </c>
      <c r="P1739" s="22">
        <v>1</v>
      </c>
      <c r="Q1739" s="22">
        <v>2</v>
      </c>
      <c r="R1739" s="22"/>
      <c r="S1739" s="22"/>
      <c r="T1739" s="22"/>
      <c r="U1739" t="s">
        <v>582</v>
      </c>
      <c r="V1739" s="18">
        <f t="shared" si="166"/>
        <v>0.24000000000000021</v>
      </c>
      <c r="W1739" s="18">
        <v>39.685979913700002</v>
      </c>
      <c r="X1739" s="18">
        <v>-82.616801475299994</v>
      </c>
      <c r="Y1739" s="18">
        <v>39.687870071299997</v>
      </c>
      <c r="Z1739" s="18">
        <v>-82.613033275399999</v>
      </c>
      <c r="AA1739" s="71" t="str">
        <f t="shared" si="167"/>
        <v>FAI</v>
      </c>
    </row>
    <row r="1740" spans="1:27" x14ac:dyDescent="0.25">
      <c r="A1740" s="22" t="s">
        <v>3474</v>
      </c>
      <c r="B1740" s="22">
        <v>0</v>
      </c>
      <c r="C1740" s="22" t="s">
        <v>4609</v>
      </c>
      <c r="D1740" s="22">
        <v>2</v>
      </c>
      <c r="E1740" s="23" t="str">
        <f t="shared" si="162"/>
        <v>Green</v>
      </c>
      <c r="F1740" s="72" t="s">
        <v>1691</v>
      </c>
      <c r="G1740" s="23"/>
      <c r="H1740" s="24" t="str">
        <f t="shared" si="163"/>
        <v>Start Loc</v>
      </c>
      <c r="I1740" s="24" t="str">
        <f t="shared" si="164"/>
        <v>End Loc</v>
      </c>
      <c r="J1740" s="24" t="str">
        <f t="shared" si="165"/>
        <v>Segment</v>
      </c>
      <c r="K1740" s="71" t="s">
        <v>1015</v>
      </c>
      <c r="L1740" s="22">
        <v>4.25</v>
      </c>
      <c r="M1740" s="22">
        <v>4.49</v>
      </c>
      <c r="N1740" s="22">
        <v>2</v>
      </c>
      <c r="O1740" s="22">
        <v>0</v>
      </c>
      <c r="P1740" s="22">
        <v>0</v>
      </c>
      <c r="Q1740" s="22">
        <v>1</v>
      </c>
      <c r="R1740" s="22"/>
      <c r="S1740" s="22"/>
      <c r="T1740" s="22"/>
      <c r="U1740" t="s">
        <v>1385</v>
      </c>
      <c r="V1740" s="18">
        <f t="shared" si="166"/>
        <v>0.24000000000000021</v>
      </c>
      <c r="W1740" s="18">
        <v>39.691477185099998</v>
      </c>
      <c r="X1740" s="18">
        <v>-84.027161599899998</v>
      </c>
      <c r="Y1740" s="18">
        <v>39.688961680299997</v>
      </c>
      <c r="Z1740" s="18">
        <v>-84.024523265799999</v>
      </c>
      <c r="AA1740" s="71" t="str">
        <f t="shared" si="167"/>
        <v>GRE</v>
      </c>
    </row>
    <row r="1741" spans="1:27" x14ac:dyDescent="0.25">
      <c r="A1741" s="22" t="s">
        <v>2883</v>
      </c>
      <c r="B1741" s="22">
        <v>0</v>
      </c>
      <c r="C1741" s="22" t="s">
        <v>4618</v>
      </c>
      <c r="D1741" s="22">
        <v>2</v>
      </c>
      <c r="E1741" s="23" t="str">
        <f t="shared" si="162"/>
        <v>Green</v>
      </c>
      <c r="F1741" s="72" t="s">
        <v>1714</v>
      </c>
      <c r="G1741" s="23"/>
      <c r="H1741" s="24" t="str">
        <f t="shared" si="163"/>
        <v>Start Loc</v>
      </c>
      <c r="I1741" s="24" t="str">
        <f t="shared" si="164"/>
        <v>End Loc</v>
      </c>
      <c r="J1741" s="24" t="str">
        <f t="shared" si="165"/>
        <v>Segment</v>
      </c>
      <c r="K1741" s="71" t="s">
        <v>852</v>
      </c>
      <c r="L1741" s="22">
        <v>2</v>
      </c>
      <c r="M1741" s="22">
        <v>2.2400000000000002</v>
      </c>
      <c r="N1741" s="22">
        <v>2</v>
      </c>
      <c r="O1741" s="22">
        <v>0</v>
      </c>
      <c r="P1741" s="22">
        <v>0</v>
      </c>
      <c r="Q1741" s="22">
        <v>1</v>
      </c>
      <c r="R1741" s="22"/>
      <c r="S1741" s="22"/>
      <c r="T1741" s="22"/>
      <c r="U1741" t="s">
        <v>2138</v>
      </c>
      <c r="V1741" s="18">
        <f t="shared" si="166"/>
        <v>0.24000000000000021</v>
      </c>
      <c r="W1741" s="18">
        <v>39.688581363099999</v>
      </c>
      <c r="X1741" s="18">
        <v>-83.468889446800006</v>
      </c>
      <c r="Y1741" s="18">
        <v>39.689721328099999</v>
      </c>
      <c r="Z1741" s="18">
        <v>-83.464686088600004</v>
      </c>
      <c r="AA1741" s="71" t="str">
        <f t="shared" si="167"/>
        <v>FAY</v>
      </c>
    </row>
    <row r="1742" spans="1:27" x14ac:dyDescent="0.25">
      <c r="A1742" s="22" t="s">
        <v>5114</v>
      </c>
      <c r="B1742" s="22">
        <v>0</v>
      </c>
      <c r="C1742" s="22" t="s">
        <v>4608</v>
      </c>
      <c r="D1742" s="22">
        <v>2</v>
      </c>
      <c r="E1742" s="23" t="str">
        <f t="shared" si="162"/>
        <v>Green</v>
      </c>
      <c r="F1742" s="72" t="s">
        <v>1684</v>
      </c>
      <c r="G1742" s="23"/>
      <c r="H1742" s="24" t="str">
        <f t="shared" si="163"/>
        <v>Start Loc</v>
      </c>
      <c r="I1742" s="24" t="str">
        <f t="shared" si="164"/>
        <v>End Loc</v>
      </c>
      <c r="J1742" s="24" t="str">
        <f t="shared" si="165"/>
        <v>Segment</v>
      </c>
      <c r="K1742" s="71" t="s">
        <v>838</v>
      </c>
      <c r="L1742" s="22">
        <v>1.25</v>
      </c>
      <c r="M1742" s="22">
        <v>1.49</v>
      </c>
      <c r="N1742" s="22">
        <v>2</v>
      </c>
      <c r="O1742" s="22">
        <v>0</v>
      </c>
      <c r="P1742" s="22">
        <v>0</v>
      </c>
      <c r="Q1742" s="22">
        <v>0</v>
      </c>
      <c r="R1742" s="22"/>
      <c r="S1742" s="22"/>
      <c r="T1742" s="22"/>
      <c r="U1742" t="s">
        <v>519</v>
      </c>
      <c r="V1742" s="18">
        <f t="shared" si="166"/>
        <v>0.24</v>
      </c>
      <c r="W1742" s="18">
        <v>39.691461842099997</v>
      </c>
      <c r="X1742" s="18">
        <v>-82.546355103799996</v>
      </c>
      <c r="Y1742" s="18">
        <v>39.689883929600001</v>
      </c>
      <c r="Z1742" s="18">
        <v>-82.542456607700004</v>
      </c>
      <c r="AA1742" s="71" t="str">
        <f t="shared" si="167"/>
        <v>FAI</v>
      </c>
    </row>
    <row r="1743" spans="1:27" x14ac:dyDescent="0.25">
      <c r="A1743" s="22" t="s">
        <v>2422</v>
      </c>
      <c r="B1743" s="22">
        <v>0</v>
      </c>
      <c r="C1743" s="22" t="s">
        <v>4619</v>
      </c>
      <c r="D1743" s="22">
        <v>3</v>
      </c>
      <c r="E1743" s="23" t="str">
        <f t="shared" si="162"/>
        <v>Green</v>
      </c>
      <c r="F1743" s="72" t="s">
        <v>1684</v>
      </c>
      <c r="G1743" s="23"/>
      <c r="H1743" s="24" t="str">
        <f t="shared" si="163"/>
        <v>Start Loc</v>
      </c>
      <c r="I1743" s="24" t="str">
        <f t="shared" si="164"/>
        <v>End Loc</v>
      </c>
      <c r="J1743" s="24" t="str">
        <f t="shared" si="165"/>
        <v>Segment</v>
      </c>
      <c r="K1743" s="71" t="s">
        <v>838</v>
      </c>
      <c r="L1743" s="22">
        <v>0.5</v>
      </c>
      <c r="M1743" s="22">
        <v>0.74</v>
      </c>
      <c r="N1743" s="22">
        <v>3</v>
      </c>
      <c r="O1743" s="22">
        <v>0</v>
      </c>
      <c r="P1743" s="22">
        <v>1</v>
      </c>
      <c r="Q1743" s="22">
        <v>1</v>
      </c>
      <c r="R1743" s="22"/>
      <c r="S1743" s="22"/>
      <c r="T1743" s="22"/>
      <c r="U1743" t="s">
        <v>519</v>
      </c>
      <c r="V1743" s="18">
        <f t="shared" si="166"/>
        <v>0.24</v>
      </c>
      <c r="W1743" s="18">
        <v>39.692085264200003</v>
      </c>
      <c r="X1743" s="18">
        <v>-82.558970317800004</v>
      </c>
      <c r="Y1743" s="18">
        <v>39.693163886699999</v>
      </c>
      <c r="Z1743" s="18">
        <v>-82.555298562800004</v>
      </c>
      <c r="AA1743" s="71" t="str">
        <f t="shared" si="167"/>
        <v>FAI</v>
      </c>
    </row>
    <row r="1744" spans="1:27" x14ac:dyDescent="0.25">
      <c r="A1744" s="22" t="s">
        <v>4971</v>
      </c>
      <c r="B1744" s="22">
        <v>0</v>
      </c>
      <c r="C1744" s="22" t="s">
        <v>4641</v>
      </c>
      <c r="D1744" s="22">
        <v>2</v>
      </c>
      <c r="E1744" s="23" t="str">
        <f t="shared" si="162"/>
        <v>Green</v>
      </c>
      <c r="F1744" s="72" t="s">
        <v>1684</v>
      </c>
      <c r="G1744" s="23"/>
      <c r="H1744" s="24" t="str">
        <f t="shared" si="163"/>
        <v>Start Loc</v>
      </c>
      <c r="I1744" s="24" t="str">
        <f t="shared" si="164"/>
        <v>End Loc</v>
      </c>
      <c r="J1744" s="24" t="str">
        <f t="shared" si="165"/>
        <v>Segment</v>
      </c>
      <c r="K1744" s="71" t="s">
        <v>984</v>
      </c>
      <c r="L1744" s="22">
        <v>8.5</v>
      </c>
      <c r="M1744" s="22">
        <v>8.74</v>
      </c>
      <c r="N1744" s="22">
        <v>2</v>
      </c>
      <c r="O1744" s="22">
        <v>0</v>
      </c>
      <c r="P1744" s="22">
        <v>1</v>
      </c>
      <c r="Q1744" s="22">
        <v>1</v>
      </c>
      <c r="R1744" s="22"/>
      <c r="S1744" s="22"/>
      <c r="T1744" s="22"/>
      <c r="U1744" t="s">
        <v>582</v>
      </c>
      <c r="V1744" s="18">
        <f t="shared" si="166"/>
        <v>0.24000000000000021</v>
      </c>
      <c r="W1744" s="18">
        <v>39.690798653400002</v>
      </c>
      <c r="X1744" s="18">
        <v>-82.610027222300005</v>
      </c>
      <c r="Y1744" s="18">
        <v>39.6933778828</v>
      </c>
      <c r="Z1744" s="18">
        <v>-82.607220336400005</v>
      </c>
      <c r="AA1744" s="71" t="str">
        <f t="shared" si="167"/>
        <v>FAI</v>
      </c>
    </row>
    <row r="1745" spans="1:27" x14ac:dyDescent="0.25">
      <c r="A1745" s="22" t="s">
        <v>3038</v>
      </c>
      <c r="B1745" s="22">
        <v>0</v>
      </c>
      <c r="C1745" s="22" t="s">
        <v>4629</v>
      </c>
      <c r="D1745" s="22">
        <v>3</v>
      </c>
      <c r="E1745" s="23" t="str">
        <f t="shared" si="162"/>
        <v>Green</v>
      </c>
      <c r="F1745" s="72" t="s">
        <v>1684</v>
      </c>
      <c r="G1745" s="23"/>
      <c r="H1745" s="24" t="str">
        <f t="shared" si="163"/>
        <v>Start Loc</v>
      </c>
      <c r="I1745" s="24" t="str">
        <f t="shared" si="164"/>
        <v>End Loc</v>
      </c>
      <c r="J1745" s="24" t="str">
        <f t="shared" si="165"/>
        <v>Segment</v>
      </c>
      <c r="K1745" s="71" t="s">
        <v>862</v>
      </c>
      <c r="L1745" s="22">
        <v>7</v>
      </c>
      <c r="M1745" s="22">
        <v>7.24</v>
      </c>
      <c r="N1745" s="22">
        <v>3</v>
      </c>
      <c r="O1745" s="22">
        <v>0</v>
      </c>
      <c r="P1745" s="22">
        <v>0</v>
      </c>
      <c r="Q1745" s="22">
        <v>2</v>
      </c>
      <c r="R1745" s="22"/>
      <c r="S1745" s="22"/>
      <c r="T1745" s="22"/>
      <c r="U1745" t="s">
        <v>1627</v>
      </c>
      <c r="V1745" s="18">
        <f t="shared" si="166"/>
        <v>0.24000000000000021</v>
      </c>
      <c r="W1745" s="18">
        <v>39.693911026899997</v>
      </c>
      <c r="X1745" s="18">
        <v>-82.583140591900005</v>
      </c>
      <c r="Y1745" s="18">
        <v>39.695794851599999</v>
      </c>
      <c r="Z1745" s="18">
        <v>-82.586508357900001</v>
      </c>
      <c r="AA1745" s="71" t="str">
        <f t="shared" si="167"/>
        <v>FAI</v>
      </c>
    </row>
    <row r="1746" spans="1:27" x14ac:dyDescent="0.25">
      <c r="A1746" s="22" t="s">
        <v>5824</v>
      </c>
      <c r="B1746" s="22">
        <v>0</v>
      </c>
      <c r="C1746" s="22" t="s">
        <v>4628</v>
      </c>
      <c r="D1746" s="22">
        <v>2</v>
      </c>
      <c r="E1746" s="23" t="str">
        <f t="shared" si="162"/>
        <v>Green</v>
      </c>
      <c r="F1746" s="72" t="s">
        <v>1705</v>
      </c>
      <c r="G1746" s="23"/>
      <c r="H1746" s="24" t="str">
        <f t="shared" si="163"/>
        <v>Start Loc</v>
      </c>
      <c r="I1746" s="24" t="str">
        <f t="shared" si="164"/>
        <v>End Loc</v>
      </c>
      <c r="J1746" s="24" t="str">
        <f t="shared" si="165"/>
        <v>Segment</v>
      </c>
      <c r="K1746" s="71" t="s">
        <v>877</v>
      </c>
      <c r="L1746" s="22">
        <v>4.75</v>
      </c>
      <c r="M1746" s="22">
        <v>4.99</v>
      </c>
      <c r="N1746" s="22">
        <v>2</v>
      </c>
      <c r="O1746" s="22">
        <v>0</v>
      </c>
      <c r="P1746" s="22">
        <v>0</v>
      </c>
      <c r="Q1746" s="22">
        <v>0</v>
      </c>
      <c r="R1746" s="22"/>
      <c r="S1746" s="22"/>
      <c r="T1746" s="22"/>
      <c r="U1746" t="s">
        <v>421</v>
      </c>
      <c r="V1746" s="18">
        <f t="shared" si="166"/>
        <v>0.24000000000000021</v>
      </c>
      <c r="W1746" s="18">
        <v>39.692594290000002</v>
      </c>
      <c r="X1746" s="18">
        <v>-82.059363812300006</v>
      </c>
      <c r="Y1746" s="18">
        <v>39.695855976899999</v>
      </c>
      <c r="Z1746" s="18">
        <v>-82.060189295699999</v>
      </c>
      <c r="AA1746" s="71" t="str">
        <f t="shared" si="167"/>
        <v>PER</v>
      </c>
    </row>
    <row r="1747" spans="1:27" x14ac:dyDescent="0.25">
      <c r="A1747" s="22" t="s">
        <v>3974</v>
      </c>
      <c r="B1747" s="22">
        <v>0</v>
      </c>
      <c r="C1747" s="22" t="s">
        <v>4644</v>
      </c>
      <c r="D1747" s="22">
        <v>2</v>
      </c>
      <c r="E1747" s="23" t="str">
        <f t="shared" si="162"/>
        <v>Green</v>
      </c>
      <c r="F1747" s="72" t="s">
        <v>1684</v>
      </c>
      <c r="G1747" s="23"/>
      <c r="H1747" s="24" t="str">
        <f t="shared" si="163"/>
        <v>Start Loc</v>
      </c>
      <c r="I1747" s="24" t="str">
        <f t="shared" si="164"/>
        <v>End Loc</v>
      </c>
      <c r="J1747" s="24" t="str">
        <f t="shared" si="165"/>
        <v>Segment</v>
      </c>
      <c r="K1747" s="71" t="s">
        <v>917</v>
      </c>
      <c r="L1747" s="22">
        <v>5.25</v>
      </c>
      <c r="M1747" s="22">
        <v>5.49</v>
      </c>
      <c r="N1747" s="22">
        <v>2</v>
      </c>
      <c r="O1747" s="22">
        <v>0</v>
      </c>
      <c r="P1747" s="22">
        <v>1</v>
      </c>
      <c r="Q1747" s="22">
        <v>2</v>
      </c>
      <c r="R1747" s="22"/>
      <c r="S1747" s="22"/>
      <c r="T1747" s="22"/>
      <c r="U1747" t="s">
        <v>476</v>
      </c>
      <c r="V1747" s="18">
        <f t="shared" si="166"/>
        <v>0.24000000000000021</v>
      </c>
      <c r="W1747" s="18">
        <v>39.693020978500002</v>
      </c>
      <c r="X1747" s="18">
        <v>-82.570625239099996</v>
      </c>
      <c r="Y1747" s="18">
        <v>39.695978146599998</v>
      </c>
      <c r="Z1747" s="18">
        <v>-82.572952180200005</v>
      </c>
      <c r="AA1747" s="71" t="str">
        <f t="shared" si="167"/>
        <v>FAI</v>
      </c>
    </row>
    <row r="1748" spans="1:27" x14ac:dyDescent="0.25">
      <c r="A1748" s="22" t="s">
        <v>2424</v>
      </c>
      <c r="B1748" s="22">
        <v>0</v>
      </c>
      <c r="C1748" s="22" t="s">
        <v>4646</v>
      </c>
      <c r="D1748" s="22">
        <v>3</v>
      </c>
      <c r="E1748" s="23" t="str">
        <f t="shared" si="162"/>
        <v>Green</v>
      </c>
      <c r="F1748" s="72" t="s">
        <v>1684</v>
      </c>
      <c r="G1748" s="23"/>
      <c r="H1748" s="24" t="str">
        <f t="shared" si="163"/>
        <v>Start Loc</v>
      </c>
      <c r="I1748" s="24" t="str">
        <f t="shared" si="164"/>
        <v>End Loc</v>
      </c>
      <c r="J1748" s="24" t="str">
        <f t="shared" si="165"/>
        <v>Segment</v>
      </c>
      <c r="K1748" s="71" t="s">
        <v>1007</v>
      </c>
      <c r="L1748" s="22">
        <v>5.5</v>
      </c>
      <c r="M1748" s="22">
        <v>5.74</v>
      </c>
      <c r="N1748" s="22">
        <v>3</v>
      </c>
      <c r="O1748" s="22">
        <v>0</v>
      </c>
      <c r="P1748" s="22">
        <v>0</v>
      </c>
      <c r="Q1748" s="22">
        <v>1</v>
      </c>
      <c r="R1748" s="22"/>
      <c r="S1748" s="22"/>
      <c r="T1748" s="22"/>
      <c r="U1748" t="s">
        <v>717</v>
      </c>
      <c r="V1748" s="18">
        <f t="shared" si="166"/>
        <v>0.24000000000000021</v>
      </c>
      <c r="W1748" s="18">
        <v>39.698225293999997</v>
      </c>
      <c r="X1748" s="18">
        <v>-82.442499546999997</v>
      </c>
      <c r="Y1748" s="18">
        <v>39.698473292099997</v>
      </c>
      <c r="Z1748" s="18">
        <v>-82.438496937099998</v>
      </c>
      <c r="AA1748" s="71" t="str">
        <f t="shared" si="167"/>
        <v>FAI</v>
      </c>
    </row>
    <row r="1749" spans="1:27" x14ac:dyDescent="0.25">
      <c r="A1749" s="22" t="s">
        <v>3531</v>
      </c>
      <c r="B1749" s="22">
        <v>0</v>
      </c>
      <c r="C1749" s="22" t="s">
        <v>4633</v>
      </c>
      <c r="D1749" s="22">
        <v>3</v>
      </c>
      <c r="E1749" s="23" t="str">
        <f t="shared" si="162"/>
        <v>Green</v>
      </c>
      <c r="F1749" s="72" t="s">
        <v>1689</v>
      </c>
      <c r="G1749" s="23"/>
      <c r="H1749" s="24" t="str">
        <f t="shared" si="163"/>
        <v>Start Loc</v>
      </c>
      <c r="I1749" s="24" t="str">
        <f t="shared" si="164"/>
        <v>End Loc</v>
      </c>
      <c r="J1749" s="24" t="str">
        <f t="shared" si="165"/>
        <v>Segment</v>
      </c>
      <c r="K1749" s="71" t="s">
        <v>841</v>
      </c>
      <c r="L1749" s="22">
        <v>10.25</v>
      </c>
      <c r="M1749" s="22">
        <v>10.49</v>
      </c>
      <c r="N1749" s="22">
        <v>3</v>
      </c>
      <c r="O1749" s="22">
        <v>1</v>
      </c>
      <c r="P1749" s="22">
        <v>0</v>
      </c>
      <c r="Q1749" s="22">
        <v>2</v>
      </c>
      <c r="R1749" s="22"/>
      <c r="S1749" s="22"/>
      <c r="T1749" s="22"/>
      <c r="U1749" t="s">
        <v>1914</v>
      </c>
      <c r="V1749" s="18">
        <f t="shared" si="166"/>
        <v>0.24000000000000021</v>
      </c>
      <c r="W1749" s="18">
        <v>39.701563618199998</v>
      </c>
      <c r="X1749" s="18">
        <v>-83.124121041699993</v>
      </c>
      <c r="Y1749" s="18">
        <v>39.698741261499997</v>
      </c>
      <c r="Z1749" s="18">
        <v>-83.1216537918</v>
      </c>
      <c r="AA1749" s="71" t="str">
        <f t="shared" si="167"/>
        <v>PIC</v>
      </c>
    </row>
    <row r="1750" spans="1:27" x14ac:dyDescent="0.25">
      <c r="A1750" s="22" t="s">
        <v>5157</v>
      </c>
      <c r="B1750" s="22">
        <v>0</v>
      </c>
      <c r="C1750" s="22" t="s">
        <v>4622</v>
      </c>
      <c r="D1750" s="22">
        <v>2</v>
      </c>
      <c r="E1750" s="23" t="str">
        <f t="shared" si="162"/>
        <v>Green</v>
      </c>
      <c r="F1750" s="72" t="s">
        <v>1684</v>
      </c>
      <c r="G1750" s="23"/>
      <c r="H1750" s="24" t="str">
        <f t="shared" si="163"/>
        <v>Start Loc</v>
      </c>
      <c r="I1750" s="24" t="str">
        <f t="shared" si="164"/>
        <v>End Loc</v>
      </c>
      <c r="J1750" s="24" t="str">
        <f t="shared" si="165"/>
        <v>Segment</v>
      </c>
      <c r="K1750" s="71" t="s">
        <v>910</v>
      </c>
      <c r="L1750" s="22">
        <v>1.5</v>
      </c>
      <c r="M1750" s="22">
        <v>1.74</v>
      </c>
      <c r="N1750" s="22">
        <v>2</v>
      </c>
      <c r="O1750" s="22">
        <v>0</v>
      </c>
      <c r="P1750" s="22">
        <v>2</v>
      </c>
      <c r="Q1750" s="22">
        <v>2</v>
      </c>
      <c r="R1750" s="22"/>
      <c r="S1750" s="22"/>
      <c r="T1750" s="22"/>
      <c r="U1750" t="s">
        <v>751</v>
      </c>
      <c r="V1750" s="18">
        <f t="shared" si="166"/>
        <v>0.24</v>
      </c>
      <c r="W1750" s="18">
        <v>39.696038447799999</v>
      </c>
      <c r="X1750" s="18">
        <v>-82.496760418700006</v>
      </c>
      <c r="Y1750" s="18">
        <v>39.698835183299998</v>
      </c>
      <c r="Z1750" s="18">
        <v>-82.499052293099993</v>
      </c>
      <c r="AA1750" s="71" t="str">
        <f t="shared" si="167"/>
        <v>FAI</v>
      </c>
    </row>
    <row r="1751" spans="1:27" x14ac:dyDescent="0.25">
      <c r="A1751" s="22" t="s">
        <v>4183</v>
      </c>
      <c r="B1751" s="22">
        <v>0</v>
      </c>
      <c r="C1751" s="22" t="s">
        <v>4610</v>
      </c>
      <c r="D1751" s="22">
        <v>4</v>
      </c>
      <c r="E1751" s="23" t="str">
        <f t="shared" si="162"/>
        <v>Green</v>
      </c>
      <c r="F1751" s="72" t="s">
        <v>1691</v>
      </c>
      <c r="G1751" s="23"/>
      <c r="H1751" s="24" t="str">
        <f t="shared" si="163"/>
        <v>Start Loc</v>
      </c>
      <c r="I1751" s="24" t="str">
        <f t="shared" si="164"/>
        <v>End Loc</v>
      </c>
      <c r="J1751" s="24" t="str">
        <f t="shared" si="165"/>
        <v>Segment</v>
      </c>
      <c r="K1751" s="71" t="s">
        <v>790</v>
      </c>
      <c r="L1751" s="22">
        <v>8</v>
      </c>
      <c r="M1751" s="22">
        <v>8.24</v>
      </c>
      <c r="N1751" s="22">
        <v>4</v>
      </c>
      <c r="O1751" s="22">
        <v>0</v>
      </c>
      <c r="P1751" s="22">
        <v>0</v>
      </c>
      <c r="Q1751" s="22">
        <v>0</v>
      </c>
      <c r="R1751" s="22"/>
      <c r="S1751" s="22"/>
      <c r="T1751" s="22"/>
      <c r="U1751" t="s">
        <v>492</v>
      </c>
      <c r="V1751" s="18">
        <f t="shared" si="166"/>
        <v>0.24000000000000021</v>
      </c>
      <c r="W1751" s="18">
        <v>39.701964027199999</v>
      </c>
      <c r="X1751" s="18">
        <v>-83.968053454</v>
      </c>
      <c r="Y1751" s="18">
        <v>39.698946434699998</v>
      </c>
      <c r="Z1751" s="18">
        <v>-83.966014664599996</v>
      </c>
      <c r="AA1751" s="71" t="str">
        <f t="shared" si="167"/>
        <v>GRE</v>
      </c>
    </row>
    <row r="1752" spans="1:27" x14ac:dyDescent="0.25">
      <c r="A1752" s="22" t="s">
        <v>3404</v>
      </c>
      <c r="B1752" s="22">
        <v>0</v>
      </c>
      <c r="C1752" s="22" t="s">
        <v>4629</v>
      </c>
      <c r="D1752" s="22">
        <v>5</v>
      </c>
      <c r="E1752" s="23" t="str">
        <f t="shared" si="162"/>
        <v>Green</v>
      </c>
      <c r="F1752" s="72" t="s">
        <v>1691</v>
      </c>
      <c r="G1752" s="23"/>
      <c r="H1752" s="24" t="str">
        <f t="shared" si="163"/>
        <v>Start Loc</v>
      </c>
      <c r="I1752" s="24" t="str">
        <f t="shared" si="164"/>
        <v>End Loc</v>
      </c>
      <c r="J1752" s="24" t="str">
        <f t="shared" si="165"/>
        <v>Segment</v>
      </c>
      <c r="K1752" s="71" t="s">
        <v>821</v>
      </c>
      <c r="L1752" s="22">
        <v>7</v>
      </c>
      <c r="M1752" s="22">
        <v>7.24</v>
      </c>
      <c r="N1752" s="22">
        <v>5</v>
      </c>
      <c r="O1752" s="22">
        <v>0</v>
      </c>
      <c r="P1752" s="22">
        <v>0</v>
      </c>
      <c r="Q1752" s="22">
        <v>3</v>
      </c>
      <c r="R1752" s="22"/>
      <c r="S1752" s="22"/>
      <c r="T1752" s="22"/>
      <c r="U1752" t="s">
        <v>1962</v>
      </c>
      <c r="V1752" s="18">
        <f t="shared" si="166"/>
        <v>0.24000000000000021</v>
      </c>
      <c r="W1752" s="18">
        <v>39.699373164900003</v>
      </c>
      <c r="X1752" s="18">
        <v>-83.857005747000002</v>
      </c>
      <c r="Y1752" s="18">
        <v>39.699739299299999</v>
      </c>
      <c r="Z1752" s="18">
        <v>-83.852619672299994</v>
      </c>
      <c r="AA1752" s="71" t="str">
        <f t="shared" si="167"/>
        <v>GRE</v>
      </c>
    </row>
    <row r="1753" spans="1:27" x14ac:dyDescent="0.25">
      <c r="A1753" s="22" t="s">
        <v>6292</v>
      </c>
      <c r="B1753" s="22">
        <v>0</v>
      </c>
      <c r="C1753" s="22" t="s">
        <v>4628</v>
      </c>
      <c r="D1753" s="22">
        <v>2</v>
      </c>
      <c r="E1753" s="23" t="str">
        <f t="shared" si="162"/>
        <v>Green</v>
      </c>
      <c r="F1753" s="72" t="s">
        <v>1684</v>
      </c>
      <c r="G1753" s="23"/>
      <c r="H1753" s="24" t="str">
        <f t="shared" si="163"/>
        <v>Start Loc</v>
      </c>
      <c r="I1753" s="24" t="str">
        <f t="shared" si="164"/>
        <v>End Loc</v>
      </c>
      <c r="J1753" s="24" t="str">
        <f t="shared" si="165"/>
        <v>Segment</v>
      </c>
      <c r="K1753" s="71" t="s">
        <v>1007</v>
      </c>
      <c r="L1753" s="22">
        <v>4.75</v>
      </c>
      <c r="M1753" s="22">
        <v>4.99</v>
      </c>
      <c r="N1753" s="22">
        <v>2</v>
      </c>
      <c r="O1753" s="22">
        <v>0</v>
      </c>
      <c r="P1753" s="22">
        <v>2</v>
      </c>
      <c r="Q1753" s="22">
        <v>3</v>
      </c>
      <c r="R1753" s="22"/>
      <c r="S1753" s="22"/>
      <c r="T1753" s="22"/>
      <c r="U1753" t="s">
        <v>717</v>
      </c>
      <c r="V1753" s="18">
        <f t="shared" si="166"/>
        <v>0.24000000000000021</v>
      </c>
      <c r="W1753" s="18">
        <v>39.700953392899997</v>
      </c>
      <c r="X1753" s="18">
        <v>-82.456087618500007</v>
      </c>
      <c r="Y1753" s="18">
        <v>39.700229650799997</v>
      </c>
      <c r="Z1753" s="18">
        <v>-82.451714140899995</v>
      </c>
      <c r="AA1753" s="71" t="str">
        <f t="shared" si="167"/>
        <v>FAI</v>
      </c>
    </row>
    <row r="1754" spans="1:27" x14ac:dyDescent="0.25">
      <c r="A1754" s="22" t="s">
        <v>5457</v>
      </c>
      <c r="B1754" s="22">
        <v>0</v>
      </c>
      <c r="C1754" s="22" t="s">
        <v>4606</v>
      </c>
      <c r="D1754" s="22">
        <v>2</v>
      </c>
      <c r="E1754" s="23" t="str">
        <f t="shared" si="162"/>
        <v>Green</v>
      </c>
      <c r="F1754" s="72" t="s">
        <v>1684</v>
      </c>
      <c r="G1754" s="23"/>
      <c r="H1754" s="24" t="str">
        <f t="shared" si="163"/>
        <v>Start Loc</v>
      </c>
      <c r="I1754" s="24" t="str">
        <f t="shared" si="164"/>
        <v>End Loc</v>
      </c>
      <c r="J1754" s="24" t="str">
        <f t="shared" si="165"/>
        <v>Segment</v>
      </c>
      <c r="K1754" s="71" t="s">
        <v>920</v>
      </c>
      <c r="L1754" s="22">
        <v>0.25</v>
      </c>
      <c r="M1754" s="22">
        <v>0.49</v>
      </c>
      <c r="N1754" s="22">
        <v>2</v>
      </c>
      <c r="O1754" s="22">
        <v>0</v>
      </c>
      <c r="P1754" s="22">
        <v>0</v>
      </c>
      <c r="Q1754" s="22">
        <v>2</v>
      </c>
      <c r="R1754" s="22"/>
      <c r="S1754" s="22"/>
      <c r="T1754" s="22"/>
      <c r="U1754" t="s">
        <v>4908</v>
      </c>
      <c r="V1754" s="18">
        <f t="shared" si="166"/>
        <v>0.24</v>
      </c>
      <c r="W1754" s="18">
        <v>39.701379947500001</v>
      </c>
      <c r="X1754" s="18">
        <v>-82.422135716</v>
      </c>
      <c r="Y1754" s="18">
        <v>39.700616399300003</v>
      </c>
      <c r="Z1754" s="18">
        <v>-82.417798452200003</v>
      </c>
      <c r="AA1754" s="71" t="str">
        <f t="shared" si="167"/>
        <v>FAI</v>
      </c>
    </row>
    <row r="1755" spans="1:27" x14ac:dyDescent="0.25">
      <c r="A1755" s="22" t="s">
        <v>3001</v>
      </c>
      <c r="B1755" s="22">
        <v>0</v>
      </c>
      <c r="C1755" s="22" t="s">
        <v>4616</v>
      </c>
      <c r="D1755" s="22">
        <v>2</v>
      </c>
      <c r="E1755" s="23" t="str">
        <f t="shared" si="162"/>
        <v>Green</v>
      </c>
      <c r="F1755" s="72" t="s">
        <v>1674</v>
      </c>
      <c r="G1755" s="23"/>
      <c r="H1755" s="24" t="str">
        <f t="shared" si="163"/>
        <v>Start Loc</v>
      </c>
      <c r="I1755" s="24" t="str">
        <f t="shared" si="164"/>
        <v>End Loc</v>
      </c>
      <c r="J1755" s="24" t="str">
        <f t="shared" si="165"/>
        <v>Segment</v>
      </c>
      <c r="K1755" s="71" t="s">
        <v>939</v>
      </c>
      <c r="L1755" s="22">
        <v>4</v>
      </c>
      <c r="M1755" s="22">
        <v>4.24</v>
      </c>
      <c r="N1755" s="22">
        <v>2</v>
      </c>
      <c r="O1755" s="22">
        <v>0</v>
      </c>
      <c r="P1755" s="22">
        <v>1</v>
      </c>
      <c r="Q1755" s="22">
        <v>2</v>
      </c>
      <c r="R1755" s="22"/>
      <c r="S1755" s="22"/>
      <c r="T1755" s="22"/>
      <c r="U1755" t="s">
        <v>2155</v>
      </c>
      <c r="V1755" s="18">
        <f t="shared" si="166"/>
        <v>0.24000000000000021</v>
      </c>
      <c r="W1755" s="18">
        <v>39.701891428800003</v>
      </c>
      <c r="X1755" s="18">
        <v>-84.344536518200002</v>
      </c>
      <c r="Y1755" s="18">
        <v>39.7019166846</v>
      </c>
      <c r="Z1755" s="18">
        <v>-84.340031816500002</v>
      </c>
      <c r="AA1755" s="71" t="str">
        <f t="shared" si="167"/>
        <v>MOT</v>
      </c>
    </row>
    <row r="1756" spans="1:27" x14ac:dyDescent="0.25">
      <c r="A1756" s="22" t="s">
        <v>3281</v>
      </c>
      <c r="B1756" s="22">
        <v>0</v>
      </c>
      <c r="C1756" s="22" t="s">
        <v>4627</v>
      </c>
      <c r="D1756" s="22">
        <v>4</v>
      </c>
      <c r="E1756" s="23" t="str">
        <f t="shared" si="162"/>
        <v>Green</v>
      </c>
      <c r="F1756" s="72" t="s">
        <v>1691</v>
      </c>
      <c r="G1756" s="23"/>
      <c r="H1756" s="24" t="str">
        <f t="shared" si="163"/>
        <v>Start Loc</v>
      </c>
      <c r="I1756" s="24" t="str">
        <f t="shared" si="164"/>
        <v>End Loc</v>
      </c>
      <c r="J1756" s="24" t="str">
        <f t="shared" si="165"/>
        <v>Segment</v>
      </c>
      <c r="K1756" s="71" t="s">
        <v>855</v>
      </c>
      <c r="L1756" s="22">
        <v>3.25</v>
      </c>
      <c r="M1756" s="22">
        <v>3.49</v>
      </c>
      <c r="N1756" s="22">
        <v>4</v>
      </c>
      <c r="O1756" s="22">
        <v>0</v>
      </c>
      <c r="P1756" s="22">
        <v>0</v>
      </c>
      <c r="Q1756" s="22">
        <v>1</v>
      </c>
      <c r="R1756" s="22"/>
      <c r="S1756" s="22"/>
      <c r="T1756" s="22"/>
      <c r="U1756" t="s">
        <v>554</v>
      </c>
      <c r="V1756" s="18">
        <f t="shared" si="166"/>
        <v>0.24000000000000021</v>
      </c>
      <c r="W1756" s="18">
        <v>39.702752621800002</v>
      </c>
      <c r="X1756" s="18">
        <v>-83.705905473499996</v>
      </c>
      <c r="Y1756" s="18">
        <v>39.705651706300003</v>
      </c>
      <c r="Z1756" s="18">
        <v>-83.703888369400005</v>
      </c>
      <c r="AA1756" s="71" t="str">
        <f t="shared" si="167"/>
        <v>GRE</v>
      </c>
    </row>
    <row r="1757" spans="1:27" x14ac:dyDescent="0.25">
      <c r="A1757" s="22" t="s">
        <v>6158</v>
      </c>
      <c r="B1757" s="22">
        <v>0</v>
      </c>
      <c r="C1757" s="22" t="s">
        <v>4607</v>
      </c>
      <c r="D1757" s="22">
        <v>2</v>
      </c>
      <c r="E1757" s="23" t="str">
        <f t="shared" si="162"/>
        <v>Green</v>
      </c>
      <c r="F1757" s="72" t="s">
        <v>1705</v>
      </c>
      <c r="G1757" s="23"/>
      <c r="H1757" s="24" t="str">
        <f t="shared" si="163"/>
        <v>Start Loc</v>
      </c>
      <c r="I1757" s="24" t="str">
        <f t="shared" si="164"/>
        <v>End Loc</v>
      </c>
      <c r="J1757" s="24" t="str">
        <f t="shared" si="165"/>
        <v>Segment</v>
      </c>
      <c r="K1757" s="71" t="s">
        <v>967</v>
      </c>
      <c r="L1757" s="22">
        <v>5</v>
      </c>
      <c r="M1757" s="22">
        <v>5.24</v>
      </c>
      <c r="N1757" s="22">
        <v>2</v>
      </c>
      <c r="O1757" s="22">
        <v>0</v>
      </c>
      <c r="P1757" s="22">
        <v>0</v>
      </c>
      <c r="Q1757" s="22">
        <v>2</v>
      </c>
      <c r="R1757" s="22"/>
      <c r="S1757" s="22"/>
      <c r="T1757" s="22"/>
      <c r="U1757" t="s">
        <v>642</v>
      </c>
      <c r="V1757" s="18">
        <f t="shared" si="166"/>
        <v>0.24000000000000021</v>
      </c>
      <c r="W1757" s="18">
        <v>39.705759502299998</v>
      </c>
      <c r="X1757" s="18">
        <v>-82.281752701399995</v>
      </c>
      <c r="Y1757" s="18">
        <v>39.7066272056</v>
      </c>
      <c r="Z1757" s="18">
        <v>-82.277618675100001</v>
      </c>
      <c r="AA1757" s="71" t="str">
        <f t="shared" si="167"/>
        <v>PER</v>
      </c>
    </row>
    <row r="1758" spans="1:27" x14ac:dyDescent="0.25">
      <c r="A1758" s="22" t="s">
        <v>6498</v>
      </c>
      <c r="B1758" s="22">
        <v>0</v>
      </c>
      <c r="C1758" s="22" t="s">
        <v>4619</v>
      </c>
      <c r="D1758" s="22">
        <v>3</v>
      </c>
      <c r="E1758" s="23" t="str">
        <f t="shared" si="162"/>
        <v>Green</v>
      </c>
      <c r="F1758" s="72" t="s">
        <v>1691</v>
      </c>
      <c r="G1758" s="23"/>
      <c r="H1758" s="24" t="str">
        <f t="shared" si="163"/>
        <v>Start Loc</v>
      </c>
      <c r="I1758" s="24" t="str">
        <f t="shared" si="164"/>
        <v>End Loc</v>
      </c>
      <c r="J1758" s="24" t="str">
        <f t="shared" si="165"/>
        <v>Segment</v>
      </c>
      <c r="K1758" s="71" t="s">
        <v>959</v>
      </c>
      <c r="L1758" s="22">
        <v>0.5</v>
      </c>
      <c r="M1758" s="22">
        <v>0.74</v>
      </c>
      <c r="N1758" s="22">
        <v>3</v>
      </c>
      <c r="O1758" s="22">
        <v>0</v>
      </c>
      <c r="P1758" s="22">
        <v>0</v>
      </c>
      <c r="Q1758" s="22">
        <v>1</v>
      </c>
      <c r="R1758" s="22"/>
      <c r="S1758" s="22"/>
      <c r="T1758" s="22"/>
      <c r="U1758" t="s">
        <v>324</v>
      </c>
      <c r="V1758" s="18">
        <f t="shared" si="166"/>
        <v>0.24</v>
      </c>
      <c r="W1758" s="18">
        <v>39.7058013965</v>
      </c>
      <c r="X1758" s="18">
        <v>-83.992008029100006</v>
      </c>
      <c r="Y1758" s="18">
        <v>39.709131335000002</v>
      </c>
      <c r="Z1758" s="18">
        <v>-83.990687768800001</v>
      </c>
      <c r="AA1758" s="71" t="str">
        <f t="shared" si="167"/>
        <v>GRE</v>
      </c>
    </row>
    <row r="1759" spans="1:27" x14ac:dyDescent="0.25">
      <c r="A1759" s="22" t="s">
        <v>4133</v>
      </c>
      <c r="B1759" s="22">
        <v>0</v>
      </c>
      <c r="C1759" s="22" t="s">
        <v>4606</v>
      </c>
      <c r="D1759" s="22">
        <v>5</v>
      </c>
      <c r="E1759" s="23" t="str">
        <f t="shared" si="162"/>
        <v>Green</v>
      </c>
      <c r="F1759" s="72" t="s">
        <v>1691</v>
      </c>
      <c r="G1759" s="23"/>
      <c r="H1759" s="24" t="str">
        <f t="shared" si="163"/>
        <v>Start Loc</v>
      </c>
      <c r="I1759" s="24" t="str">
        <f t="shared" si="164"/>
        <v>End Loc</v>
      </c>
      <c r="J1759" s="24" t="str">
        <f t="shared" si="165"/>
        <v>Segment</v>
      </c>
      <c r="K1759" s="71" t="s">
        <v>857</v>
      </c>
      <c r="L1759" s="22">
        <v>0.25</v>
      </c>
      <c r="M1759" s="22">
        <v>0.49</v>
      </c>
      <c r="N1759" s="22">
        <v>5</v>
      </c>
      <c r="O1759" s="22">
        <v>0</v>
      </c>
      <c r="P1759" s="22">
        <v>0</v>
      </c>
      <c r="Q1759" s="22">
        <v>6</v>
      </c>
      <c r="R1759" s="22"/>
      <c r="S1759" s="22"/>
      <c r="T1759" s="22"/>
      <c r="U1759" t="s">
        <v>445</v>
      </c>
      <c r="V1759" s="18">
        <f t="shared" si="166"/>
        <v>0.24</v>
      </c>
      <c r="W1759" s="18">
        <v>39.706577633199998</v>
      </c>
      <c r="X1759" s="18">
        <v>-83.903316825700003</v>
      </c>
      <c r="Y1759" s="18">
        <v>39.709795189300003</v>
      </c>
      <c r="Z1759" s="18">
        <v>-83.903913082399995</v>
      </c>
      <c r="AA1759" s="71" t="str">
        <f t="shared" si="167"/>
        <v>GRE</v>
      </c>
    </row>
    <row r="1760" spans="1:27" x14ac:dyDescent="0.25">
      <c r="A1760" s="22" t="s">
        <v>6375</v>
      </c>
      <c r="B1760" s="22">
        <v>0</v>
      </c>
      <c r="C1760" s="22" t="s">
        <v>4620</v>
      </c>
      <c r="D1760" s="22">
        <v>3</v>
      </c>
      <c r="E1760" s="23" t="str">
        <f t="shared" si="162"/>
        <v>Green</v>
      </c>
      <c r="F1760" s="72" t="s">
        <v>1691</v>
      </c>
      <c r="G1760" s="23"/>
      <c r="H1760" s="24" t="str">
        <f t="shared" si="163"/>
        <v>Start Loc</v>
      </c>
      <c r="I1760" s="24" t="str">
        <f t="shared" si="164"/>
        <v>End Loc</v>
      </c>
      <c r="J1760" s="24" t="str">
        <f t="shared" si="165"/>
        <v>Segment</v>
      </c>
      <c r="K1760" s="71" t="s">
        <v>1010</v>
      </c>
      <c r="L1760" s="22">
        <v>0</v>
      </c>
      <c r="M1760" s="22">
        <v>0.24</v>
      </c>
      <c r="N1760" s="22">
        <v>3</v>
      </c>
      <c r="O1760" s="22">
        <v>0</v>
      </c>
      <c r="P1760" s="22">
        <v>0</v>
      </c>
      <c r="Q1760" s="22">
        <v>0</v>
      </c>
      <c r="R1760" s="22"/>
      <c r="S1760" s="22"/>
      <c r="T1760" s="22"/>
      <c r="U1760" t="s">
        <v>395</v>
      </c>
      <c r="V1760" s="18">
        <f t="shared" si="166"/>
        <v>0.24</v>
      </c>
      <c r="W1760" s="18">
        <v>39.708607564799998</v>
      </c>
      <c r="X1760" s="18">
        <v>-83.885149545299996</v>
      </c>
      <c r="Y1760" s="18">
        <v>39.7118066305</v>
      </c>
      <c r="Z1760" s="18">
        <v>-83.886881552000006</v>
      </c>
      <c r="AA1760" s="71" t="str">
        <f t="shared" si="167"/>
        <v>GRE</v>
      </c>
    </row>
    <row r="1761" spans="1:27" x14ac:dyDescent="0.25">
      <c r="A1761" s="22" t="s">
        <v>6364</v>
      </c>
      <c r="B1761" s="22">
        <v>0</v>
      </c>
      <c r="C1761" s="22" t="s">
        <v>4634</v>
      </c>
      <c r="D1761" s="22">
        <v>3</v>
      </c>
      <c r="E1761" s="23" t="str">
        <f t="shared" si="162"/>
        <v>Green</v>
      </c>
      <c r="F1761" s="72" t="s">
        <v>1705</v>
      </c>
      <c r="G1761" s="23"/>
      <c r="H1761" s="24" t="str">
        <f t="shared" si="163"/>
        <v>Start Loc</v>
      </c>
      <c r="I1761" s="24" t="str">
        <f t="shared" si="164"/>
        <v>End Loc</v>
      </c>
      <c r="J1761" s="24" t="str">
        <f t="shared" si="165"/>
        <v>Segment</v>
      </c>
      <c r="K1761" s="71" t="s">
        <v>877</v>
      </c>
      <c r="L1761" s="22">
        <v>6.25</v>
      </c>
      <c r="M1761" s="22">
        <v>6.49</v>
      </c>
      <c r="N1761" s="22">
        <v>3</v>
      </c>
      <c r="O1761" s="22">
        <v>0</v>
      </c>
      <c r="P1761" s="22">
        <v>0</v>
      </c>
      <c r="Q1761" s="22">
        <v>0</v>
      </c>
      <c r="R1761" s="22"/>
      <c r="S1761" s="22"/>
      <c r="T1761" s="22"/>
      <c r="U1761" t="s">
        <v>421</v>
      </c>
      <c r="V1761" s="18">
        <f t="shared" si="166"/>
        <v>0.24000000000000021</v>
      </c>
      <c r="W1761" s="18">
        <v>39.709101759900001</v>
      </c>
      <c r="X1761" s="18">
        <v>-82.072874209999995</v>
      </c>
      <c r="Y1761" s="18">
        <v>39.712255973600001</v>
      </c>
      <c r="Z1761" s="18">
        <v>-82.073918806099996</v>
      </c>
      <c r="AA1761" s="71" t="str">
        <f t="shared" si="167"/>
        <v>PER</v>
      </c>
    </row>
    <row r="1762" spans="1:27" x14ac:dyDescent="0.25">
      <c r="A1762" s="22" t="s">
        <v>2684</v>
      </c>
      <c r="B1762" s="22">
        <v>0</v>
      </c>
      <c r="C1762" s="22" t="s">
        <v>4621</v>
      </c>
      <c r="D1762" s="22">
        <v>2</v>
      </c>
      <c r="E1762" s="23" t="str">
        <f t="shared" si="162"/>
        <v>Green</v>
      </c>
      <c r="F1762" s="72" t="s">
        <v>1691</v>
      </c>
      <c r="G1762" s="23"/>
      <c r="H1762" s="24" t="str">
        <f t="shared" si="163"/>
        <v>Start Loc</v>
      </c>
      <c r="I1762" s="24" t="str">
        <f t="shared" si="164"/>
        <v>End Loc</v>
      </c>
      <c r="J1762" s="24" t="str">
        <f t="shared" si="165"/>
        <v>Segment</v>
      </c>
      <c r="K1762" s="71" t="s">
        <v>959</v>
      </c>
      <c r="L1762" s="22">
        <v>0.75</v>
      </c>
      <c r="M1762" s="22">
        <v>0.99</v>
      </c>
      <c r="N1762" s="22">
        <v>2</v>
      </c>
      <c r="O1762" s="22">
        <v>0</v>
      </c>
      <c r="P1762" s="22">
        <v>0</v>
      </c>
      <c r="Q1762" s="22">
        <v>1</v>
      </c>
      <c r="R1762" s="22"/>
      <c r="S1762" s="22"/>
      <c r="T1762" s="22"/>
      <c r="U1762" t="s">
        <v>324</v>
      </c>
      <c r="V1762" s="18">
        <f t="shared" si="166"/>
        <v>0.24</v>
      </c>
      <c r="W1762" s="18">
        <v>39.709270499500001</v>
      </c>
      <c r="X1762" s="18">
        <v>-83.990636381599998</v>
      </c>
      <c r="Y1762" s="18">
        <v>39.712609477900003</v>
      </c>
      <c r="Z1762" s="18">
        <v>-83.989461094099994</v>
      </c>
      <c r="AA1762" s="71" t="str">
        <f t="shared" si="167"/>
        <v>GRE</v>
      </c>
    </row>
    <row r="1763" spans="1:27" x14ac:dyDescent="0.25">
      <c r="A1763" s="22" t="s">
        <v>3756</v>
      </c>
      <c r="B1763" s="22">
        <v>0</v>
      </c>
      <c r="C1763" s="22" t="s">
        <v>4647</v>
      </c>
      <c r="D1763" s="22">
        <v>5</v>
      </c>
      <c r="E1763" s="23" t="str">
        <f t="shared" si="162"/>
        <v>Green</v>
      </c>
      <c r="F1763" s="72" t="s">
        <v>1723</v>
      </c>
      <c r="G1763" s="23"/>
      <c r="H1763" s="24" t="str">
        <f t="shared" si="163"/>
        <v>Start Loc</v>
      </c>
      <c r="I1763" s="24" t="str">
        <f t="shared" si="164"/>
        <v>End Loc</v>
      </c>
      <c r="J1763" s="24" t="str">
        <f t="shared" si="165"/>
        <v>Segment</v>
      </c>
      <c r="K1763" s="71" t="s">
        <v>946</v>
      </c>
      <c r="L1763" s="22">
        <v>10.5</v>
      </c>
      <c r="M1763" s="22">
        <v>10.74</v>
      </c>
      <c r="N1763" s="22">
        <v>5</v>
      </c>
      <c r="O1763" s="22">
        <v>0</v>
      </c>
      <c r="P1763" s="22">
        <v>0</v>
      </c>
      <c r="Q1763" s="22">
        <v>0</v>
      </c>
      <c r="R1763" s="22"/>
      <c r="S1763" s="22"/>
      <c r="T1763" s="22"/>
      <c r="U1763" t="s">
        <v>767</v>
      </c>
      <c r="V1763" s="18">
        <f t="shared" si="166"/>
        <v>0.24000000000000021</v>
      </c>
      <c r="W1763" s="18">
        <v>39.714640185599997</v>
      </c>
      <c r="X1763" s="18">
        <v>-84.620889427099996</v>
      </c>
      <c r="Y1763" s="18">
        <v>39.714897673800003</v>
      </c>
      <c r="Z1763" s="18">
        <v>-84.617081162299996</v>
      </c>
      <c r="AA1763" s="71" t="str">
        <f t="shared" si="167"/>
        <v>PRE</v>
      </c>
    </row>
    <row r="1764" spans="1:27" x14ac:dyDescent="0.25">
      <c r="A1764" s="22" t="s">
        <v>5965</v>
      </c>
      <c r="B1764" s="22">
        <v>0</v>
      </c>
      <c r="C1764" s="22" t="s">
        <v>4612</v>
      </c>
      <c r="D1764" s="22">
        <v>2</v>
      </c>
      <c r="E1764" s="23" t="str">
        <f t="shared" si="162"/>
        <v>Green</v>
      </c>
      <c r="F1764" s="72" t="s">
        <v>1674</v>
      </c>
      <c r="G1764" s="23"/>
      <c r="H1764" s="24" t="str">
        <f t="shared" si="163"/>
        <v>Start Loc</v>
      </c>
      <c r="I1764" s="24" t="str">
        <f t="shared" si="164"/>
        <v>End Loc</v>
      </c>
      <c r="J1764" s="24" t="str">
        <f t="shared" si="165"/>
        <v>Segment</v>
      </c>
      <c r="K1764" s="71" t="s">
        <v>937</v>
      </c>
      <c r="L1764" s="22">
        <v>1</v>
      </c>
      <c r="M1764" s="22">
        <v>1.24</v>
      </c>
      <c r="N1764" s="22">
        <v>2</v>
      </c>
      <c r="O1764" s="22">
        <v>0</v>
      </c>
      <c r="P1764" s="22">
        <v>0</v>
      </c>
      <c r="Q1764" s="22">
        <v>1</v>
      </c>
      <c r="R1764" s="22"/>
      <c r="S1764" s="22"/>
      <c r="T1764" s="22"/>
      <c r="U1764" t="s">
        <v>6737</v>
      </c>
      <c r="V1764" s="18">
        <f t="shared" si="166"/>
        <v>0.24</v>
      </c>
      <c r="W1764" s="18">
        <v>39.716137765699997</v>
      </c>
      <c r="X1764" s="18">
        <v>-84.326198910100004</v>
      </c>
      <c r="Y1764" s="18">
        <v>39.719528751200002</v>
      </c>
      <c r="Z1764" s="18">
        <v>-84.325722759800001</v>
      </c>
      <c r="AA1764" s="71" t="str">
        <f t="shared" si="167"/>
        <v>MOT</v>
      </c>
    </row>
    <row r="1765" spans="1:27" x14ac:dyDescent="0.25">
      <c r="A1765" s="22" t="s">
        <v>2479</v>
      </c>
      <c r="B1765" s="22">
        <v>0</v>
      </c>
      <c r="C1765" s="22" t="s">
        <v>4626</v>
      </c>
      <c r="D1765" s="22">
        <v>2</v>
      </c>
      <c r="E1765" s="23" t="str">
        <f t="shared" si="162"/>
        <v>Green</v>
      </c>
      <c r="F1765" s="72" t="s">
        <v>1705</v>
      </c>
      <c r="G1765" s="23"/>
      <c r="H1765" s="24" t="str">
        <f t="shared" si="163"/>
        <v>Start Loc</v>
      </c>
      <c r="I1765" s="24" t="str">
        <f t="shared" si="164"/>
        <v>End Loc</v>
      </c>
      <c r="J1765" s="24" t="str">
        <f t="shared" si="165"/>
        <v>Segment</v>
      </c>
      <c r="K1765" s="71" t="s">
        <v>792</v>
      </c>
      <c r="L1765" s="22">
        <v>1.75</v>
      </c>
      <c r="M1765" s="22">
        <v>1.99</v>
      </c>
      <c r="N1765" s="22">
        <v>2</v>
      </c>
      <c r="O1765" s="22">
        <v>0</v>
      </c>
      <c r="P1765" s="22">
        <v>0</v>
      </c>
      <c r="Q1765" s="22">
        <v>0</v>
      </c>
      <c r="R1765" s="22"/>
      <c r="S1765" s="22"/>
      <c r="T1765" s="22"/>
      <c r="U1765" t="s">
        <v>237</v>
      </c>
      <c r="V1765" s="18">
        <f t="shared" si="166"/>
        <v>0.24</v>
      </c>
      <c r="W1765" s="18">
        <v>39.720978069899999</v>
      </c>
      <c r="X1765" s="18">
        <v>-82.175345319200005</v>
      </c>
      <c r="Y1765" s="18">
        <v>39.721633715099998</v>
      </c>
      <c r="Z1765" s="18">
        <v>-82.1709390945</v>
      </c>
      <c r="AA1765" s="71" t="str">
        <f t="shared" si="167"/>
        <v>PER</v>
      </c>
    </row>
    <row r="1766" spans="1:27" x14ac:dyDescent="0.25">
      <c r="A1766" s="22" t="s">
        <v>2436</v>
      </c>
      <c r="B1766" s="22">
        <v>0</v>
      </c>
      <c r="C1766" s="22" t="s">
        <v>4629</v>
      </c>
      <c r="D1766" s="22">
        <v>3</v>
      </c>
      <c r="E1766" s="23" t="str">
        <f t="shared" si="162"/>
        <v>Green</v>
      </c>
      <c r="F1766" s="72" t="s">
        <v>1689</v>
      </c>
      <c r="G1766" s="23"/>
      <c r="H1766" s="24" t="str">
        <f t="shared" si="163"/>
        <v>Start Loc</v>
      </c>
      <c r="I1766" s="24" t="str">
        <f t="shared" si="164"/>
        <v>End Loc</v>
      </c>
      <c r="J1766" s="24" t="str">
        <f t="shared" si="165"/>
        <v>Segment</v>
      </c>
      <c r="K1766" s="71" t="s">
        <v>817</v>
      </c>
      <c r="L1766" s="22">
        <v>7</v>
      </c>
      <c r="M1766" s="22">
        <v>7.24</v>
      </c>
      <c r="N1766" s="22">
        <v>3</v>
      </c>
      <c r="O1766" s="22">
        <v>0</v>
      </c>
      <c r="P1766" s="22">
        <v>0</v>
      </c>
      <c r="Q1766" s="22">
        <v>0</v>
      </c>
      <c r="R1766" s="22"/>
      <c r="S1766" s="22"/>
      <c r="T1766" s="22"/>
      <c r="U1766" t="s">
        <v>517</v>
      </c>
      <c r="V1766" s="18">
        <f t="shared" si="166"/>
        <v>0.24000000000000021</v>
      </c>
      <c r="W1766" s="18">
        <v>39.720820542699997</v>
      </c>
      <c r="X1766" s="18">
        <v>-83.202668494999998</v>
      </c>
      <c r="Y1766" s="18">
        <v>39.723461705600002</v>
      </c>
      <c r="Z1766" s="18">
        <v>-83.205520031500001</v>
      </c>
      <c r="AA1766" s="71" t="str">
        <f t="shared" si="167"/>
        <v>PIC</v>
      </c>
    </row>
    <row r="1767" spans="1:27" x14ac:dyDescent="0.25">
      <c r="A1767" s="22" t="s">
        <v>6197</v>
      </c>
      <c r="B1767" s="22">
        <v>0</v>
      </c>
      <c r="C1767" s="22" t="s">
        <v>4624</v>
      </c>
      <c r="D1767" s="22">
        <v>2</v>
      </c>
      <c r="E1767" s="23" t="str">
        <f t="shared" si="162"/>
        <v>Green</v>
      </c>
      <c r="F1767" s="72" t="s">
        <v>1705</v>
      </c>
      <c r="G1767" s="23"/>
      <c r="H1767" s="24" t="str">
        <f t="shared" si="163"/>
        <v>Start Loc</v>
      </c>
      <c r="I1767" s="24" t="str">
        <f t="shared" si="164"/>
        <v>End Loc</v>
      </c>
      <c r="J1767" s="24" t="str">
        <f t="shared" si="165"/>
        <v>Segment</v>
      </c>
      <c r="K1767" s="71" t="s">
        <v>792</v>
      </c>
      <c r="L1767" s="22">
        <v>2.25</v>
      </c>
      <c r="M1767" s="22">
        <v>2.4900000000000002</v>
      </c>
      <c r="N1767" s="22">
        <v>2</v>
      </c>
      <c r="O1767" s="22">
        <v>0</v>
      </c>
      <c r="P1767" s="22">
        <v>0</v>
      </c>
      <c r="Q1767" s="22">
        <v>1</v>
      </c>
      <c r="R1767" s="22"/>
      <c r="S1767" s="22"/>
      <c r="T1767" s="22"/>
      <c r="U1767" t="s">
        <v>237</v>
      </c>
      <c r="V1767" s="18">
        <f t="shared" si="166"/>
        <v>0.24000000000000021</v>
      </c>
      <c r="W1767" s="18">
        <v>39.722485258699997</v>
      </c>
      <c r="X1767" s="18">
        <v>-82.166192166499997</v>
      </c>
      <c r="Y1767" s="18">
        <v>39.723910190600002</v>
      </c>
      <c r="Z1767" s="18">
        <v>-82.162154589699995</v>
      </c>
      <c r="AA1767" s="71" t="str">
        <f t="shared" si="167"/>
        <v>PER</v>
      </c>
    </row>
    <row r="1768" spans="1:27" x14ac:dyDescent="0.25">
      <c r="A1768" s="22" t="s">
        <v>2482</v>
      </c>
      <c r="B1768" s="22">
        <v>0</v>
      </c>
      <c r="C1768" s="22" t="s">
        <v>4627</v>
      </c>
      <c r="D1768" s="22">
        <v>2</v>
      </c>
      <c r="E1768" s="23" t="str">
        <f t="shared" si="162"/>
        <v>Green</v>
      </c>
      <c r="F1768" s="72" t="s">
        <v>1691</v>
      </c>
      <c r="G1768" s="23"/>
      <c r="H1768" s="24" t="str">
        <f t="shared" si="163"/>
        <v>Start Loc</v>
      </c>
      <c r="I1768" s="24" t="str">
        <f t="shared" si="164"/>
        <v>End Loc</v>
      </c>
      <c r="J1768" s="24" t="str">
        <f t="shared" si="165"/>
        <v>Segment</v>
      </c>
      <c r="K1768" s="71" t="s">
        <v>923</v>
      </c>
      <c r="L1768" s="22">
        <v>3.25</v>
      </c>
      <c r="M1768" s="22">
        <v>3.49</v>
      </c>
      <c r="N1768" s="22">
        <v>2</v>
      </c>
      <c r="O1768" s="22">
        <v>0</v>
      </c>
      <c r="P1768" s="22">
        <v>0</v>
      </c>
      <c r="Q1768" s="22">
        <v>0</v>
      </c>
      <c r="R1768" s="22"/>
      <c r="S1768" s="22"/>
      <c r="T1768" s="22"/>
      <c r="U1768" t="s">
        <v>1643</v>
      </c>
      <c r="V1768" s="18">
        <f t="shared" si="166"/>
        <v>0.24000000000000021</v>
      </c>
      <c r="W1768" s="18">
        <v>39.727344874800004</v>
      </c>
      <c r="X1768" s="18">
        <v>-83.966710490599993</v>
      </c>
      <c r="Y1768" s="18">
        <v>39.724515609299999</v>
      </c>
      <c r="Z1768" s="18">
        <v>-83.964112125300005</v>
      </c>
      <c r="AA1768" s="71" t="str">
        <f t="shared" si="167"/>
        <v>GRE</v>
      </c>
    </row>
    <row r="1769" spans="1:27" x14ac:dyDescent="0.25">
      <c r="A1769" s="22" t="s">
        <v>6144</v>
      </c>
      <c r="B1769" s="22">
        <v>0</v>
      </c>
      <c r="C1769" s="22" t="s">
        <v>4615</v>
      </c>
      <c r="D1769" s="22">
        <v>2</v>
      </c>
      <c r="E1769" s="23" t="str">
        <f t="shared" si="162"/>
        <v>Green</v>
      </c>
      <c r="F1769" s="72" t="s">
        <v>1705</v>
      </c>
      <c r="G1769" s="23"/>
      <c r="H1769" s="24" t="str">
        <f t="shared" si="163"/>
        <v>Start Loc</v>
      </c>
      <c r="I1769" s="24" t="str">
        <f t="shared" si="164"/>
        <v>End Loc</v>
      </c>
      <c r="J1769" s="24" t="str">
        <f t="shared" si="165"/>
        <v>Segment</v>
      </c>
      <c r="K1769" s="71" t="s">
        <v>792</v>
      </c>
      <c r="L1769" s="22">
        <v>2.5</v>
      </c>
      <c r="M1769" s="22">
        <v>2.74</v>
      </c>
      <c r="N1769" s="22">
        <v>2</v>
      </c>
      <c r="O1769" s="22">
        <v>0</v>
      </c>
      <c r="P1769" s="22">
        <v>0</v>
      </c>
      <c r="Q1769" s="22">
        <v>0</v>
      </c>
      <c r="R1769" s="22"/>
      <c r="S1769" s="22"/>
      <c r="T1769" s="22"/>
      <c r="U1769" t="s">
        <v>237</v>
      </c>
      <c r="V1769" s="18">
        <f t="shared" si="166"/>
        <v>0.24000000000000021</v>
      </c>
      <c r="W1769" s="18">
        <v>39.723974845900003</v>
      </c>
      <c r="X1769" s="18">
        <v>-82.161970745900007</v>
      </c>
      <c r="Y1769" s="18">
        <v>39.725566255799997</v>
      </c>
      <c r="Z1769" s="18">
        <v>-82.157971101300006</v>
      </c>
      <c r="AA1769" s="71" t="str">
        <f t="shared" si="167"/>
        <v>PER</v>
      </c>
    </row>
    <row r="1770" spans="1:27" x14ac:dyDescent="0.25">
      <c r="A1770" s="22" t="s">
        <v>4026</v>
      </c>
      <c r="B1770" s="22">
        <v>0</v>
      </c>
      <c r="C1770" s="22" t="s">
        <v>4631</v>
      </c>
      <c r="D1770" s="22">
        <v>4</v>
      </c>
      <c r="E1770" s="23" t="str">
        <f t="shared" si="162"/>
        <v>Green</v>
      </c>
      <c r="F1770" s="72" t="s">
        <v>1691</v>
      </c>
      <c r="G1770" s="23"/>
      <c r="H1770" s="24" t="str">
        <f t="shared" si="163"/>
        <v>Start Loc</v>
      </c>
      <c r="I1770" s="24" t="str">
        <f t="shared" si="164"/>
        <v>End Loc</v>
      </c>
      <c r="J1770" s="24" t="str">
        <f t="shared" si="165"/>
        <v>Segment</v>
      </c>
      <c r="K1770" s="71" t="s">
        <v>923</v>
      </c>
      <c r="L1770" s="22">
        <v>3</v>
      </c>
      <c r="M1770" s="22">
        <v>3.24</v>
      </c>
      <c r="N1770" s="22">
        <v>4</v>
      </c>
      <c r="O1770" s="22">
        <v>0</v>
      </c>
      <c r="P1770" s="22">
        <v>0</v>
      </c>
      <c r="Q1770" s="22">
        <v>4</v>
      </c>
      <c r="R1770" s="22"/>
      <c r="S1770" s="22"/>
      <c r="T1770" s="22"/>
      <c r="U1770" t="s">
        <v>1643</v>
      </c>
      <c r="V1770" s="18">
        <f t="shared" si="166"/>
        <v>0.24000000000000021</v>
      </c>
      <c r="W1770" s="18">
        <v>39.730614846100003</v>
      </c>
      <c r="X1770" s="18">
        <v>-83.968736718900004</v>
      </c>
      <c r="Y1770" s="18">
        <v>39.727469717699996</v>
      </c>
      <c r="Z1770" s="18">
        <v>-83.966804846900004</v>
      </c>
      <c r="AA1770" s="71" t="str">
        <f t="shared" si="167"/>
        <v>GRE</v>
      </c>
    </row>
    <row r="1771" spans="1:27" x14ac:dyDescent="0.25">
      <c r="A1771" s="22" t="s">
        <v>2306</v>
      </c>
      <c r="B1771" s="22">
        <v>0</v>
      </c>
      <c r="C1771" s="22" t="s">
        <v>4608</v>
      </c>
      <c r="D1771" s="22">
        <v>2</v>
      </c>
      <c r="E1771" s="23" t="str">
        <f t="shared" si="162"/>
        <v>Green</v>
      </c>
      <c r="F1771" s="72" t="s">
        <v>1691</v>
      </c>
      <c r="G1771" s="23"/>
      <c r="H1771" s="24" t="str">
        <f t="shared" si="163"/>
        <v>Start Loc</v>
      </c>
      <c r="I1771" s="24" t="str">
        <f t="shared" si="164"/>
        <v>End Loc</v>
      </c>
      <c r="J1771" s="24" t="str">
        <f t="shared" si="165"/>
        <v>Segment</v>
      </c>
      <c r="K1771" s="71" t="s">
        <v>1010</v>
      </c>
      <c r="L1771" s="22">
        <v>1.25</v>
      </c>
      <c r="M1771" s="22">
        <v>1.49</v>
      </c>
      <c r="N1771" s="22">
        <v>2</v>
      </c>
      <c r="O1771" s="22">
        <v>0</v>
      </c>
      <c r="P1771" s="22">
        <v>0</v>
      </c>
      <c r="Q1771" s="22">
        <v>0</v>
      </c>
      <c r="R1771" s="22"/>
      <c r="S1771" s="22"/>
      <c r="T1771" s="22"/>
      <c r="U1771" t="s">
        <v>395</v>
      </c>
      <c r="V1771" s="18">
        <f t="shared" si="166"/>
        <v>0.24</v>
      </c>
      <c r="W1771" s="18">
        <v>39.725169182599998</v>
      </c>
      <c r="X1771" s="18">
        <v>-83.881401192699997</v>
      </c>
      <c r="Y1771" s="18">
        <v>39.728461171100001</v>
      </c>
      <c r="Z1771" s="18">
        <v>-83.8801306039</v>
      </c>
      <c r="AA1771" s="71" t="str">
        <f t="shared" si="167"/>
        <v>GRE</v>
      </c>
    </row>
    <row r="1772" spans="1:27" x14ac:dyDescent="0.25">
      <c r="A1772" s="22" t="s">
        <v>2543</v>
      </c>
      <c r="B1772" s="22">
        <v>0</v>
      </c>
      <c r="C1772" s="22" t="s">
        <v>4612</v>
      </c>
      <c r="D1772" s="22">
        <v>2</v>
      </c>
      <c r="E1772" s="23" t="str">
        <f t="shared" si="162"/>
        <v>Green</v>
      </c>
      <c r="F1772" s="72" t="s">
        <v>1684</v>
      </c>
      <c r="G1772" s="23"/>
      <c r="H1772" s="24" t="str">
        <f t="shared" si="163"/>
        <v>Start Loc</v>
      </c>
      <c r="I1772" s="24" t="str">
        <f t="shared" si="164"/>
        <v>End Loc</v>
      </c>
      <c r="J1772" s="24" t="str">
        <f t="shared" si="165"/>
        <v>Segment</v>
      </c>
      <c r="K1772" s="71" t="s">
        <v>861</v>
      </c>
      <c r="L1772" s="22">
        <v>1</v>
      </c>
      <c r="M1772" s="22">
        <v>1.24</v>
      </c>
      <c r="N1772" s="22">
        <v>2</v>
      </c>
      <c r="O1772" s="22">
        <v>0</v>
      </c>
      <c r="P1772" s="22">
        <v>0</v>
      </c>
      <c r="Q1772" s="22">
        <v>0</v>
      </c>
      <c r="R1772" s="22"/>
      <c r="S1772" s="22"/>
      <c r="T1772" s="22"/>
      <c r="U1772" t="s">
        <v>2100</v>
      </c>
      <c r="V1772" s="18">
        <f t="shared" si="166"/>
        <v>0.24</v>
      </c>
      <c r="W1772" s="18">
        <v>39.7283560829</v>
      </c>
      <c r="X1772" s="18">
        <v>-82.546574692500002</v>
      </c>
      <c r="Y1772" s="18">
        <v>39.730165147400001</v>
      </c>
      <c r="Z1772" s="18">
        <v>-82.543051554800002</v>
      </c>
      <c r="AA1772" s="71" t="str">
        <f t="shared" si="167"/>
        <v>FAI</v>
      </c>
    </row>
    <row r="1773" spans="1:27" x14ac:dyDescent="0.25">
      <c r="A1773" s="22" t="s">
        <v>6034</v>
      </c>
      <c r="B1773" s="22">
        <v>0</v>
      </c>
      <c r="C1773" s="22" t="s">
        <v>4643</v>
      </c>
      <c r="D1773" s="22">
        <v>2</v>
      </c>
      <c r="E1773" s="23" t="str">
        <f t="shared" si="162"/>
        <v>Green</v>
      </c>
      <c r="F1773" s="72" t="s">
        <v>1684</v>
      </c>
      <c r="G1773" s="23"/>
      <c r="H1773" s="24" t="str">
        <f t="shared" si="163"/>
        <v>Start Loc</v>
      </c>
      <c r="I1773" s="24" t="str">
        <f t="shared" si="164"/>
        <v>End Loc</v>
      </c>
      <c r="J1773" s="24" t="str">
        <f t="shared" si="165"/>
        <v>Segment</v>
      </c>
      <c r="K1773" s="71" t="s">
        <v>928</v>
      </c>
      <c r="L1773" s="22">
        <v>3.5</v>
      </c>
      <c r="M1773" s="22">
        <v>3.74</v>
      </c>
      <c r="N1773" s="22">
        <v>2</v>
      </c>
      <c r="O1773" s="22">
        <v>0</v>
      </c>
      <c r="P1773" s="22">
        <v>2</v>
      </c>
      <c r="Q1773" s="22">
        <v>2</v>
      </c>
      <c r="R1773" s="22"/>
      <c r="S1773" s="22"/>
      <c r="T1773" s="22"/>
      <c r="U1773" t="s">
        <v>6759</v>
      </c>
      <c r="V1773" s="18">
        <f t="shared" si="166"/>
        <v>0.24000000000000021</v>
      </c>
      <c r="W1773" s="18">
        <v>39.730650009999998</v>
      </c>
      <c r="X1773" s="18">
        <v>-82.736909437600005</v>
      </c>
      <c r="Y1773" s="18">
        <v>39.731651023799998</v>
      </c>
      <c r="Z1773" s="18">
        <v>-82.733689697700001</v>
      </c>
      <c r="AA1773" s="71" t="str">
        <f t="shared" si="167"/>
        <v>FAI</v>
      </c>
    </row>
    <row r="1774" spans="1:27" x14ac:dyDescent="0.25">
      <c r="A1774" s="22" t="s">
        <v>3140</v>
      </c>
      <c r="B1774" s="22">
        <v>0</v>
      </c>
      <c r="C1774" s="22" t="s">
        <v>4638</v>
      </c>
      <c r="D1774" s="22">
        <v>2</v>
      </c>
      <c r="E1774" s="23" t="str">
        <f t="shared" si="162"/>
        <v>Green</v>
      </c>
      <c r="F1774" s="72" t="s">
        <v>1689</v>
      </c>
      <c r="G1774" s="23"/>
      <c r="H1774" s="24" t="str">
        <f t="shared" si="163"/>
        <v>Start Loc</v>
      </c>
      <c r="I1774" s="24" t="str">
        <f t="shared" si="164"/>
        <v>End Loc</v>
      </c>
      <c r="J1774" s="24" t="str">
        <f t="shared" si="165"/>
        <v>Segment</v>
      </c>
      <c r="K1774" s="71" t="s">
        <v>892</v>
      </c>
      <c r="L1774" s="22">
        <v>7.5</v>
      </c>
      <c r="M1774" s="22">
        <v>7.74</v>
      </c>
      <c r="N1774" s="22">
        <v>2</v>
      </c>
      <c r="O1774" s="22">
        <v>0</v>
      </c>
      <c r="P1774" s="22">
        <v>0</v>
      </c>
      <c r="Q1774" s="22">
        <v>2</v>
      </c>
      <c r="R1774" s="22"/>
      <c r="S1774" s="22"/>
      <c r="T1774" s="22"/>
      <c r="U1774" t="s">
        <v>480</v>
      </c>
      <c r="V1774" s="18">
        <f t="shared" si="166"/>
        <v>0.24000000000000021</v>
      </c>
      <c r="W1774" s="18">
        <v>39.728503765100001</v>
      </c>
      <c r="X1774" s="18">
        <v>-82.919805143000005</v>
      </c>
      <c r="Y1774" s="18">
        <v>39.731770848899998</v>
      </c>
      <c r="Z1774" s="18">
        <v>-82.918467287499993</v>
      </c>
      <c r="AA1774" s="71" t="str">
        <f t="shared" si="167"/>
        <v>PIC</v>
      </c>
    </row>
    <row r="1775" spans="1:27" x14ac:dyDescent="0.25">
      <c r="A1775" s="22" t="s">
        <v>6558</v>
      </c>
      <c r="B1775" s="22">
        <v>0</v>
      </c>
      <c r="C1775" s="22" t="s">
        <v>4621</v>
      </c>
      <c r="D1775" s="22">
        <v>5</v>
      </c>
      <c r="E1775" s="23" t="str">
        <f t="shared" si="162"/>
        <v>Green</v>
      </c>
      <c r="F1775" s="72" t="s">
        <v>1689</v>
      </c>
      <c r="G1775" s="23"/>
      <c r="H1775" s="24" t="str">
        <f t="shared" si="163"/>
        <v>Start Loc</v>
      </c>
      <c r="I1775" s="24" t="str">
        <f t="shared" si="164"/>
        <v>End Loc</v>
      </c>
      <c r="J1775" s="24" t="str">
        <f t="shared" si="165"/>
        <v>Segment</v>
      </c>
      <c r="K1775" s="71" t="s">
        <v>852</v>
      </c>
      <c r="L1775" s="22">
        <v>0.75</v>
      </c>
      <c r="M1775" s="22">
        <v>0.99</v>
      </c>
      <c r="N1775" s="22">
        <v>5</v>
      </c>
      <c r="O1775" s="22">
        <v>0</v>
      </c>
      <c r="P1775" s="22">
        <v>0</v>
      </c>
      <c r="Q1775" s="22">
        <v>0</v>
      </c>
      <c r="R1775" s="22"/>
      <c r="S1775" s="22"/>
      <c r="T1775" s="22"/>
      <c r="U1775" t="s">
        <v>511</v>
      </c>
      <c r="V1775" s="18">
        <f t="shared" si="166"/>
        <v>0.24</v>
      </c>
      <c r="W1775" s="18">
        <v>39.732622749599997</v>
      </c>
      <c r="X1775" s="18">
        <v>-83.141577299199994</v>
      </c>
      <c r="Y1775" s="18">
        <v>39.735683665099998</v>
      </c>
      <c r="Z1775" s="18">
        <v>-83.140492841300002</v>
      </c>
      <c r="AA1775" s="71" t="str">
        <f t="shared" si="167"/>
        <v>PIC</v>
      </c>
    </row>
    <row r="1776" spans="1:27" x14ac:dyDescent="0.25">
      <c r="A1776" s="22" t="s">
        <v>3955</v>
      </c>
      <c r="B1776" s="22">
        <v>0</v>
      </c>
      <c r="C1776" s="22" t="s">
        <v>4630</v>
      </c>
      <c r="D1776" s="22">
        <v>3</v>
      </c>
      <c r="E1776" s="23" t="str">
        <f t="shared" si="162"/>
        <v>Green</v>
      </c>
      <c r="F1776" s="72" t="s">
        <v>1691</v>
      </c>
      <c r="G1776" s="23"/>
      <c r="H1776" s="24" t="str">
        <f t="shared" si="163"/>
        <v>Start Loc</v>
      </c>
      <c r="I1776" s="24" t="str">
        <f t="shared" si="164"/>
        <v>End Loc</v>
      </c>
      <c r="J1776" s="24" t="str">
        <f t="shared" si="165"/>
        <v>Segment</v>
      </c>
      <c r="K1776" s="71" t="s">
        <v>855</v>
      </c>
      <c r="L1776" s="22">
        <v>5.75</v>
      </c>
      <c r="M1776" s="22">
        <v>5.99</v>
      </c>
      <c r="N1776" s="22">
        <v>3</v>
      </c>
      <c r="O1776" s="22">
        <v>0</v>
      </c>
      <c r="P1776" s="22">
        <v>0</v>
      </c>
      <c r="Q1776" s="22">
        <v>3</v>
      </c>
      <c r="R1776" s="22"/>
      <c r="S1776" s="22"/>
      <c r="T1776" s="22"/>
      <c r="U1776" t="s">
        <v>554</v>
      </c>
      <c r="V1776" s="18">
        <f t="shared" si="166"/>
        <v>0.24000000000000021</v>
      </c>
      <c r="W1776" s="18">
        <v>39.734374157600001</v>
      </c>
      <c r="X1776" s="18">
        <v>-83.685213016299997</v>
      </c>
      <c r="Y1776" s="18">
        <v>39.737737937799999</v>
      </c>
      <c r="Z1776" s="18">
        <v>-83.684328696799994</v>
      </c>
      <c r="AA1776" s="71" t="str">
        <f t="shared" si="167"/>
        <v>GRE</v>
      </c>
    </row>
    <row r="1777" spans="1:27" x14ac:dyDescent="0.25">
      <c r="A1777" s="22" t="s">
        <v>3218</v>
      </c>
      <c r="B1777" s="22">
        <v>0</v>
      </c>
      <c r="C1777" s="22" t="s">
        <v>4610</v>
      </c>
      <c r="D1777" s="22">
        <v>2</v>
      </c>
      <c r="E1777" s="23" t="str">
        <f t="shared" si="162"/>
        <v>Green</v>
      </c>
      <c r="F1777" s="72" t="s">
        <v>1689</v>
      </c>
      <c r="G1777" s="23"/>
      <c r="H1777" s="24" t="str">
        <f t="shared" si="163"/>
        <v>Start Loc</v>
      </c>
      <c r="I1777" s="24" t="str">
        <f t="shared" si="164"/>
        <v>End Loc</v>
      </c>
      <c r="J1777" s="24" t="str">
        <f t="shared" si="165"/>
        <v>Segment</v>
      </c>
      <c r="K1777" s="71" t="s">
        <v>892</v>
      </c>
      <c r="L1777" s="22">
        <v>8</v>
      </c>
      <c r="M1777" s="22">
        <v>8.24</v>
      </c>
      <c r="N1777" s="22">
        <v>2</v>
      </c>
      <c r="O1777" s="22">
        <v>0</v>
      </c>
      <c r="P1777" s="22">
        <v>0</v>
      </c>
      <c r="Q1777" s="22">
        <v>0</v>
      </c>
      <c r="R1777" s="22"/>
      <c r="S1777" s="22"/>
      <c r="T1777" s="22"/>
      <c r="U1777" t="s">
        <v>480</v>
      </c>
      <c r="V1777" s="18">
        <f t="shared" si="166"/>
        <v>0.24000000000000021</v>
      </c>
      <c r="W1777" s="18">
        <v>39.735445201300003</v>
      </c>
      <c r="X1777" s="18">
        <v>-82.917414972200007</v>
      </c>
      <c r="Y1777" s="18">
        <v>39.738870681000002</v>
      </c>
      <c r="Z1777" s="18">
        <v>-82.916973825699998</v>
      </c>
      <c r="AA1777" s="71" t="str">
        <f t="shared" si="167"/>
        <v>PIC</v>
      </c>
    </row>
    <row r="1778" spans="1:27" x14ac:dyDescent="0.25">
      <c r="A1778" s="22" t="s">
        <v>3591</v>
      </c>
      <c r="B1778" s="22">
        <v>0</v>
      </c>
      <c r="C1778" s="22" t="s">
        <v>4606</v>
      </c>
      <c r="D1778" s="22">
        <v>2</v>
      </c>
      <c r="E1778" s="23" t="str">
        <f t="shared" si="162"/>
        <v>Green</v>
      </c>
      <c r="F1778" s="72" t="s">
        <v>1689</v>
      </c>
      <c r="G1778" s="23"/>
      <c r="H1778" s="24" t="str">
        <f t="shared" si="163"/>
        <v>Start Loc</v>
      </c>
      <c r="I1778" s="24" t="str">
        <f t="shared" si="164"/>
        <v>End Loc</v>
      </c>
      <c r="J1778" s="24" t="str">
        <f t="shared" si="165"/>
        <v>Segment</v>
      </c>
      <c r="K1778" s="71" t="s">
        <v>1152</v>
      </c>
      <c r="L1778" s="22">
        <v>0.25</v>
      </c>
      <c r="M1778" s="22">
        <v>0.49</v>
      </c>
      <c r="N1778" s="22">
        <v>2</v>
      </c>
      <c r="O1778" s="22">
        <v>1</v>
      </c>
      <c r="P1778" s="22">
        <v>2</v>
      </c>
      <c r="Q1778" s="22">
        <v>2</v>
      </c>
      <c r="R1778" s="22"/>
      <c r="S1778" s="22"/>
      <c r="T1778" s="22"/>
      <c r="U1778" t="s">
        <v>1620</v>
      </c>
      <c r="V1778" s="18">
        <f t="shared" si="166"/>
        <v>0.24</v>
      </c>
      <c r="W1778" s="18">
        <v>39.739330053800003</v>
      </c>
      <c r="X1778" s="18">
        <v>-83.247731179499993</v>
      </c>
      <c r="Y1778" s="18">
        <v>39.740243983200003</v>
      </c>
      <c r="Z1778" s="18">
        <v>-83.243720357200004</v>
      </c>
      <c r="AA1778" s="71" t="str">
        <f t="shared" si="167"/>
        <v>PIC</v>
      </c>
    </row>
    <row r="1779" spans="1:27" x14ac:dyDescent="0.25">
      <c r="A1779" s="22" t="s">
        <v>4416</v>
      </c>
      <c r="B1779" s="22">
        <v>0</v>
      </c>
      <c r="C1779" s="22" t="s">
        <v>4644</v>
      </c>
      <c r="D1779" s="22">
        <v>2</v>
      </c>
      <c r="E1779" s="23" t="str">
        <f t="shared" si="162"/>
        <v>Green</v>
      </c>
      <c r="F1779" s="72" t="s">
        <v>1705</v>
      </c>
      <c r="G1779" s="23"/>
      <c r="H1779" s="24" t="str">
        <f t="shared" si="163"/>
        <v>Start Loc</v>
      </c>
      <c r="I1779" s="24" t="str">
        <f t="shared" si="164"/>
        <v>End Loc</v>
      </c>
      <c r="J1779" s="24" t="str">
        <f t="shared" si="165"/>
        <v>Segment</v>
      </c>
      <c r="K1779" s="71" t="s">
        <v>792</v>
      </c>
      <c r="L1779" s="22">
        <v>5.25</v>
      </c>
      <c r="M1779" s="22">
        <v>5.49</v>
      </c>
      <c r="N1779" s="22">
        <v>2</v>
      </c>
      <c r="O1779" s="22">
        <v>0</v>
      </c>
      <c r="P1779" s="22">
        <v>0</v>
      </c>
      <c r="Q1779" s="22">
        <v>2</v>
      </c>
      <c r="R1779" s="22"/>
      <c r="S1779" s="22"/>
      <c r="T1779" s="22"/>
      <c r="U1779" t="s">
        <v>237</v>
      </c>
      <c r="V1779" s="18">
        <f t="shared" si="166"/>
        <v>0.24000000000000021</v>
      </c>
      <c r="W1779" s="18">
        <v>39.742832600500002</v>
      </c>
      <c r="X1779" s="18">
        <v>-82.117201228300004</v>
      </c>
      <c r="Y1779" s="18">
        <v>39.741560726700001</v>
      </c>
      <c r="Z1779" s="18">
        <v>-82.113112877700004</v>
      </c>
      <c r="AA1779" s="71" t="str">
        <f t="shared" si="167"/>
        <v>PER</v>
      </c>
    </row>
    <row r="1780" spans="1:27" x14ac:dyDescent="0.25">
      <c r="A1780" s="22" t="s">
        <v>6529</v>
      </c>
      <c r="B1780" s="22">
        <v>0</v>
      </c>
      <c r="C1780" s="22" t="s">
        <v>4607</v>
      </c>
      <c r="D1780" s="22">
        <v>4</v>
      </c>
      <c r="E1780" s="23" t="str">
        <f t="shared" si="162"/>
        <v>Green</v>
      </c>
      <c r="F1780" s="72" t="s">
        <v>1705</v>
      </c>
      <c r="G1780" s="23"/>
      <c r="H1780" s="24" t="str">
        <f t="shared" si="163"/>
        <v>Start Loc</v>
      </c>
      <c r="I1780" s="24" t="str">
        <f t="shared" si="164"/>
        <v>End Loc</v>
      </c>
      <c r="J1780" s="24" t="str">
        <f t="shared" si="165"/>
        <v>Segment</v>
      </c>
      <c r="K1780" s="71" t="s">
        <v>792</v>
      </c>
      <c r="L1780" s="22">
        <v>5</v>
      </c>
      <c r="M1780" s="22">
        <v>5.24</v>
      </c>
      <c r="N1780" s="22">
        <v>4</v>
      </c>
      <c r="O1780" s="22">
        <v>0</v>
      </c>
      <c r="P1780" s="22">
        <v>0</v>
      </c>
      <c r="Q1780" s="22">
        <v>0</v>
      </c>
      <c r="R1780" s="22"/>
      <c r="S1780" s="22"/>
      <c r="T1780" s="22"/>
      <c r="U1780" t="s">
        <v>237</v>
      </c>
      <c r="V1780" s="18">
        <f t="shared" si="166"/>
        <v>0.24000000000000021</v>
      </c>
      <c r="W1780" s="18">
        <v>39.740880416300001</v>
      </c>
      <c r="X1780" s="18">
        <v>-82.1210122114</v>
      </c>
      <c r="Y1780" s="18">
        <v>39.742847356600002</v>
      </c>
      <c r="Z1780" s="18">
        <v>-82.117389225899998</v>
      </c>
      <c r="AA1780" s="71" t="str">
        <f t="shared" si="167"/>
        <v>PER</v>
      </c>
    </row>
    <row r="1781" spans="1:27" x14ac:dyDescent="0.25">
      <c r="A1781" s="22" t="s">
        <v>5794</v>
      </c>
      <c r="B1781" s="22">
        <v>0</v>
      </c>
      <c r="C1781" s="22" t="s">
        <v>4620</v>
      </c>
      <c r="D1781" s="22">
        <v>2</v>
      </c>
      <c r="E1781" s="23" t="str">
        <f t="shared" si="162"/>
        <v>Green</v>
      </c>
      <c r="F1781" s="72" t="s">
        <v>1691</v>
      </c>
      <c r="G1781" s="23"/>
      <c r="H1781" s="24" t="str">
        <f t="shared" si="163"/>
        <v>Start Loc</v>
      </c>
      <c r="I1781" s="24" t="str">
        <f t="shared" si="164"/>
        <v>End Loc</v>
      </c>
      <c r="J1781" s="24" t="str">
        <f t="shared" si="165"/>
        <v>Segment</v>
      </c>
      <c r="K1781" s="71" t="s">
        <v>802</v>
      </c>
      <c r="L1781" s="22">
        <v>0</v>
      </c>
      <c r="M1781" s="22">
        <v>0.24</v>
      </c>
      <c r="N1781" s="22">
        <v>2</v>
      </c>
      <c r="O1781" s="22">
        <v>0</v>
      </c>
      <c r="P1781" s="22">
        <v>0</v>
      </c>
      <c r="Q1781" s="22">
        <v>0</v>
      </c>
      <c r="R1781" s="22"/>
      <c r="S1781" s="22"/>
      <c r="T1781" s="22"/>
      <c r="U1781" t="s">
        <v>1996</v>
      </c>
      <c r="V1781" s="18">
        <f t="shared" si="166"/>
        <v>0.24</v>
      </c>
      <c r="W1781" s="18">
        <v>39.743287058600004</v>
      </c>
      <c r="X1781" s="18">
        <v>-83.933392033299995</v>
      </c>
      <c r="Y1781" s="18">
        <v>39.743561704599998</v>
      </c>
      <c r="Z1781" s="18">
        <v>-83.929035384700001</v>
      </c>
      <c r="AA1781" s="71" t="str">
        <f t="shared" si="167"/>
        <v>GRE</v>
      </c>
    </row>
    <row r="1782" spans="1:27" x14ac:dyDescent="0.25">
      <c r="A1782" s="22" t="s">
        <v>6406</v>
      </c>
      <c r="B1782" s="22">
        <v>0</v>
      </c>
      <c r="C1782" s="22" t="s">
        <v>4619</v>
      </c>
      <c r="D1782" s="22">
        <v>3</v>
      </c>
      <c r="E1782" s="23" t="str">
        <f t="shared" si="162"/>
        <v>Green</v>
      </c>
      <c r="F1782" s="72" t="s">
        <v>1749</v>
      </c>
      <c r="G1782" s="23"/>
      <c r="H1782" s="24" t="str">
        <f t="shared" si="163"/>
        <v>Start Loc</v>
      </c>
      <c r="I1782" s="24" t="str">
        <f t="shared" si="164"/>
        <v>End Loc</v>
      </c>
      <c r="J1782" s="24" t="str">
        <f t="shared" si="165"/>
        <v>Segment</v>
      </c>
      <c r="K1782" s="71" t="s">
        <v>995</v>
      </c>
      <c r="L1782" s="22">
        <v>0.5</v>
      </c>
      <c r="M1782" s="22">
        <v>0.74</v>
      </c>
      <c r="N1782" s="22">
        <v>3</v>
      </c>
      <c r="O1782" s="22">
        <v>0</v>
      </c>
      <c r="P1782" s="22">
        <v>0</v>
      </c>
      <c r="Q1782" s="22">
        <v>0</v>
      </c>
      <c r="R1782" s="22"/>
      <c r="S1782" s="22"/>
      <c r="T1782" s="22"/>
      <c r="U1782" t="s">
        <v>6824</v>
      </c>
      <c r="V1782" s="18">
        <f t="shared" si="166"/>
        <v>0.24</v>
      </c>
      <c r="W1782" s="18">
        <v>39.742121566000002</v>
      </c>
      <c r="X1782" s="18">
        <v>-81.527037266600004</v>
      </c>
      <c r="Y1782" s="18">
        <v>39.744521637699997</v>
      </c>
      <c r="Z1782" s="18">
        <v>-81.524891463599999</v>
      </c>
      <c r="AA1782" s="71" t="str">
        <f t="shared" si="167"/>
        <v>NOB</v>
      </c>
    </row>
    <row r="1783" spans="1:27" x14ac:dyDescent="0.25">
      <c r="A1783" s="22" t="s">
        <v>2369</v>
      </c>
      <c r="B1783" s="22">
        <v>0</v>
      </c>
      <c r="C1783" s="22" t="s">
        <v>4619</v>
      </c>
      <c r="D1783" s="22">
        <v>2</v>
      </c>
      <c r="E1783" s="23" t="str">
        <f t="shared" si="162"/>
        <v>Green</v>
      </c>
      <c r="F1783" s="72" t="s">
        <v>1684</v>
      </c>
      <c r="G1783" s="23"/>
      <c r="H1783" s="24" t="str">
        <f t="shared" si="163"/>
        <v>Start Loc</v>
      </c>
      <c r="I1783" s="24" t="str">
        <f t="shared" si="164"/>
        <v>End Loc</v>
      </c>
      <c r="J1783" s="24" t="str">
        <f t="shared" si="165"/>
        <v>Segment</v>
      </c>
      <c r="K1783" s="71" t="s">
        <v>1037</v>
      </c>
      <c r="L1783" s="22">
        <v>0.5</v>
      </c>
      <c r="M1783" s="22">
        <v>0.74</v>
      </c>
      <c r="N1783" s="22">
        <v>2</v>
      </c>
      <c r="O1783" s="22">
        <v>0</v>
      </c>
      <c r="P1783" s="22">
        <v>0</v>
      </c>
      <c r="Q1783" s="22">
        <v>0</v>
      </c>
      <c r="R1783" s="22"/>
      <c r="S1783" s="22"/>
      <c r="T1783" s="22"/>
      <c r="U1783" t="s">
        <v>1942</v>
      </c>
      <c r="V1783" s="18">
        <f t="shared" si="166"/>
        <v>0.24</v>
      </c>
      <c r="W1783" s="18">
        <v>39.748680776100002</v>
      </c>
      <c r="X1783" s="18">
        <v>-82.660870483899998</v>
      </c>
      <c r="Y1783" s="18">
        <v>39.7448789918</v>
      </c>
      <c r="Z1783" s="18">
        <v>-82.645927005600001</v>
      </c>
      <c r="AA1783" s="71" t="str">
        <f t="shared" si="167"/>
        <v>FAI</v>
      </c>
    </row>
    <row r="1784" spans="1:27" x14ac:dyDescent="0.25">
      <c r="A1784" s="22" t="s">
        <v>6021</v>
      </c>
      <c r="B1784" s="22">
        <v>0</v>
      </c>
      <c r="C1784" s="22" t="s">
        <v>4621</v>
      </c>
      <c r="D1784" s="22">
        <v>2</v>
      </c>
      <c r="E1784" s="23" t="str">
        <f t="shared" si="162"/>
        <v>Green</v>
      </c>
      <c r="F1784" s="72" t="s">
        <v>1691</v>
      </c>
      <c r="G1784" s="23"/>
      <c r="H1784" s="24" t="str">
        <f t="shared" si="163"/>
        <v>Start Loc</v>
      </c>
      <c r="I1784" s="24" t="str">
        <f t="shared" si="164"/>
        <v>End Loc</v>
      </c>
      <c r="J1784" s="24" t="str">
        <f t="shared" si="165"/>
        <v>Segment</v>
      </c>
      <c r="K1784" s="71" t="s">
        <v>952</v>
      </c>
      <c r="L1784" s="22">
        <v>0.75</v>
      </c>
      <c r="M1784" s="22">
        <v>0.99</v>
      </c>
      <c r="N1784" s="22">
        <v>2</v>
      </c>
      <c r="O1784" s="22">
        <v>0</v>
      </c>
      <c r="P1784" s="22">
        <v>0</v>
      </c>
      <c r="Q1784" s="22">
        <v>0</v>
      </c>
      <c r="R1784" s="22"/>
      <c r="S1784" s="22"/>
      <c r="T1784" s="22"/>
      <c r="U1784" t="s">
        <v>6754</v>
      </c>
      <c r="V1784" s="18">
        <f t="shared" si="166"/>
        <v>0.24</v>
      </c>
      <c r="W1784" s="18">
        <v>39.746636272800004</v>
      </c>
      <c r="X1784" s="18">
        <v>-83.793371362299993</v>
      </c>
      <c r="Y1784" s="18">
        <v>39.745277794899998</v>
      </c>
      <c r="Z1784" s="18">
        <v>-83.790258503999993</v>
      </c>
      <c r="AA1784" s="71" t="str">
        <f t="shared" si="167"/>
        <v>GRE</v>
      </c>
    </row>
    <row r="1785" spans="1:27" x14ac:dyDescent="0.25">
      <c r="A1785" s="22" t="s">
        <v>5367</v>
      </c>
      <c r="B1785" s="22">
        <v>0</v>
      </c>
      <c r="C1785" s="22" t="s">
        <v>4607</v>
      </c>
      <c r="D1785" s="22">
        <v>3</v>
      </c>
      <c r="E1785" s="23" t="str">
        <f t="shared" si="162"/>
        <v>Green</v>
      </c>
      <c r="F1785" s="72" t="s">
        <v>1684</v>
      </c>
      <c r="G1785" s="23"/>
      <c r="H1785" s="24" t="str">
        <f t="shared" si="163"/>
        <v>Start Loc</v>
      </c>
      <c r="I1785" s="24" t="str">
        <f t="shared" si="164"/>
        <v>End Loc</v>
      </c>
      <c r="J1785" s="24" t="str">
        <f t="shared" si="165"/>
        <v>Segment</v>
      </c>
      <c r="K1785" s="71" t="s">
        <v>910</v>
      </c>
      <c r="L1785" s="22">
        <v>5</v>
      </c>
      <c r="M1785" s="22">
        <v>5.24</v>
      </c>
      <c r="N1785" s="22">
        <v>3</v>
      </c>
      <c r="O1785" s="22">
        <v>0</v>
      </c>
      <c r="P1785" s="22">
        <v>0</v>
      </c>
      <c r="Q1785" s="22">
        <v>0</v>
      </c>
      <c r="R1785" s="22"/>
      <c r="S1785" s="22"/>
      <c r="T1785" s="22"/>
      <c r="U1785" t="s">
        <v>751</v>
      </c>
      <c r="V1785" s="18">
        <f t="shared" si="166"/>
        <v>0.24000000000000021</v>
      </c>
      <c r="W1785" s="18">
        <v>39.743880257400001</v>
      </c>
      <c r="X1785" s="18">
        <v>-82.501657400300004</v>
      </c>
      <c r="Y1785" s="18">
        <v>39.747228466199999</v>
      </c>
      <c r="Z1785" s="18">
        <v>-82.501663754099994</v>
      </c>
      <c r="AA1785" s="71" t="str">
        <f t="shared" si="167"/>
        <v>FAI</v>
      </c>
    </row>
    <row r="1786" spans="1:27" x14ac:dyDescent="0.25">
      <c r="A1786" s="22" t="s">
        <v>3698</v>
      </c>
      <c r="B1786" s="22">
        <v>0</v>
      </c>
      <c r="C1786" s="22" t="s">
        <v>4625</v>
      </c>
      <c r="D1786" s="22">
        <v>4</v>
      </c>
      <c r="E1786" s="23" t="str">
        <f t="shared" si="162"/>
        <v>Green</v>
      </c>
      <c r="F1786" s="72" t="s">
        <v>1684</v>
      </c>
      <c r="G1786" s="23"/>
      <c r="H1786" s="24" t="str">
        <f t="shared" si="163"/>
        <v>Start Loc</v>
      </c>
      <c r="I1786" s="24" t="str">
        <f t="shared" si="164"/>
        <v>End Loc</v>
      </c>
      <c r="J1786" s="24" t="str">
        <f t="shared" si="165"/>
        <v>Segment</v>
      </c>
      <c r="K1786" s="71" t="s">
        <v>835</v>
      </c>
      <c r="L1786" s="22">
        <v>10</v>
      </c>
      <c r="M1786" s="22">
        <v>10.24</v>
      </c>
      <c r="N1786" s="22">
        <v>4</v>
      </c>
      <c r="O1786" s="22">
        <v>0</v>
      </c>
      <c r="P1786" s="22">
        <v>1</v>
      </c>
      <c r="Q1786" s="22">
        <v>4</v>
      </c>
      <c r="R1786" s="22"/>
      <c r="S1786" s="22"/>
      <c r="T1786" s="22"/>
      <c r="U1786" t="s">
        <v>359</v>
      </c>
      <c r="V1786" s="18">
        <f t="shared" si="166"/>
        <v>0.24000000000000021</v>
      </c>
      <c r="W1786" s="18">
        <v>39.748259773500003</v>
      </c>
      <c r="X1786" s="18">
        <v>-82.670727882600005</v>
      </c>
      <c r="Y1786" s="18">
        <v>39.747821463299999</v>
      </c>
      <c r="Z1786" s="18">
        <v>-82.666305216799998</v>
      </c>
      <c r="AA1786" s="71" t="str">
        <f t="shared" si="167"/>
        <v>FAI</v>
      </c>
    </row>
    <row r="1787" spans="1:27" x14ac:dyDescent="0.25">
      <c r="A1787" s="22" t="s">
        <v>3412</v>
      </c>
      <c r="B1787" s="22">
        <v>0</v>
      </c>
      <c r="C1787" s="22" t="s">
        <v>4617</v>
      </c>
      <c r="D1787" s="22">
        <v>2</v>
      </c>
      <c r="E1787" s="23" t="str">
        <f t="shared" si="162"/>
        <v>Green</v>
      </c>
      <c r="F1787" s="72" t="s">
        <v>1691</v>
      </c>
      <c r="G1787" s="23"/>
      <c r="H1787" s="24" t="str">
        <f t="shared" si="163"/>
        <v>Start Loc</v>
      </c>
      <c r="I1787" s="24" t="str">
        <f t="shared" si="164"/>
        <v>End Loc</v>
      </c>
      <c r="J1787" s="24" t="str">
        <f t="shared" si="165"/>
        <v>Segment</v>
      </c>
      <c r="K1787" s="71" t="s">
        <v>1010</v>
      </c>
      <c r="L1787" s="22">
        <v>2.75</v>
      </c>
      <c r="M1787" s="22">
        <v>2.99</v>
      </c>
      <c r="N1787" s="22">
        <v>2</v>
      </c>
      <c r="O1787" s="22">
        <v>0</v>
      </c>
      <c r="P1787" s="22">
        <v>0</v>
      </c>
      <c r="Q1787" s="22">
        <v>1</v>
      </c>
      <c r="R1787" s="22"/>
      <c r="S1787" s="22"/>
      <c r="T1787" s="22"/>
      <c r="U1787" t="s">
        <v>395</v>
      </c>
      <c r="V1787" s="18">
        <f t="shared" si="166"/>
        <v>0.24000000000000021</v>
      </c>
      <c r="W1787" s="18">
        <v>39.744819722999999</v>
      </c>
      <c r="X1787" s="18">
        <v>-83.870577303800005</v>
      </c>
      <c r="Y1787" s="18">
        <v>39.748081112400001</v>
      </c>
      <c r="Z1787" s="18">
        <v>-83.869207237400005</v>
      </c>
      <c r="AA1787" s="71" t="str">
        <f t="shared" si="167"/>
        <v>GRE</v>
      </c>
    </row>
    <row r="1788" spans="1:27" x14ac:dyDescent="0.25">
      <c r="A1788" s="22" t="s">
        <v>4032</v>
      </c>
      <c r="B1788" s="22">
        <v>0</v>
      </c>
      <c r="C1788" s="22" t="s">
        <v>4665</v>
      </c>
      <c r="D1788" s="22">
        <v>2</v>
      </c>
      <c r="E1788" s="23" t="str">
        <f t="shared" si="162"/>
        <v>Green</v>
      </c>
      <c r="F1788" s="72" t="s">
        <v>1684</v>
      </c>
      <c r="G1788" s="23"/>
      <c r="H1788" s="24" t="str">
        <f t="shared" si="163"/>
        <v>Start Loc</v>
      </c>
      <c r="I1788" s="24" t="str">
        <f t="shared" si="164"/>
        <v>End Loc</v>
      </c>
      <c r="J1788" s="24" t="str">
        <f t="shared" si="165"/>
        <v>Segment</v>
      </c>
      <c r="K1788" s="71" t="s">
        <v>835</v>
      </c>
      <c r="L1788" s="22">
        <v>9.75</v>
      </c>
      <c r="M1788" s="22">
        <v>9.99</v>
      </c>
      <c r="N1788" s="22">
        <v>2</v>
      </c>
      <c r="O1788" s="22">
        <v>0</v>
      </c>
      <c r="P1788" s="22">
        <v>0</v>
      </c>
      <c r="Q1788" s="22">
        <v>3</v>
      </c>
      <c r="R1788" s="22"/>
      <c r="S1788" s="22"/>
      <c r="T1788" s="22"/>
      <c r="U1788" t="s">
        <v>359</v>
      </c>
      <c r="V1788" s="18">
        <f t="shared" si="166"/>
        <v>0.24000000000000021</v>
      </c>
      <c r="W1788" s="18">
        <v>39.747454293200001</v>
      </c>
      <c r="X1788" s="18">
        <v>-82.675296711399994</v>
      </c>
      <c r="Y1788" s="18">
        <v>39.748221600299999</v>
      </c>
      <c r="Z1788" s="18">
        <v>-82.670908530199995</v>
      </c>
      <c r="AA1788" s="71" t="str">
        <f t="shared" si="167"/>
        <v>FAI</v>
      </c>
    </row>
    <row r="1789" spans="1:27" x14ac:dyDescent="0.25">
      <c r="A1789" s="22" t="s">
        <v>3682</v>
      </c>
      <c r="B1789" s="22">
        <v>0</v>
      </c>
      <c r="C1789" s="22" t="s">
        <v>4632</v>
      </c>
      <c r="D1789" s="22">
        <v>2</v>
      </c>
      <c r="E1789" s="23" t="str">
        <f t="shared" si="162"/>
        <v>Green</v>
      </c>
      <c r="F1789" s="72" t="s">
        <v>1684</v>
      </c>
      <c r="G1789" s="23"/>
      <c r="H1789" s="24" t="str">
        <f t="shared" si="163"/>
        <v>Start Loc</v>
      </c>
      <c r="I1789" s="24" t="str">
        <f t="shared" si="164"/>
        <v>End Loc</v>
      </c>
      <c r="J1789" s="24" t="str">
        <f t="shared" si="165"/>
        <v>Segment</v>
      </c>
      <c r="K1789" s="71" t="s">
        <v>835</v>
      </c>
      <c r="L1789" s="22">
        <v>7.75</v>
      </c>
      <c r="M1789" s="22">
        <v>7.99</v>
      </c>
      <c r="N1789" s="22">
        <v>2</v>
      </c>
      <c r="O1789" s="22">
        <v>0</v>
      </c>
      <c r="P1789" s="22">
        <v>0</v>
      </c>
      <c r="Q1789" s="22">
        <v>2</v>
      </c>
      <c r="R1789" s="22"/>
      <c r="S1789" s="22"/>
      <c r="T1789" s="22"/>
      <c r="U1789" t="s">
        <v>359</v>
      </c>
      <c r="V1789" s="18">
        <f t="shared" si="166"/>
        <v>0.24000000000000021</v>
      </c>
      <c r="W1789" s="18">
        <v>39.749470486600003</v>
      </c>
      <c r="X1789" s="18">
        <v>-82.712334274</v>
      </c>
      <c r="Y1789" s="18">
        <v>39.748336720700003</v>
      </c>
      <c r="Z1789" s="18">
        <v>-82.708138273800003</v>
      </c>
      <c r="AA1789" s="71" t="str">
        <f t="shared" si="167"/>
        <v>FAI</v>
      </c>
    </row>
    <row r="1790" spans="1:27" x14ac:dyDescent="0.25">
      <c r="A1790" s="22" t="s">
        <v>2676</v>
      </c>
      <c r="B1790" s="22">
        <v>0</v>
      </c>
      <c r="C1790" s="22" t="s">
        <v>4615</v>
      </c>
      <c r="D1790" s="22">
        <v>3</v>
      </c>
      <c r="E1790" s="23" t="str">
        <f t="shared" si="162"/>
        <v>Green</v>
      </c>
      <c r="F1790" s="72" t="s">
        <v>1684</v>
      </c>
      <c r="G1790" s="23"/>
      <c r="H1790" s="24" t="str">
        <f t="shared" si="163"/>
        <v>Start Loc</v>
      </c>
      <c r="I1790" s="24" t="str">
        <f t="shared" si="164"/>
        <v>End Loc</v>
      </c>
      <c r="J1790" s="24" t="str">
        <f t="shared" si="165"/>
        <v>Segment</v>
      </c>
      <c r="K1790" s="71" t="s">
        <v>1029</v>
      </c>
      <c r="L1790" s="22">
        <v>2.5</v>
      </c>
      <c r="M1790" s="22">
        <v>2.74</v>
      </c>
      <c r="N1790" s="22">
        <v>3</v>
      </c>
      <c r="O1790" s="22">
        <v>0</v>
      </c>
      <c r="P1790" s="22">
        <v>0</v>
      </c>
      <c r="Q1790" s="22">
        <v>1</v>
      </c>
      <c r="R1790" s="22"/>
      <c r="S1790" s="22"/>
      <c r="T1790" s="22"/>
      <c r="U1790" t="s">
        <v>2112</v>
      </c>
      <c r="V1790" s="18">
        <f t="shared" si="166"/>
        <v>0.24000000000000021</v>
      </c>
      <c r="W1790" s="18">
        <v>39.750247611200002</v>
      </c>
      <c r="X1790" s="18">
        <v>-82.662583341200005</v>
      </c>
      <c r="Y1790" s="18">
        <v>39.748347728799999</v>
      </c>
      <c r="Z1790" s="18">
        <v>-82.658813209900003</v>
      </c>
      <c r="AA1790" s="71" t="str">
        <f t="shared" si="167"/>
        <v>FAI</v>
      </c>
    </row>
    <row r="1791" spans="1:27" x14ac:dyDescent="0.25">
      <c r="A1791" s="22" t="s">
        <v>3611</v>
      </c>
      <c r="B1791" s="22">
        <v>0</v>
      </c>
      <c r="C1791" s="22" t="s">
        <v>4638</v>
      </c>
      <c r="D1791" s="22">
        <v>4</v>
      </c>
      <c r="E1791" s="23" t="str">
        <f t="shared" si="162"/>
        <v>Green</v>
      </c>
      <c r="F1791" s="72" t="s">
        <v>1684</v>
      </c>
      <c r="G1791" s="23"/>
      <c r="H1791" s="24" t="str">
        <f t="shared" si="163"/>
        <v>Start Loc</v>
      </c>
      <c r="I1791" s="24" t="str">
        <f t="shared" si="164"/>
        <v>End Loc</v>
      </c>
      <c r="J1791" s="24" t="str">
        <f t="shared" si="165"/>
        <v>Segment</v>
      </c>
      <c r="K1791" s="71" t="s">
        <v>835</v>
      </c>
      <c r="L1791" s="22">
        <v>7.5</v>
      </c>
      <c r="M1791" s="22">
        <v>7.74</v>
      </c>
      <c r="N1791" s="22">
        <v>4</v>
      </c>
      <c r="O1791" s="22">
        <v>0</v>
      </c>
      <c r="P1791" s="22">
        <v>2</v>
      </c>
      <c r="Q1791" s="22">
        <v>5</v>
      </c>
      <c r="R1791" s="22"/>
      <c r="S1791" s="22"/>
      <c r="T1791" s="22"/>
      <c r="U1791" t="s">
        <v>359</v>
      </c>
      <c r="V1791" s="18">
        <f t="shared" si="166"/>
        <v>0.24000000000000021</v>
      </c>
      <c r="W1791" s="18">
        <v>39.751950370599999</v>
      </c>
      <c r="X1791" s="18">
        <v>-82.715733262699999</v>
      </c>
      <c r="Y1791" s="18">
        <v>39.749549199900002</v>
      </c>
      <c r="Z1791" s="18">
        <v>-82.712480736200007</v>
      </c>
      <c r="AA1791" s="71" t="str">
        <f t="shared" si="167"/>
        <v>FAI</v>
      </c>
    </row>
    <row r="1792" spans="1:27" x14ac:dyDescent="0.25">
      <c r="A1792" s="22" t="s">
        <v>2566</v>
      </c>
      <c r="B1792" s="22">
        <v>0</v>
      </c>
      <c r="C1792" s="22" t="s">
        <v>4615</v>
      </c>
      <c r="D1792" s="22">
        <v>4</v>
      </c>
      <c r="E1792" s="23" t="str">
        <f t="shared" si="162"/>
        <v>Green</v>
      </c>
      <c r="F1792" s="72" t="s">
        <v>1691</v>
      </c>
      <c r="G1792" s="23"/>
      <c r="H1792" s="24" t="str">
        <f t="shared" si="163"/>
        <v>Start Loc</v>
      </c>
      <c r="I1792" s="24" t="str">
        <f t="shared" si="164"/>
        <v>End Loc</v>
      </c>
      <c r="J1792" s="24" t="str">
        <f t="shared" si="165"/>
        <v>Segment</v>
      </c>
      <c r="K1792" s="71" t="s">
        <v>892</v>
      </c>
      <c r="L1792" s="22">
        <v>2.5</v>
      </c>
      <c r="M1792" s="22">
        <v>2.74</v>
      </c>
      <c r="N1792" s="22">
        <v>4</v>
      </c>
      <c r="O1792" s="22">
        <v>0</v>
      </c>
      <c r="P1792" s="22">
        <v>0</v>
      </c>
      <c r="Q1792" s="22">
        <v>0</v>
      </c>
      <c r="R1792" s="22"/>
      <c r="S1792" s="22"/>
      <c r="T1792" s="22"/>
      <c r="U1792" t="s">
        <v>269</v>
      </c>
      <c r="V1792" s="18">
        <f t="shared" si="166"/>
        <v>0.24000000000000021</v>
      </c>
      <c r="W1792" s="18">
        <v>39.747844433399997</v>
      </c>
      <c r="X1792" s="18">
        <v>-84.013849741399994</v>
      </c>
      <c r="Y1792" s="18">
        <v>39.751313063200001</v>
      </c>
      <c r="Z1792" s="18">
        <v>-84.013489672399999</v>
      </c>
      <c r="AA1792" s="71" t="str">
        <f t="shared" si="167"/>
        <v>GRE</v>
      </c>
    </row>
    <row r="1793" spans="1:27" x14ac:dyDescent="0.25">
      <c r="A1793" s="22" t="s">
        <v>2496</v>
      </c>
      <c r="B1793" s="22">
        <v>0</v>
      </c>
      <c r="C1793" s="22" t="s">
        <v>4620</v>
      </c>
      <c r="D1793" s="22">
        <v>2</v>
      </c>
      <c r="E1793" s="23" t="str">
        <f t="shared" si="162"/>
        <v>Green</v>
      </c>
      <c r="F1793" s="72" t="s">
        <v>1684</v>
      </c>
      <c r="G1793" s="23"/>
      <c r="H1793" s="24" t="str">
        <f t="shared" si="163"/>
        <v>Start Loc</v>
      </c>
      <c r="I1793" s="24" t="str">
        <f t="shared" si="164"/>
        <v>End Loc</v>
      </c>
      <c r="J1793" s="24" t="str">
        <f t="shared" si="165"/>
        <v>Segment</v>
      </c>
      <c r="K1793" s="71" t="s">
        <v>961</v>
      </c>
      <c r="L1793" s="22">
        <v>0</v>
      </c>
      <c r="M1793" s="22">
        <v>0.24</v>
      </c>
      <c r="N1793" s="22">
        <v>2</v>
      </c>
      <c r="O1793" s="22">
        <v>0</v>
      </c>
      <c r="P1793" s="22">
        <v>0</v>
      </c>
      <c r="Q1793" s="22">
        <v>0</v>
      </c>
      <c r="R1793" s="22"/>
      <c r="S1793" s="22"/>
      <c r="T1793" s="22"/>
      <c r="U1793" t="s">
        <v>1483</v>
      </c>
      <c r="V1793" s="18">
        <f t="shared" si="166"/>
        <v>0.24</v>
      </c>
      <c r="W1793" s="18">
        <v>39.752516368000002</v>
      </c>
      <c r="X1793" s="18">
        <v>-82.583582154300004</v>
      </c>
      <c r="Y1793" s="18">
        <v>39.752412284099996</v>
      </c>
      <c r="Z1793" s="18">
        <v>-82.579125200700005</v>
      </c>
      <c r="AA1793" s="71" t="str">
        <f t="shared" si="167"/>
        <v>FAI</v>
      </c>
    </row>
    <row r="1794" spans="1:27" x14ac:dyDescent="0.25">
      <c r="A1794" s="22" t="s">
        <v>2353</v>
      </c>
      <c r="B1794" s="22">
        <v>0</v>
      </c>
      <c r="C1794" s="22" t="s">
        <v>4645</v>
      </c>
      <c r="D1794" s="22">
        <v>4</v>
      </c>
      <c r="E1794" s="23" t="str">
        <f t="shared" si="162"/>
        <v>Green</v>
      </c>
      <c r="F1794" s="72" t="s">
        <v>1689</v>
      </c>
      <c r="G1794" s="23"/>
      <c r="H1794" s="24" t="str">
        <f t="shared" si="163"/>
        <v>Start Loc</v>
      </c>
      <c r="I1794" s="24" t="str">
        <f t="shared" si="164"/>
        <v>End Loc</v>
      </c>
      <c r="J1794" s="24" t="str">
        <f t="shared" si="165"/>
        <v>Segment</v>
      </c>
      <c r="K1794" s="71" t="s">
        <v>892</v>
      </c>
      <c r="L1794" s="22">
        <v>9</v>
      </c>
      <c r="M1794" s="22">
        <v>9.24</v>
      </c>
      <c r="N1794" s="22">
        <v>4</v>
      </c>
      <c r="O1794" s="22">
        <v>0</v>
      </c>
      <c r="P1794" s="22">
        <v>0</v>
      </c>
      <c r="Q1794" s="22">
        <v>0</v>
      </c>
      <c r="R1794" s="22"/>
      <c r="S1794" s="22"/>
      <c r="T1794" s="22"/>
      <c r="U1794" t="s">
        <v>480</v>
      </c>
      <c r="V1794" s="18">
        <f t="shared" si="166"/>
        <v>0.24000000000000021</v>
      </c>
      <c r="W1794" s="18">
        <v>39.749656039100003</v>
      </c>
      <c r="X1794" s="18">
        <v>-82.914923136300004</v>
      </c>
      <c r="Y1794" s="18">
        <v>39.752701741700001</v>
      </c>
      <c r="Z1794" s="18">
        <v>-82.912972131199993</v>
      </c>
      <c r="AA1794" s="71" t="str">
        <f t="shared" si="167"/>
        <v>PIC</v>
      </c>
    </row>
    <row r="1795" spans="1:27" x14ac:dyDescent="0.25">
      <c r="A1795" s="22" t="s">
        <v>3414</v>
      </c>
      <c r="B1795" s="22">
        <v>0</v>
      </c>
      <c r="C1795" s="22" t="s">
        <v>4619</v>
      </c>
      <c r="D1795" s="22">
        <v>2</v>
      </c>
      <c r="E1795" s="23" t="str">
        <f t="shared" si="162"/>
        <v>Green</v>
      </c>
      <c r="F1795" s="72" t="s">
        <v>1684</v>
      </c>
      <c r="G1795" s="23"/>
      <c r="H1795" s="24" t="str">
        <f t="shared" si="163"/>
        <v>Start Loc</v>
      </c>
      <c r="I1795" s="24" t="str">
        <f t="shared" si="164"/>
        <v>End Loc</v>
      </c>
      <c r="J1795" s="24" t="str">
        <f t="shared" si="165"/>
        <v>Segment</v>
      </c>
      <c r="K1795" s="71" t="s">
        <v>929</v>
      </c>
      <c r="L1795" s="22">
        <v>0.5</v>
      </c>
      <c r="M1795" s="22">
        <v>0.74</v>
      </c>
      <c r="N1795" s="22">
        <v>2</v>
      </c>
      <c r="O1795" s="22">
        <v>0</v>
      </c>
      <c r="P1795" s="22">
        <v>0</v>
      </c>
      <c r="Q1795" s="22">
        <v>1</v>
      </c>
      <c r="R1795" s="22"/>
      <c r="S1795" s="22"/>
      <c r="T1795" s="22"/>
      <c r="U1795" t="s">
        <v>680</v>
      </c>
      <c r="V1795" s="18">
        <f t="shared" si="166"/>
        <v>0.24</v>
      </c>
      <c r="W1795" s="18">
        <v>39.752644353299999</v>
      </c>
      <c r="X1795" s="18">
        <v>-82.647434159400007</v>
      </c>
      <c r="Y1795" s="18">
        <v>39.753277773999997</v>
      </c>
      <c r="Z1795" s="18">
        <v>-82.643614537199994</v>
      </c>
      <c r="AA1795" s="71" t="str">
        <f t="shared" si="167"/>
        <v>FAI</v>
      </c>
    </row>
    <row r="1796" spans="1:27" x14ac:dyDescent="0.25">
      <c r="A1796" s="22" t="s">
        <v>4956</v>
      </c>
      <c r="B1796" s="22">
        <v>0</v>
      </c>
      <c r="C1796" s="22" t="s">
        <v>4619</v>
      </c>
      <c r="D1796" s="22">
        <v>2</v>
      </c>
      <c r="E1796" s="23" t="str">
        <f t="shared" si="162"/>
        <v>Green</v>
      </c>
      <c r="F1796" s="72" t="s">
        <v>1691</v>
      </c>
      <c r="G1796" s="23"/>
      <c r="H1796" s="24" t="str">
        <f t="shared" si="163"/>
        <v>Start Loc</v>
      </c>
      <c r="I1796" s="24" t="str">
        <f t="shared" si="164"/>
        <v>End Loc</v>
      </c>
      <c r="J1796" s="24" t="str">
        <f t="shared" si="165"/>
        <v>Segment</v>
      </c>
      <c r="K1796" s="71" t="s">
        <v>803</v>
      </c>
      <c r="L1796" s="22">
        <v>0.5</v>
      </c>
      <c r="M1796" s="22">
        <v>0.74</v>
      </c>
      <c r="N1796" s="22">
        <v>2</v>
      </c>
      <c r="O1796" s="22">
        <v>0</v>
      </c>
      <c r="P1796" s="22">
        <v>0</v>
      </c>
      <c r="Q1796" s="22">
        <v>3</v>
      </c>
      <c r="R1796" s="22"/>
      <c r="S1796" s="22"/>
      <c r="T1796" s="22"/>
      <c r="U1796" t="s">
        <v>4728</v>
      </c>
      <c r="V1796" s="18">
        <f t="shared" si="166"/>
        <v>0.24</v>
      </c>
      <c r="W1796" s="18">
        <v>39.757218983000001</v>
      </c>
      <c r="X1796" s="18">
        <v>-83.840392507999994</v>
      </c>
      <c r="Y1796" s="18">
        <v>39.755314089199999</v>
      </c>
      <c r="Z1796" s="18">
        <v>-83.836677610500004</v>
      </c>
      <c r="AA1796" s="71" t="str">
        <f t="shared" si="167"/>
        <v>GRE</v>
      </c>
    </row>
    <row r="1797" spans="1:27" x14ac:dyDescent="0.25">
      <c r="A1797" s="22" t="s">
        <v>6051</v>
      </c>
      <c r="B1797" s="22">
        <v>0</v>
      </c>
      <c r="C1797" s="22" t="s">
        <v>4613</v>
      </c>
      <c r="D1797" s="22">
        <v>2</v>
      </c>
      <c r="E1797" s="23" t="str">
        <f t="shared" si="162"/>
        <v>Green</v>
      </c>
      <c r="F1797" s="72" t="s">
        <v>1748</v>
      </c>
      <c r="G1797" s="23"/>
      <c r="H1797" s="24" t="str">
        <f t="shared" si="163"/>
        <v>Start Loc</v>
      </c>
      <c r="I1797" s="24" t="str">
        <f t="shared" si="164"/>
        <v>End Loc</v>
      </c>
      <c r="J1797" s="24" t="str">
        <f t="shared" si="165"/>
        <v>Segment</v>
      </c>
      <c r="K1797" s="71" t="s">
        <v>808</v>
      </c>
      <c r="L1797" s="22">
        <v>6.5</v>
      </c>
      <c r="M1797" s="22">
        <v>6.74</v>
      </c>
      <c r="N1797" s="22">
        <v>2</v>
      </c>
      <c r="O1797" s="22">
        <v>0</v>
      </c>
      <c r="P1797" s="22">
        <v>1</v>
      </c>
      <c r="Q1797" s="22">
        <v>1</v>
      </c>
      <c r="R1797" s="22"/>
      <c r="S1797" s="22"/>
      <c r="T1797" s="22"/>
      <c r="U1797" t="s">
        <v>669</v>
      </c>
      <c r="V1797" s="18">
        <f t="shared" si="166"/>
        <v>0.24000000000000021</v>
      </c>
      <c r="W1797" s="18">
        <v>39.758246910899999</v>
      </c>
      <c r="X1797" s="18">
        <v>-80.875240476299993</v>
      </c>
      <c r="Y1797" s="18">
        <v>39.759943674699997</v>
      </c>
      <c r="Z1797" s="18">
        <v>-80.877884554999994</v>
      </c>
      <c r="AA1797" s="71" t="str">
        <f t="shared" si="167"/>
        <v>MOE</v>
      </c>
    </row>
    <row r="1798" spans="1:27" x14ac:dyDescent="0.25">
      <c r="A1798" s="22" t="s">
        <v>5132</v>
      </c>
      <c r="B1798" s="22">
        <v>0</v>
      </c>
      <c r="C1798" s="22" t="s">
        <v>4627</v>
      </c>
      <c r="D1798" s="22">
        <v>2</v>
      </c>
      <c r="E1798" s="23" t="str">
        <f t="shared" si="162"/>
        <v>Green</v>
      </c>
      <c r="F1798" s="72" t="s">
        <v>1691</v>
      </c>
      <c r="G1798" s="23"/>
      <c r="H1798" s="24" t="str">
        <f t="shared" si="163"/>
        <v>Start Loc</v>
      </c>
      <c r="I1798" s="24" t="str">
        <f t="shared" si="164"/>
        <v>End Loc</v>
      </c>
      <c r="J1798" s="24" t="str">
        <f t="shared" si="165"/>
        <v>Segment</v>
      </c>
      <c r="K1798" s="71" t="s">
        <v>892</v>
      </c>
      <c r="L1798" s="22">
        <v>3.25</v>
      </c>
      <c r="M1798" s="22">
        <v>3.49</v>
      </c>
      <c r="N1798" s="22">
        <v>2</v>
      </c>
      <c r="O1798" s="22">
        <v>0</v>
      </c>
      <c r="P1798" s="22">
        <v>1</v>
      </c>
      <c r="Q1798" s="22">
        <v>1</v>
      </c>
      <c r="R1798" s="22"/>
      <c r="S1798" s="22"/>
      <c r="T1798" s="22"/>
      <c r="U1798" t="s">
        <v>269</v>
      </c>
      <c r="V1798" s="18">
        <f t="shared" si="166"/>
        <v>0.24000000000000021</v>
      </c>
      <c r="W1798" s="18">
        <v>39.758610092700003</v>
      </c>
      <c r="X1798" s="18">
        <v>-84.012182796199994</v>
      </c>
      <c r="Y1798" s="18">
        <v>39.762076161400003</v>
      </c>
      <c r="Z1798" s="18">
        <v>-84.012349731</v>
      </c>
      <c r="AA1798" s="71" t="str">
        <f t="shared" si="167"/>
        <v>GRE</v>
      </c>
    </row>
    <row r="1799" spans="1:27" x14ac:dyDescent="0.25">
      <c r="A1799" s="22" t="s">
        <v>2574</v>
      </c>
      <c r="B1799" s="22">
        <v>0</v>
      </c>
      <c r="C1799" s="22" t="s">
        <v>4629</v>
      </c>
      <c r="D1799" s="22">
        <v>3</v>
      </c>
      <c r="E1799" s="23" t="str">
        <f t="shared" si="162"/>
        <v>Green</v>
      </c>
      <c r="F1799" s="72" t="s">
        <v>1723</v>
      </c>
      <c r="G1799" s="23"/>
      <c r="H1799" s="24" t="str">
        <f t="shared" si="163"/>
        <v>Start Loc</v>
      </c>
      <c r="I1799" s="24" t="str">
        <f t="shared" si="164"/>
        <v>End Loc</v>
      </c>
      <c r="J1799" s="24" t="str">
        <f t="shared" si="165"/>
        <v>Segment</v>
      </c>
      <c r="K1799" s="71" t="s">
        <v>995</v>
      </c>
      <c r="L1799" s="22">
        <v>7</v>
      </c>
      <c r="M1799" s="22">
        <v>7.24</v>
      </c>
      <c r="N1799" s="22">
        <v>3</v>
      </c>
      <c r="O1799" s="22">
        <v>0</v>
      </c>
      <c r="P1799" s="22">
        <v>0</v>
      </c>
      <c r="Q1799" s="22">
        <v>1</v>
      </c>
      <c r="R1799" s="22"/>
      <c r="S1799" s="22"/>
      <c r="T1799" s="22"/>
      <c r="U1799" t="s">
        <v>396</v>
      </c>
      <c r="V1799" s="18">
        <f t="shared" si="166"/>
        <v>0.24000000000000021</v>
      </c>
      <c r="W1799" s="18">
        <v>39.760238822600002</v>
      </c>
      <c r="X1799" s="18">
        <v>-84.531597528399999</v>
      </c>
      <c r="Y1799" s="18">
        <v>39.762110051699999</v>
      </c>
      <c r="Z1799" s="18">
        <v>-84.528532884499995</v>
      </c>
      <c r="AA1799" s="71" t="str">
        <f t="shared" si="167"/>
        <v>PRE</v>
      </c>
    </row>
    <row r="1800" spans="1:27" x14ac:dyDescent="0.25">
      <c r="A1800" s="22" t="s">
        <v>5183</v>
      </c>
      <c r="B1800" s="22">
        <v>0</v>
      </c>
      <c r="C1800" s="22" t="s">
        <v>4615</v>
      </c>
      <c r="D1800" s="22">
        <v>2</v>
      </c>
      <c r="E1800" s="23" t="str">
        <f t="shared" si="162"/>
        <v>Green</v>
      </c>
      <c r="F1800" s="72" t="s">
        <v>1691</v>
      </c>
      <c r="G1800" s="23"/>
      <c r="H1800" s="24" t="str">
        <f t="shared" si="163"/>
        <v>Start Loc</v>
      </c>
      <c r="I1800" s="24" t="str">
        <f t="shared" si="164"/>
        <v>End Loc</v>
      </c>
      <c r="J1800" s="24" t="str">
        <f t="shared" si="165"/>
        <v>Segment</v>
      </c>
      <c r="K1800" s="71" t="s">
        <v>802</v>
      </c>
      <c r="L1800" s="22">
        <v>2.5</v>
      </c>
      <c r="M1800" s="22">
        <v>2.74</v>
      </c>
      <c r="N1800" s="22">
        <v>2</v>
      </c>
      <c r="O1800" s="22">
        <v>0</v>
      </c>
      <c r="P1800" s="22">
        <v>0</v>
      </c>
      <c r="Q1800" s="22">
        <v>0</v>
      </c>
      <c r="R1800" s="22"/>
      <c r="S1800" s="22"/>
      <c r="T1800" s="22"/>
      <c r="U1800" t="s">
        <v>1996</v>
      </c>
      <c r="V1800" s="18">
        <f t="shared" si="166"/>
        <v>0.24000000000000021</v>
      </c>
      <c r="W1800" s="18">
        <v>39.760009606799997</v>
      </c>
      <c r="X1800" s="18">
        <v>-83.894122031500004</v>
      </c>
      <c r="Y1800" s="18">
        <v>39.762220114199998</v>
      </c>
      <c r="Z1800" s="18">
        <v>-83.890647414499995</v>
      </c>
      <c r="AA1800" s="71" t="str">
        <f t="shared" si="167"/>
        <v>GRE</v>
      </c>
    </row>
    <row r="1801" spans="1:27" x14ac:dyDescent="0.25">
      <c r="A1801" s="22" t="s">
        <v>3320</v>
      </c>
      <c r="B1801" s="22">
        <v>0</v>
      </c>
      <c r="C1801" s="22" t="s">
        <v>4662</v>
      </c>
      <c r="D1801" s="22">
        <v>3</v>
      </c>
      <c r="E1801" s="23" t="str">
        <f t="shared" ref="E1801:E1864" si="168">IF(D1801&gt;15,"Red",IF(D1801&gt;10,"Yellow",IF(D1801&gt;5,"Purple",IF(D1801&gt;1,"Green",""))))</f>
        <v>Green</v>
      </c>
      <c r="F1801" s="72" t="s">
        <v>1684</v>
      </c>
      <c r="G1801" s="23"/>
      <c r="H1801" s="24" t="str">
        <f t="shared" ref="H1801:H1864" si="169">IF(W1801=0,"Unavailable",HYPERLINK(CONCATENATE("http://maps.google.com/maps?q=",+W1801,",+",+X1801,"+(Begin)&amp;iwloc=A&amp;hl=en"),"Start Loc"))</f>
        <v>Start Loc</v>
      </c>
      <c r="I1801" s="24" t="str">
        <f t="shared" ref="I1801:I1864" si="170">IF(Y1801=0,"Unavailable",HYPERLINK(CONCATENATE("http://maps.google.com/maps?q=",+Y1801,",+",+Z1801,"+(End)&amp;iwloc=A&amp;hl=en"),"End Loc"))</f>
        <v>End Loc</v>
      </c>
      <c r="J1801" s="24" t="str">
        <f t="shared" ref="J1801:J1864" si="171">HYPERLINK(CONCATENATE("https://www.google.us/maps/dir/",W1801,",",X1801,"/",Y1801,",",Z1801,"/@",AVERAGE(W1801,Y1801),",",AVERAGE(X1801,Z1801),",15z"),"Segment")</f>
        <v>Segment</v>
      </c>
      <c r="K1801" s="71" t="s">
        <v>921</v>
      </c>
      <c r="L1801" s="22">
        <v>13.5</v>
      </c>
      <c r="M1801" s="22">
        <v>13.74</v>
      </c>
      <c r="N1801" s="22">
        <v>3</v>
      </c>
      <c r="O1801" s="22">
        <v>0</v>
      </c>
      <c r="P1801" s="22">
        <v>0</v>
      </c>
      <c r="Q1801" s="22">
        <v>1</v>
      </c>
      <c r="R1801" s="22"/>
      <c r="S1801" s="22"/>
      <c r="T1801" s="22"/>
      <c r="U1801" t="s">
        <v>295</v>
      </c>
      <c r="V1801" s="18">
        <f t="shared" ref="V1801:V1864" si="172">M1801-L1801</f>
        <v>0.24000000000000021</v>
      </c>
      <c r="W1801" s="18">
        <v>39.763924198399998</v>
      </c>
      <c r="X1801" s="18">
        <v>-82.460187957100004</v>
      </c>
      <c r="Y1801" s="18">
        <v>39.762410062100003</v>
      </c>
      <c r="Z1801" s="18">
        <v>-82.456518508000002</v>
      </c>
      <c r="AA1801" s="71" t="str">
        <f t="shared" ref="AA1801:AA1864" si="173">MID(U1801,2,3)</f>
        <v>FAI</v>
      </c>
    </row>
    <row r="1802" spans="1:27" x14ac:dyDescent="0.25">
      <c r="A1802" s="22" t="s">
        <v>3583</v>
      </c>
      <c r="B1802" s="22">
        <v>0</v>
      </c>
      <c r="C1802" s="22" t="s">
        <v>4635</v>
      </c>
      <c r="D1802" s="22">
        <v>2</v>
      </c>
      <c r="E1802" s="23" t="str">
        <f t="shared" si="168"/>
        <v>Green</v>
      </c>
      <c r="F1802" s="72" t="s">
        <v>1691</v>
      </c>
      <c r="G1802" s="23"/>
      <c r="H1802" s="24" t="str">
        <f t="shared" si="169"/>
        <v>Start Loc</v>
      </c>
      <c r="I1802" s="24" t="str">
        <f t="shared" si="170"/>
        <v>End Loc</v>
      </c>
      <c r="J1802" s="24" t="str">
        <f t="shared" si="171"/>
        <v>Segment</v>
      </c>
      <c r="K1802" s="71" t="s">
        <v>1010</v>
      </c>
      <c r="L1802" s="22">
        <v>4.5</v>
      </c>
      <c r="M1802" s="22">
        <v>4.74</v>
      </c>
      <c r="N1802" s="22">
        <v>2</v>
      </c>
      <c r="O1802" s="22">
        <v>1</v>
      </c>
      <c r="P1802" s="22">
        <v>0</v>
      </c>
      <c r="Q1802" s="22">
        <v>2</v>
      </c>
      <c r="R1802" s="22"/>
      <c r="S1802" s="22"/>
      <c r="T1802" s="22"/>
      <c r="U1802" t="s">
        <v>395</v>
      </c>
      <c r="V1802" s="18">
        <f t="shared" si="172"/>
        <v>0.24000000000000021</v>
      </c>
      <c r="W1802" s="18">
        <v>39.762191989900003</v>
      </c>
      <c r="X1802" s="18">
        <v>-83.849178279399993</v>
      </c>
      <c r="Y1802" s="18">
        <v>39.763350258999999</v>
      </c>
      <c r="Z1802" s="18">
        <v>-83.844979895999998</v>
      </c>
      <c r="AA1802" s="71" t="str">
        <f t="shared" si="173"/>
        <v>GRE</v>
      </c>
    </row>
    <row r="1803" spans="1:27" x14ac:dyDescent="0.25">
      <c r="A1803" s="22" t="s">
        <v>5654</v>
      </c>
      <c r="B1803" s="22">
        <v>0</v>
      </c>
      <c r="C1803" s="22" t="s">
        <v>4629</v>
      </c>
      <c r="D1803" s="22">
        <v>2</v>
      </c>
      <c r="E1803" s="23" t="str">
        <f t="shared" si="168"/>
        <v>Green</v>
      </c>
      <c r="F1803" s="72" t="s">
        <v>1748</v>
      </c>
      <c r="G1803" s="23"/>
      <c r="H1803" s="24" t="str">
        <f t="shared" si="169"/>
        <v>Start Loc</v>
      </c>
      <c r="I1803" s="24" t="str">
        <f t="shared" si="170"/>
        <v>End Loc</v>
      </c>
      <c r="J1803" s="24" t="str">
        <f t="shared" si="171"/>
        <v>Segment</v>
      </c>
      <c r="K1803" s="71" t="s">
        <v>808</v>
      </c>
      <c r="L1803" s="22">
        <v>7</v>
      </c>
      <c r="M1803" s="22">
        <v>7.24</v>
      </c>
      <c r="N1803" s="22">
        <v>2</v>
      </c>
      <c r="O1803" s="22">
        <v>0</v>
      </c>
      <c r="P1803" s="22">
        <v>0</v>
      </c>
      <c r="Q1803" s="22">
        <v>2</v>
      </c>
      <c r="R1803" s="22"/>
      <c r="S1803" s="22"/>
      <c r="T1803" s="22"/>
      <c r="U1803" t="s">
        <v>669</v>
      </c>
      <c r="V1803" s="18">
        <f t="shared" si="172"/>
        <v>0.24000000000000021</v>
      </c>
      <c r="W1803" s="18">
        <v>39.763561085299997</v>
      </c>
      <c r="X1803" s="18">
        <v>-80.879210169199993</v>
      </c>
      <c r="Y1803" s="18">
        <v>39.764475722199997</v>
      </c>
      <c r="Z1803" s="18">
        <v>-80.877359062099998</v>
      </c>
      <c r="AA1803" s="71" t="str">
        <f t="shared" si="173"/>
        <v>MOE</v>
      </c>
    </row>
    <row r="1804" spans="1:27" x14ac:dyDescent="0.25">
      <c r="A1804" s="22" t="s">
        <v>5761</v>
      </c>
      <c r="B1804" s="22">
        <v>0</v>
      </c>
      <c r="C1804" s="22" t="s">
        <v>4629</v>
      </c>
      <c r="D1804" s="22">
        <v>2</v>
      </c>
      <c r="E1804" s="23" t="str">
        <f t="shared" si="168"/>
        <v>Green</v>
      </c>
      <c r="F1804" s="72" t="s">
        <v>1748</v>
      </c>
      <c r="G1804" s="23"/>
      <c r="H1804" s="24" t="str">
        <f t="shared" si="169"/>
        <v>Start Loc</v>
      </c>
      <c r="I1804" s="24" t="str">
        <f t="shared" si="170"/>
        <v>End Loc</v>
      </c>
      <c r="J1804" s="24" t="str">
        <f t="shared" si="171"/>
        <v>Segment</v>
      </c>
      <c r="K1804" s="71" t="s">
        <v>902</v>
      </c>
      <c r="L1804" s="22">
        <v>7</v>
      </c>
      <c r="M1804" s="22">
        <v>7.24</v>
      </c>
      <c r="N1804" s="22">
        <v>2</v>
      </c>
      <c r="O1804" s="22">
        <v>0</v>
      </c>
      <c r="P1804" s="22">
        <v>0</v>
      </c>
      <c r="Q1804" s="22">
        <v>0</v>
      </c>
      <c r="R1804" s="22"/>
      <c r="S1804" s="22"/>
      <c r="T1804" s="22"/>
      <c r="U1804" t="s">
        <v>1958</v>
      </c>
      <c r="V1804" s="18">
        <f t="shared" si="172"/>
        <v>0.24000000000000021</v>
      </c>
      <c r="W1804" s="18">
        <v>39.763025544100003</v>
      </c>
      <c r="X1804" s="18">
        <v>-81.143636911499996</v>
      </c>
      <c r="Y1804" s="18">
        <v>39.765989458100002</v>
      </c>
      <c r="Z1804" s="18">
        <v>-81.141396589500005</v>
      </c>
      <c r="AA1804" s="71" t="str">
        <f t="shared" si="173"/>
        <v>MOE</v>
      </c>
    </row>
    <row r="1805" spans="1:27" x14ac:dyDescent="0.25">
      <c r="A1805" s="22" t="s">
        <v>5125</v>
      </c>
      <c r="B1805" s="22">
        <v>0</v>
      </c>
      <c r="C1805" s="22" t="s">
        <v>4622</v>
      </c>
      <c r="D1805" s="22">
        <v>2</v>
      </c>
      <c r="E1805" s="23" t="str">
        <f t="shared" si="168"/>
        <v>Green</v>
      </c>
      <c r="F1805" s="72" t="s">
        <v>1691</v>
      </c>
      <c r="G1805" s="23"/>
      <c r="H1805" s="24" t="str">
        <f t="shared" si="169"/>
        <v>Start Loc</v>
      </c>
      <c r="I1805" s="24" t="str">
        <f t="shared" si="170"/>
        <v>End Loc</v>
      </c>
      <c r="J1805" s="24" t="str">
        <f t="shared" si="171"/>
        <v>Segment</v>
      </c>
      <c r="K1805" s="71" t="s">
        <v>900</v>
      </c>
      <c r="L1805" s="22">
        <v>1.5</v>
      </c>
      <c r="M1805" s="22">
        <v>1.74</v>
      </c>
      <c r="N1805" s="22">
        <v>2</v>
      </c>
      <c r="O1805" s="22">
        <v>0</v>
      </c>
      <c r="P1805" s="22">
        <v>0</v>
      </c>
      <c r="Q1805" s="22">
        <v>2</v>
      </c>
      <c r="R1805" s="22"/>
      <c r="S1805" s="22"/>
      <c r="T1805" s="22"/>
      <c r="U1805" t="s">
        <v>4789</v>
      </c>
      <c r="V1805" s="18">
        <f t="shared" si="172"/>
        <v>0.24</v>
      </c>
      <c r="W1805" s="18">
        <v>39.763238699200002</v>
      </c>
      <c r="X1805" s="18">
        <v>-83.694295370099994</v>
      </c>
      <c r="Y1805" s="18">
        <v>39.766256942200002</v>
      </c>
      <c r="Z1805" s="18">
        <v>-83.696569592700001</v>
      </c>
      <c r="AA1805" s="71" t="str">
        <f t="shared" si="173"/>
        <v>GRE</v>
      </c>
    </row>
    <row r="1806" spans="1:27" x14ac:dyDescent="0.25">
      <c r="A1806" s="22" t="s">
        <v>3353</v>
      </c>
      <c r="B1806" s="22">
        <v>0</v>
      </c>
      <c r="C1806" s="22" t="s">
        <v>4632</v>
      </c>
      <c r="D1806" s="22">
        <v>5</v>
      </c>
      <c r="E1806" s="23" t="str">
        <f t="shared" si="168"/>
        <v>Green</v>
      </c>
      <c r="F1806" s="72" t="s">
        <v>1723</v>
      </c>
      <c r="G1806" s="23"/>
      <c r="H1806" s="24" t="str">
        <f t="shared" si="169"/>
        <v>Start Loc</v>
      </c>
      <c r="I1806" s="24" t="str">
        <f t="shared" si="170"/>
        <v>End Loc</v>
      </c>
      <c r="J1806" s="24" t="str">
        <f t="shared" si="171"/>
        <v>Segment</v>
      </c>
      <c r="K1806" s="71" t="s">
        <v>995</v>
      </c>
      <c r="L1806" s="22">
        <v>7.75</v>
      </c>
      <c r="M1806" s="22">
        <v>7.99</v>
      </c>
      <c r="N1806" s="22">
        <v>5</v>
      </c>
      <c r="O1806" s="22">
        <v>0</v>
      </c>
      <c r="P1806" s="22">
        <v>1</v>
      </c>
      <c r="Q1806" s="22">
        <v>2</v>
      </c>
      <c r="R1806" s="22"/>
      <c r="S1806" s="22"/>
      <c r="T1806" s="22"/>
      <c r="U1806" t="s">
        <v>396</v>
      </c>
      <c r="V1806" s="18">
        <f t="shared" si="172"/>
        <v>0.24000000000000021</v>
      </c>
      <c r="W1806" s="18">
        <v>39.766225236499999</v>
      </c>
      <c r="X1806" s="18">
        <v>-84.522192844700001</v>
      </c>
      <c r="Y1806" s="18">
        <v>39.767338826</v>
      </c>
      <c r="Z1806" s="18">
        <v>-84.518224728199996</v>
      </c>
      <c r="AA1806" s="71" t="str">
        <f t="shared" si="173"/>
        <v>PRE</v>
      </c>
    </row>
    <row r="1807" spans="1:27" x14ac:dyDescent="0.25">
      <c r="A1807" s="22" t="s">
        <v>3095</v>
      </c>
      <c r="B1807" s="22">
        <v>0</v>
      </c>
      <c r="C1807" s="22" t="s">
        <v>4614</v>
      </c>
      <c r="D1807" s="22">
        <v>2</v>
      </c>
      <c r="E1807" s="23" t="str">
        <f t="shared" si="168"/>
        <v>Green</v>
      </c>
      <c r="F1807" s="72" t="s">
        <v>1691</v>
      </c>
      <c r="G1807" s="23"/>
      <c r="H1807" s="24" t="str">
        <f t="shared" si="169"/>
        <v>Start Loc</v>
      </c>
      <c r="I1807" s="24" t="str">
        <f t="shared" si="170"/>
        <v>End Loc</v>
      </c>
      <c r="J1807" s="24" t="str">
        <f t="shared" si="171"/>
        <v>Segment</v>
      </c>
      <c r="K1807" s="71" t="s">
        <v>1007</v>
      </c>
      <c r="L1807" s="22">
        <v>3.75</v>
      </c>
      <c r="M1807" s="22">
        <v>3.99</v>
      </c>
      <c r="N1807" s="22">
        <v>2</v>
      </c>
      <c r="O1807" s="22">
        <v>0</v>
      </c>
      <c r="P1807" s="22">
        <v>0</v>
      </c>
      <c r="Q1807" s="22">
        <v>2</v>
      </c>
      <c r="R1807" s="22"/>
      <c r="S1807" s="22"/>
      <c r="T1807" s="22"/>
      <c r="U1807" t="s">
        <v>2164</v>
      </c>
      <c r="V1807" s="18">
        <f t="shared" si="172"/>
        <v>0.24000000000000021</v>
      </c>
      <c r="W1807" s="18">
        <v>39.767341773699997</v>
      </c>
      <c r="X1807" s="18">
        <v>-84.006956416700007</v>
      </c>
      <c r="Y1807" s="18">
        <v>39.767511237400001</v>
      </c>
      <c r="Z1807" s="18">
        <v>-84.002497924300002</v>
      </c>
      <c r="AA1807" s="71" t="str">
        <f t="shared" si="173"/>
        <v>GRE</v>
      </c>
    </row>
    <row r="1808" spans="1:27" x14ac:dyDescent="0.25">
      <c r="A1808" s="22" t="s">
        <v>3381</v>
      </c>
      <c r="B1808" s="22">
        <v>0</v>
      </c>
      <c r="C1808" s="22" t="s">
        <v>4618</v>
      </c>
      <c r="D1808" s="22">
        <v>4</v>
      </c>
      <c r="E1808" s="23" t="str">
        <f t="shared" si="168"/>
        <v>Green</v>
      </c>
      <c r="F1808" s="72" t="s">
        <v>1689</v>
      </c>
      <c r="G1808" s="23"/>
      <c r="H1808" s="24" t="str">
        <f t="shared" si="169"/>
        <v>Start Loc</v>
      </c>
      <c r="I1808" s="24" t="str">
        <f t="shared" si="170"/>
        <v>End Loc</v>
      </c>
      <c r="J1808" s="24" t="str">
        <f t="shared" si="171"/>
        <v>Segment</v>
      </c>
      <c r="K1808" s="71" t="s">
        <v>796</v>
      </c>
      <c r="L1808" s="22">
        <v>2</v>
      </c>
      <c r="M1808" s="22">
        <v>2.2400000000000002</v>
      </c>
      <c r="N1808" s="22">
        <v>4</v>
      </c>
      <c r="O1808" s="22">
        <v>1</v>
      </c>
      <c r="P1808" s="22">
        <v>0</v>
      </c>
      <c r="Q1808" s="22">
        <v>1</v>
      </c>
      <c r="R1808" s="22"/>
      <c r="S1808" s="22"/>
      <c r="T1808" s="22"/>
      <c r="U1808" t="s">
        <v>1928</v>
      </c>
      <c r="V1808" s="18">
        <f t="shared" si="172"/>
        <v>0.24000000000000021</v>
      </c>
      <c r="W1808" s="18">
        <v>39.764370394799997</v>
      </c>
      <c r="X1808" s="18">
        <v>-82.868057301199997</v>
      </c>
      <c r="Y1808" s="18">
        <v>39.767680611499998</v>
      </c>
      <c r="Z1808" s="18">
        <v>-82.867146079799994</v>
      </c>
      <c r="AA1808" s="71" t="str">
        <f t="shared" si="173"/>
        <v>PIC</v>
      </c>
    </row>
    <row r="1809" spans="1:27" x14ac:dyDescent="0.25">
      <c r="A1809" s="22" t="s">
        <v>4348</v>
      </c>
      <c r="B1809" s="22">
        <v>0</v>
      </c>
      <c r="C1809" s="22" t="s">
        <v>4643</v>
      </c>
      <c r="D1809" s="22">
        <v>5</v>
      </c>
      <c r="E1809" s="23" t="str">
        <f t="shared" si="168"/>
        <v>Green</v>
      </c>
      <c r="F1809" s="72" t="s">
        <v>1684</v>
      </c>
      <c r="G1809" s="23"/>
      <c r="H1809" s="24" t="str">
        <f t="shared" si="169"/>
        <v>Start Loc</v>
      </c>
      <c r="I1809" s="24" t="str">
        <f t="shared" si="170"/>
        <v>End Loc</v>
      </c>
      <c r="J1809" s="24" t="str">
        <f t="shared" si="171"/>
        <v>Segment</v>
      </c>
      <c r="K1809" s="71" t="s">
        <v>921</v>
      </c>
      <c r="L1809" s="22">
        <v>3.5</v>
      </c>
      <c r="M1809" s="22">
        <v>3.74</v>
      </c>
      <c r="N1809" s="22">
        <v>5</v>
      </c>
      <c r="O1809" s="22">
        <v>0</v>
      </c>
      <c r="P1809" s="22">
        <v>1</v>
      </c>
      <c r="Q1809" s="22">
        <v>4</v>
      </c>
      <c r="R1809" s="22"/>
      <c r="S1809" s="22"/>
      <c r="T1809" s="22"/>
      <c r="U1809" t="s">
        <v>295</v>
      </c>
      <c r="V1809" s="18">
        <f t="shared" si="172"/>
        <v>0.24000000000000021</v>
      </c>
      <c r="W1809" s="18">
        <v>39.769663669899998</v>
      </c>
      <c r="X1809" s="18">
        <v>-82.638709479799999</v>
      </c>
      <c r="Y1809" s="18">
        <v>39.769194004900001</v>
      </c>
      <c r="Z1809" s="18">
        <v>-82.634309140699997</v>
      </c>
      <c r="AA1809" s="71" t="str">
        <f t="shared" si="173"/>
        <v>FAI</v>
      </c>
    </row>
    <row r="1810" spans="1:27" x14ac:dyDescent="0.25">
      <c r="A1810" s="22" t="s">
        <v>3929</v>
      </c>
      <c r="B1810" s="22">
        <v>0</v>
      </c>
      <c r="C1810" s="22" t="s">
        <v>4614</v>
      </c>
      <c r="D1810" s="22">
        <v>2</v>
      </c>
      <c r="E1810" s="23" t="str">
        <f t="shared" si="168"/>
        <v>Green</v>
      </c>
      <c r="F1810" s="72" t="s">
        <v>1684</v>
      </c>
      <c r="G1810" s="23"/>
      <c r="H1810" s="24" t="str">
        <f t="shared" si="169"/>
        <v>Start Loc</v>
      </c>
      <c r="I1810" s="24" t="str">
        <f t="shared" si="170"/>
        <v>End Loc</v>
      </c>
      <c r="J1810" s="24" t="str">
        <f t="shared" si="171"/>
        <v>Segment</v>
      </c>
      <c r="K1810" s="71" t="s">
        <v>921</v>
      </c>
      <c r="L1810" s="22">
        <v>3.75</v>
      </c>
      <c r="M1810" s="22">
        <v>3.99</v>
      </c>
      <c r="N1810" s="22">
        <v>2</v>
      </c>
      <c r="O1810" s="22">
        <v>0</v>
      </c>
      <c r="P1810" s="22">
        <v>0</v>
      </c>
      <c r="Q1810" s="22">
        <v>1</v>
      </c>
      <c r="R1810" s="22"/>
      <c r="S1810" s="22"/>
      <c r="T1810" s="22"/>
      <c r="U1810" t="s">
        <v>295</v>
      </c>
      <c r="V1810" s="18">
        <f t="shared" si="172"/>
        <v>0.24000000000000021</v>
      </c>
      <c r="W1810" s="18">
        <v>39.769218332900003</v>
      </c>
      <c r="X1810" s="18">
        <v>-82.634124071599999</v>
      </c>
      <c r="Y1810" s="18">
        <v>39.769309594299997</v>
      </c>
      <c r="Z1810" s="18">
        <v>-82.629649732100006</v>
      </c>
      <c r="AA1810" s="71" t="str">
        <f t="shared" si="173"/>
        <v>FAI</v>
      </c>
    </row>
    <row r="1811" spans="1:27" x14ac:dyDescent="0.25">
      <c r="A1811" s="22" t="s">
        <v>5293</v>
      </c>
      <c r="B1811" s="22">
        <v>0</v>
      </c>
      <c r="C1811" s="22" t="s">
        <v>4624</v>
      </c>
      <c r="D1811" s="22">
        <v>2</v>
      </c>
      <c r="E1811" s="23" t="str">
        <f t="shared" si="168"/>
        <v>Green</v>
      </c>
      <c r="F1811" s="72" t="s">
        <v>1689</v>
      </c>
      <c r="G1811" s="23"/>
      <c r="H1811" s="24" t="str">
        <f t="shared" si="169"/>
        <v>Start Loc</v>
      </c>
      <c r="I1811" s="24" t="str">
        <f t="shared" si="170"/>
        <v>End Loc</v>
      </c>
      <c r="J1811" s="24" t="str">
        <f t="shared" si="171"/>
        <v>Segment</v>
      </c>
      <c r="K1811" s="71" t="s">
        <v>796</v>
      </c>
      <c r="L1811" s="22">
        <v>2.25</v>
      </c>
      <c r="M1811" s="22">
        <v>2.4900000000000002</v>
      </c>
      <c r="N1811" s="22">
        <v>2</v>
      </c>
      <c r="O1811" s="22">
        <v>0</v>
      </c>
      <c r="P1811" s="22">
        <v>0</v>
      </c>
      <c r="Q1811" s="22">
        <v>0</v>
      </c>
      <c r="R1811" s="22"/>
      <c r="S1811" s="22"/>
      <c r="T1811" s="22"/>
      <c r="U1811" t="s">
        <v>1928</v>
      </c>
      <c r="V1811" s="18">
        <f t="shared" si="172"/>
        <v>0.24000000000000021</v>
      </c>
      <c r="W1811" s="18">
        <v>39.767825848000001</v>
      </c>
      <c r="X1811" s="18">
        <v>-82.867087169200005</v>
      </c>
      <c r="Y1811" s="18">
        <v>39.770272272200003</v>
      </c>
      <c r="Z1811" s="18">
        <v>-82.863936906000006</v>
      </c>
      <c r="AA1811" s="71" t="str">
        <f t="shared" si="173"/>
        <v>PIC</v>
      </c>
    </row>
    <row r="1812" spans="1:27" x14ac:dyDescent="0.25">
      <c r="A1812" s="22" t="s">
        <v>3464</v>
      </c>
      <c r="B1812" s="22">
        <v>0</v>
      </c>
      <c r="C1812" s="22" t="s">
        <v>4618</v>
      </c>
      <c r="D1812" s="22">
        <v>2</v>
      </c>
      <c r="E1812" s="23" t="str">
        <f t="shared" si="168"/>
        <v>Green</v>
      </c>
      <c r="F1812" s="72" t="s">
        <v>1723</v>
      </c>
      <c r="G1812" s="23"/>
      <c r="H1812" s="24" t="str">
        <f t="shared" si="169"/>
        <v>Start Loc</v>
      </c>
      <c r="I1812" s="24" t="str">
        <f t="shared" si="170"/>
        <v>End Loc</v>
      </c>
      <c r="J1812" s="24" t="str">
        <f t="shared" si="171"/>
        <v>Segment</v>
      </c>
      <c r="K1812" s="71" t="s">
        <v>814</v>
      </c>
      <c r="L1812" s="22">
        <v>2</v>
      </c>
      <c r="M1812" s="22">
        <v>2.2400000000000002</v>
      </c>
      <c r="N1812" s="22">
        <v>2</v>
      </c>
      <c r="O1812" s="22">
        <v>0</v>
      </c>
      <c r="P1812" s="22">
        <v>0</v>
      </c>
      <c r="Q1812" s="22">
        <v>1</v>
      </c>
      <c r="R1812" s="22"/>
      <c r="S1812" s="22"/>
      <c r="T1812" s="22"/>
      <c r="U1812" t="s">
        <v>394</v>
      </c>
      <c r="V1812" s="18">
        <f t="shared" si="172"/>
        <v>0.24000000000000021</v>
      </c>
      <c r="W1812" s="18">
        <v>39.769470836499998</v>
      </c>
      <c r="X1812" s="18">
        <v>-84.653715354300004</v>
      </c>
      <c r="Y1812" s="18">
        <v>39.772711032700002</v>
      </c>
      <c r="Z1812" s="18">
        <v>-84.654888400499999</v>
      </c>
      <c r="AA1812" s="71" t="str">
        <f t="shared" si="173"/>
        <v>PRE</v>
      </c>
    </row>
    <row r="1813" spans="1:27" x14ac:dyDescent="0.25">
      <c r="A1813" s="22" t="s">
        <v>6505</v>
      </c>
      <c r="B1813" s="22">
        <v>0</v>
      </c>
      <c r="C1813" s="22" t="s">
        <v>4614</v>
      </c>
      <c r="D1813" s="22">
        <v>4</v>
      </c>
      <c r="E1813" s="23" t="str">
        <f t="shared" si="168"/>
        <v>Green</v>
      </c>
      <c r="F1813" s="72" t="s">
        <v>1689</v>
      </c>
      <c r="G1813" s="23"/>
      <c r="H1813" s="24" t="str">
        <f t="shared" si="169"/>
        <v>Start Loc</v>
      </c>
      <c r="I1813" s="24" t="str">
        <f t="shared" si="170"/>
        <v>End Loc</v>
      </c>
      <c r="J1813" s="24" t="str">
        <f t="shared" si="171"/>
        <v>Segment</v>
      </c>
      <c r="K1813" s="71" t="s">
        <v>852</v>
      </c>
      <c r="L1813" s="22">
        <v>3.75</v>
      </c>
      <c r="M1813" s="22">
        <v>3.99</v>
      </c>
      <c r="N1813" s="22">
        <v>4</v>
      </c>
      <c r="O1813" s="22">
        <v>1</v>
      </c>
      <c r="P1813" s="22">
        <v>2</v>
      </c>
      <c r="Q1813" s="22">
        <v>3</v>
      </c>
      <c r="R1813" s="22"/>
      <c r="S1813" s="22"/>
      <c r="T1813" s="22"/>
      <c r="U1813" t="s">
        <v>511</v>
      </c>
      <c r="V1813" s="18">
        <f t="shared" si="172"/>
        <v>0.24000000000000021</v>
      </c>
      <c r="W1813" s="18">
        <v>39.771014239700001</v>
      </c>
      <c r="X1813" s="18">
        <v>-83.160708871699995</v>
      </c>
      <c r="Y1813" s="18">
        <v>39.7744048924</v>
      </c>
      <c r="Z1813" s="18">
        <v>-83.160964775599993</v>
      </c>
      <c r="AA1813" s="71" t="str">
        <f t="shared" si="173"/>
        <v>PIC</v>
      </c>
    </row>
    <row r="1814" spans="1:27" x14ac:dyDescent="0.25">
      <c r="A1814" s="22" t="s">
        <v>2859</v>
      </c>
      <c r="B1814" s="22">
        <v>0</v>
      </c>
      <c r="C1814" s="22" t="s">
        <v>4619</v>
      </c>
      <c r="D1814" s="22">
        <v>3</v>
      </c>
      <c r="E1814" s="23" t="str">
        <f t="shared" si="168"/>
        <v>Green</v>
      </c>
      <c r="F1814" s="72" t="s">
        <v>1691</v>
      </c>
      <c r="G1814" s="23"/>
      <c r="H1814" s="24" t="str">
        <f t="shared" si="169"/>
        <v>Start Loc</v>
      </c>
      <c r="I1814" s="24" t="str">
        <f t="shared" si="170"/>
        <v>End Loc</v>
      </c>
      <c r="J1814" s="24" t="str">
        <f t="shared" si="171"/>
        <v>Segment</v>
      </c>
      <c r="K1814" s="71" t="s">
        <v>796</v>
      </c>
      <c r="L1814" s="22">
        <v>0.5</v>
      </c>
      <c r="M1814" s="22">
        <v>0.74</v>
      </c>
      <c r="N1814" s="22">
        <v>3</v>
      </c>
      <c r="O1814" s="22">
        <v>0</v>
      </c>
      <c r="P1814" s="22">
        <v>0</v>
      </c>
      <c r="Q1814" s="22">
        <v>2</v>
      </c>
      <c r="R1814" s="22"/>
      <c r="S1814" s="22"/>
      <c r="T1814" s="22"/>
      <c r="U1814" t="s">
        <v>1991</v>
      </c>
      <c r="V1814" s="18">
        <f t="shared" si="172"/>
        <v>0.24</v>
      </c>
      <c r="W1814" s="18">
        <v>39.772303784800002</v>
      </c>
      <c r="X1814" s="18">
        <v>-84.018808008799994</v>
      </c>
      <c r="Y1814" s="18">
        <v>39.7747243548</v>
      </c>
      <c r="Z1814" s="18">
        <v>-84.022011751500003</v>
      </c>
      <c r="AA1814" s="71" t="str">
        <f t="shared" si="173"/>
        <v>GRE</v>
      </c>
    </row>
    <row r="1815" spans="1:27" x14ac:dyDescent="0.25">
      <c r="A1815" s="22" t="s">
        <v>2487</v>
      </c>
      <c r="B1815" s="22">
        <v>0</v>
      </c>
      <c r="C1815" s="22" t="s">
        <v>4644</v>
      </c>
      <c r="D1815" s="22">
        <v>2</v>
      </c>
      <c r="E1815" s="23" t="str">
        <f t="shared" si="168"/>
        <v>Green</v>
      </c>
      <c r="F1815" s="72" t="s">
        <v>1689</v>
      </c>
      <c r="G1815" s="23"/>
      <c r="H1815" s="24" t="str">
        <f t="shared" si="169"/>
        <v>Start Loc</v>
      </c>
      <c r="I1815" s="24" t="str">
        <f t="shared" si="170"/>
        <v>End Loc</v>
      </c>
      <c r="J1815" s="24" t="str">
        <f t="shared" si="171"/>
        <v>Segment</v>
      </c>
      <c r="K1815" s="71" t="s">
        <v>799</v>
      </c>
      <c r="L1815" s="22">
        <v>5.25</v>
      </c>
      <c r="M1815" s="22">
        <v>5.49</v>
      </c>
      <c r="N1815" s="22">
        <v>2</v>
      </c>
      <c r="O1815" s="22">
        <v>0</v>
      </c>
      <c r="P1815" s="22">
        <v>0</v>
      </c>
      <c r="Q1815" s="22">
        <v>0</v>
      </c>
      <c r="R1815" s="22"/>
      <c r="S1815" s="22"/>
      <c r="T1815" s="22"/>
      <c r="U1815" t="s">
        <v>2092</v>
      </c>
      <c r="V1815" s="18">
        <f t="shared" si="172"/>
        <v>0.24000000000000021</v>
      </c>
      <c r="W1815" s="18">
        <v>39.775777048599998</v>
      </c>
      <c r="X1815" s="18">
        <v>-83.101549752699995</v>
      </c>
      <c r="Y1815" s="18">
        <v>39.779062925200002</v>
      </c>
      <c r="Z1815" s="18">
        <v>-83.101604852600005</v>
      </c>
      <c r="AA1815" s="71" t="str">
        <f t="shared" si="173"/>
        <v>PIC</v>
      </c>
    </row>
    <row r="1816" spans="1:27" x14ac:dyDescent="0.25">
      <c r="A1816" s="22" t="s">
        <v>5204</v>
      </c>
      <c r="B1816" s="22">
        <v>0</v>
      </c>
      <c r="C1816" s="22" t="s">
        <v>4622</v>
      </c>
      <c r="D1816" s="22">
        <v>2</v>
      </c>
      <c r="E1816" s="23" t="str">
        <f t="shared" si="168"/>
        <v>Green</v>
      </c>
      <c r="F1816" s="72" t="s">
        <v>1676</v>
      </c>
      <c r="G1816" s="23"/>
      <c r="H1816" s="24" t="str">
        <f t="shared" si="169"/>
        <v>Start Loc</v>
      </c>
      <c r="I1816" s="24" t="str">
        <f t="shared" si="170"/>
        <v>End Loc</v>
      </c>
      <c r="J1816" s="24" t="str">
        <f t="shared" si="171"/>
        <v>Segment</v>
      </c>
      <c r="K1816" s="71" t="s">
        <v>826</v>
      </c>
      <c r="L1816" s="22">
        <v>1.5</v>
      </c>
      <c r="M1816" s="22">
        <v>1.74</v>
      </c>
      <c r="N1816" s="22">
        <v>2</v>
      </c>
      <c r="O1816" s="22">
        <v>0</v>
      </c>
      <c r="P1816" s="22">
        <v>0</v>
      </c>
      <c r="Q1816" s="22">
        <v>0</v>
      </c>
      <c r="R1816" s="22"/>
      <c r="S1816" s="22"/>
      <c r="T1816" s="22"/>
      <c r="U1816" t="s">
        <v>4830</v>
      </c>
      <c r="V1816" s="18">
        <f t="shared" si="172"/>
        <v>0.24</v>
      </c>
      <c r="W1816" s="18">
        <v>39.785675110600003</v>
      </c>
      <c r="X1816" s="18">
        <v>-82.057292911700003</v>
      </c>
      <c r="Y1816" s="18">
        <v>39.782743000899998</v>
      </c>
      <c r="Z1816" s="18">
        <v>-82.055356345999996</v>
      </c>
      <c r="AA1816" s="71" t="str">
        <f t="shared" si="173"/>
        <v>MUS</v>
      </c>
    </row>
    <row r="1817" spans="1:27" x14ac:dyDescent="0.25">
      <c r="A1817" s="22" t="s">
        <v>4928</v>
      </c>
      <c r="B1817" s="22">
        <v>0</v>
      </c>
      <c r="C1817" s="22" t="s">
        <v>4630</v>
      </c>
      <c r="D1817" s="22">
        <v>2</v>
      </c>
      <c r="E1817" s="23" t="str">
        <f t="shared" si="168"/>
        <v>Green</v>
      </c>
      <c r="F1817" s="72" t="s">
        <v>1691</v>
      </c>
      <c r="G1817" s="23"/>
      <c r="H1817" s="24" t="str">
        <f t="shared" si="169"/>
        <v>Start Loc</v>
      </c>
      <c r="I1817" s="24" t="str">
        <f t="shared" si="170"/>
        <v>End Loc</v>
      </c>
      <c r="J1817" s="24" t="str">
        <f t="shared" si="171"/>
        <v>Segment</v>
      </c>
      <c r="K1817" s="71" t="s">
        <v>959</v>
      </c>
      <c r="L1817" s="22">
        <v>5.75</v>
      </c>
      <c r="M1817" s="22">
        <v>5.99</v>
      </c>
      <c r="N1817" s="22">
        <v>2</v>
      </c>
      <c r="O1817" s="22">
        <v>0</v>
      </c>
      <c r="P1817" s="22">
        <v>0</v>
      </c>
      <c r="Q1817" s="22">
        <v>2</v>
      </c>
      <c r="R1817" s="22"/>
      <c r="S1817" s="22"/>
      <c r="T1817" s="22"/>
      <c r="U1817" t="s">
        <v>324</v>
      </c>
      <c r="V1817" s="18">
        <f t="shared" si="172"/>
        <v>0.24000000000000021</v>
      </c>
      <c r="W1817" s="18">
        <v>39.779848779600002</v>
      </c>
      <c r="X1817" s="18">
        <v>-83.989694100899996</v>
      </c>
      <c r="Y1817" s="18">
        <v>39.783306228299999</v>
      </c>
      <c r="Z1817" s="18">
        <v>-83.989279015500003</v>
      </c>
      <c r="AA1817" s="71" t="str">
        <f t="shared" si="173"/>
        <v>GRE</v>
      </c>
    </row>
    <row r="1818" spans="1:27" x14ac:dyDescent="0.25">
      <c r="A1818" s="22" t="s">
        <v>6544</v>
      </c>
      <c r="B1818" s="22">
        <v>0</v>
      </c>
      <c r="C1818" s="22" t="s">
        <v>4663</v>
      </c>
      <c r="D1818" s="22">
        <v>4</v>
      </c>
      <c r="E1818" s="23" t="str">
        <f t="shared" si="168"/>
        <v>Green</v>
      </c>
      <c r="F1818" s="72" t="s">
        <v>1689</v>
      </c>
      <c r="G1818" s="23"/>
      <c r="H1818" s="24" t="str">
        <f t="shared" si="169"/>
        <v>Start Loc</v>
      </c>
      <c r="I1818" s="24" t="str">
        <f t="shared" si="170"/>
        <v>End Loc</v>
      </c>
      <c r="J1818" s="24" t="str">
        <f t="shared" si="171"/>
        <v>Segment</v>
      </c>
      <c r="K1818" s="71" t="s">
        <v>892</v>
      </c>
      <c r="L1818" s="22">
        <v>11.25</v>
      </c>
      <c r="M1818" s="22">
        <v>11.49</v>
      </c>
      <c r="N1818" s="22">
        <v>4</v>
      </c>
      <c r="O1818" s="22">
        <v>0</v>
      </c>
      <c r="P1818" s="22">
        <v>1</v>
      </c>
      <c r="Q1818" s="22">
        <v>6</v>
      </c>
      <c r="R1818" s="22"/>
      <c r="S1818" s="22"/>
      <c r="T1818" s="22"/>
      <c r="U1818" t="s">
        <v>480</v>
      </c>
      <c r="V1818" s="18">
        <f t="shared" si="172"/>
        <v>0.24000000000000021</v>
      </c>
      <c r="W1818" s="18">
        <v>39.7812992474</v>
      </c>
      <c r="X1818" s="18">
        <v>-82.907449658900006</v>
      </c>
      <c r="Y1818" s="18">
        <v>39.784652845499998</v>
      </c>
      <c r="Z1818" s="18">
        <v>-82.907844510700002</v>
      </c>
      <c r="AA1818" s="71" t="str">
        <f t="shared" si="173"/>
        <v>PIC</v>
      </c>
    </row>
    <row r="1819" spans="1:27" x14ac:dyDescent="0.25">
      <c r="A1819" s="22" t="s">
        <v>5364</v>
      </c>
      <c r="B1819" s="22">
        <v>0</v>
      </c>
      <c r="C1819" s="22" t="s">
        <v>4627</v>
      </c>
      <c r="D1819" s="22">
        <v>2</v>
      </c>
      <c r="E1819" s="23" t="str">
        <f t="shared" si="168"/>
        <v>Green</v>
      </c>
      <c r="F1819" s="72" t="s">
        <v>1684</v>
      </c>
      <c r="G1819" s="23"/>
      <c r="H1819" s="24" t="str">
        <f t="shared" si="169"/>
        <v>Start Loc</v>
      </c>
      <c r="I1819" s="24" t="str">
        <f t="shared" si="170"/>
        <v>End Loc</v>
      </c>
      <c r="J1819" s="24" t="str">
        <f t="shared" si="171"/>
        <v>Segment</v>
      </c>
      <c r="K1819" s="71" t="s">
        <v>929</v>
      </c>
      <c r="L1819" s="22">
        <v>3.25</v>
      </c>
      <c r="M1819" s="22">
        <v>3.49</v>
      </c>
      <c r="N1819" s="22">
        <v>2</v>
      </c>
      <c r="O1819" s="22">
        <v>0</v>
      </c>
      <c r="P1819" s="22">
        <v>0</v>
      </c>
      <c r="Q1819" s="22">
        <v>2</v>
      </c>
      <c r="R1819" s="22"/>
      <c r="S1819" s="22"/>
      <c r="T1819" s="22"/>
      <c r="U1819" t="s">
        <v>680</v>
      </c>
      <c r="V1819" s="18">
        <f t="shared" si="172"/>
        <v>0.24000000000000021</v>
      </c>
      <c r="W1819" s="18">
        <v>39.783817645799999</v>
      </c>
      <c r="X1819" s="18">
        <v>-82.657977799999998</v>
      </c>
      <c r="Y1819" s="18">
        <v>39.786251484899999</v>
      </c>
      <c r="Z1819" s="18">
        <v>-82.661018961099998</v>
      </c>
      <c r="AA1819" s="71" t="str">
        <f t="shared" si="173"/>
        <v>FAI</v>
      </c>
    </row>
    <row r="1820" spans="1:27" x14ac:dyDescent="0.25">
      <c r="A1820" s="22" t="s">
        <v>2361</v>
      </c>
      <c r="B1820" s="22">
        <v>0</v>
      </c>
      <c r="C1820" s="22" t="s">
        <v>4618</v>
      </c>
      <c r="D1820" s="22">
        <v>3</v>
      </c>
      <c r="E1820" s="23" t="str">
        <f t="shared" si="168"/>
        <v>Green</v>
      </c>
      <c r="F1820" s="72" t="s">
        <v>1748</v>
      </c>
      <c r="G1820" s="23"/>
      <c r="H1820" s="24" t="str">
        <f t="shared" si="169"/>
        <v>Start Loc</v>
      </c>
      <c r="I1820" s="24" t="str">
        <f t="shared" si="170"/>
        <v>End Loc</v>
      </c>
      <c r="J1820" s="24" t="str">
        <f t="shared" si="171"/>
        <v>Segment</v>
      </c>
      <c r="K1820" s="71" t="s">
        <v>937</v>
      </c>
      <c r="L1820" s="22">
        <v>2</v>
      </c>
      <c r="M1820" s="22">
        <v>2.2400000000000002</v>
      </c>
      <c r="N1820" s="22">
        <v>3</v>
      </c>
      <c r="O1820" s="22">
        <v>0</v>
      </c>
      <c r="P1820" s="22">
        <v>0</v>
      </c>
      <c r="Q1820" s="22">
        <v>0</v>
      </c>
      <c r="R1820" s="22"/>
      <c r="S1820" s="22"/>
      <c r="T1820" s="22"/>
      <c r="U1820" t="s">
        <v>1622</v>
      </c>
      <c r="V1820" s="18">
        <f t="shared" si="172"/>
        <v>0.24000000000000021</v>
      </c>
      <c r="W1820" s="18">
        <v>39.787282774600001</v>
      </c>
      <c r="X1820" s="18">
        <v>-81.095748553700005</v>
      </c>
      <c r="Y1820" s="18">
        <v>39.786262182500003</v>
      </c>
      <c r="Z1820" s="18">
        <v>-81.091537735000003</v>
      </c>
      <c r="AA1820" s="71" t="str">
        <f t="shared" si="173"/>
        <v>MOE</v>
      </c>
    </row>
    <row r="1821" spans="1:27" x14ac:dyDescent="0.25">
      <c r="A1821" s="22" t="s">
        <v>2591</v>
      </c>
      <c r="B1821" s="22">
        <v>0</v>
      </c>
      <c r="C1821" s="22" t="s">
        <v>4613</v>
      </c>
      <c r="D1821" s="22">
        <v>3</v>
      </c>
      <c r="E1821" s="23" t="str">
        <f t="shared" si="168"/>
        <v>Green</v>
      </c>
      <c r="F1821" s="72" t="s">
        <v>1691</v>
      </c>
      <c r="G1821" s="23"/>
      <c r="H1821" s="24" t="str">
        <f t="shared" si="169"/>
        <v>Start Loc</v>
      </c>
      <c r="I1821" s="24" t="str">
        <f t="shared" si="170"/>
        <v>End Loc</v>
      </c>
      <c r="J1821" s="24" t="str">
        <f t="shared" si="171"/>
        <v>Segment</v>
      </c>
      <c r="K1821" s="71" t="s">
        <v>1010</v>
      </c>
      <c r="L1821" s="22">
        <v>6.5</v>
      </c>
      <c r="M1821" s="22">
        <v>6.74</v>
      </c>
      <c r="N1821" s="22">
        <v>3</v>
      </c>
      <c r="O1821" s="22">
        <v>0</v>
      </c>
      <c r="P1821" s="22">
        <v>0</v>
      </c>
      <c r="Q1821" s="22">
        <v>0</v>
      </c>
      <c r="R1821" s="22"/>
      <c r="S1821" s="22"/>
      <c r="T1821" s="22"/>
      <c r="U1821" t="s">
        <v>395</v>
      </c>
      <c r="V1821" s="18">
        <f t="shared" si="172"/>
        <v>0.24000000000000021</v>
      </c>
      <c r="W1821" s="18">
        <v>39.7849271125</v>
      </c>
      <c r="X1821" s="18">
        <v>-83.827951826800003</v>
      </c>
      <c r="Y1821" s="18">
        <v>39.788216023799997</v>
      </c>
      <c r="Z1821" s="18">
        <v>-83.826995142599998</v>
      </c>
      <c r="AA1821" s="71" t="str">
        <f t="shared" si="173"/>
        <v>GRE</v>
      </c>
    </row>
    <row r="1822" spans="1:27" x14ac:dyDescent="0.25">
      <c r="A1822" s="22" t="s">
        <v>3383</v>
      </c>
      <c r="B1822" s="22">
        <v>0</v>
      </c>
      <c r="C1822" s="22" t="s">
        <v>4631</v>
      </c>
      <c r="D1822" s="22">
        <v>4</v>
      </c>
      <c r="E1822" s="23" t="str">
        <f t="shared" si="168"/>
        <v>Green</v>
      </c>
      <c r="F1822" s="72" t="s">
        <v>1723</v>
      </c>
      <c r="G1822" s="23"/>
      <c r="H1822" s="24" t="str">
        <f t="shared" si="169"/>
        <v>Start Loc</v>
      </c>
      <c r="I1822" s="24" t="str">
        <f t="shared" si="170"/>
        <v>End Loc</v>
      </c>
      <c r="J1822" s="24" t="str">
        <f t="shared" si="171"/>
        <v>Segment</v>
      </c>
      <c r="K1822" s="71" t="s">
        <v>802</v>
      </c>
      <c r="L1822" s="22">
        <v>3</v>
      </c>
      <c r="M1822" s="22">
        <v>3.24</v>
      </c>
      <c r="N1822" s="22">
        <v>4</v>
      </c>
      <c r="O1822" s="22">
        <v>0</v>
      </c>
      <c r="P1822" s="22">
        <v>0</v>
      </c>
      <c r="Q1822" s="22">
        <v>1</v>
      </c>
      <c r="R1822" s="22"/>
      <c r="S1822" s="22"/>
      <c r="T1822" s="22"/>
      <c r="U1822" t="s">
        <v>375</v>
      </c>
      <c r="V1822" s="18">
        <f t="shared" si="172"/>
        <v>0.24000000000000021</v>
      </c>
      <c r="W1822" s="18">
        <v>39.789197120799997</v>
      </c>
      <c r="X1822" s="18">
        <v>-84.597363430200005</v>
      </c>
      <c r="Y1822" s="18">
        <v>39.792275738999997</v>
      </c>
      <c r="Z1822" s="18">
        <v>-84.595305680899997</v>
      </c>
      <c r="AA1822" s="71" t="str">
        <f t="shared" si="173"/>
        <v>PRE</v>
      </c>
    </row>
    <row r="1823" spans="1:27" x14ac:dyDescent="0.25">
      <c r="A1823" s="22" t="s">
        <v>4249</v>
      </c>
      <c r="B1823" s="22">
        <v>0</v>
      </c>
      <c r="C1823" s="22" t="s">
        <v>4612</v>
      </c>
      <c r="D1823" s="22">
        <v>3</v>
      </c>
      <c r="E1823" s="23" t="str">
        <f t="shared" si="168"/>
        <v>Green</v>
      </c>
      <c r="F1823" s="72" t="s">
        <v>1691</v>
      </c>
      <c r="G1823" s="23"/>
      <c r="H1823" s="24" t="str">
        <f t="shared" si="169"/>
        <v>Start Loc</v>
      </c>
      <c r="I1823" s="24" t="str">
        <f t="shared" si="170"/>
        <v>End Loc</v>
      </c>
      <c r="J1823" s="24" t="str">
        <f t="shared" si="171"/>
        <v>Segment</v>
      </c>
      <c r="K1823" s="71" t="s">
        <v>869</v>
      </c>
      <c r="L1823" s="22">
        <v>1</v>
      </c>
      <c r="M1823" s="22">
        <v>1.24</v>
      </c>
      <c r="N1823" s="22">
        <v>3</v>
      </c>
      <c r="O1823" s="22">
        <v>0</v>
      </c>
      <c r="P1823" s="22">
        <v>2</v>
      </c>
      <c r="Q1823" s="22">
        <v>6</v>
      </c>
      <c r="R1823" s="22"/>
      <c r="S1823" s="22"/>
      <c r="T1823" s="22"/>
      <c r="U1823" t="s">
        <v>1249</v>
      </c>
      <c r="V1823" s="18">
        <f t="shared" si="172"/>
        <v>0.24</v>
      </c>
      <c r="W1823" s="18">
        <v>39.789090492699998</v>
      </c>
      <c r="X1823" s="18">
        <v>-84.078311222099998</v>
      </c>
      <c r="Y1823" s="18">
        <v>39.792499067999998</v>
      </c>
      <c r="Z1823" s="18">
        <v>-84.078701900300004</v>
      </c>
      <c r="AA1823" s="71" t="str">
        <f t="shared" si="173"/>
        <v>GRE</v>
      </c>
    </row>
    <row r="1824" spans="1:27" x14ac:dyDescent="0.25">
      <c r="A1824" s="22" t="s">
        <v>4064</v>
      </c>
      <c r="B1824" s="22">
        <v>0</v>
      </c>
      <c r="C1824" s="22" t="s">
        <v>4606</v>
      </c>
      <c r="D1824" s="22">
        <v>3</v>
      </c>
      <c r="E1824" s="23" t="str">
        <f t="shared" si="168"/>
        <v>Green</v>
      </c>
      <c r="F1824" s="72" t="s">
        <v>1691</v>
      </c>
      <c r="G1824" s="23"/>
      <c r="H1824" s="24" t="str">
        <f t="shared" si="169"/>
        <v>Start Loc</v>
      </c>
      <c r="I1824" s="24" t="str">
        <f t="shared" si="170"/>
        <v>End Loc</v>
      </c>
      <c r="J1824" s="24" t="str">
        <f t="shared" si="171"/>
        <v>Segment</v>
      </c>
      <c r="K1824" s="71" t="s">
        <v>958</v>
      </c>
      <c r="L1824" s="22">
        <v>0.25</v>
      </c>
      <c r="M1824" s="22">
        <v>0.49</v>
      </c>
      <c r="N1824" s="22">
        <v>3</v>
      </c>
      <c r="O1824" s="22">
        <v>0</v>
      </c>
      <c r="P1824" s="22">
        <v>0</v>
      </c>
      <c r="Q1824" s="22">
        <v>3</v>
      </c>
      <c r="R1824" s="22"/>
      <c r="S1824" s="22"/>
      <c r="T1824" s="22"/>
      <c r="U1824" t="s">
        <v>1320</v>
      </c>
      <c r="V1824" s="18">
        <f t="shared" si="172"/>
        <v>0.24</v>
      </c>
      <c r="W1824" s="18">
        <v>39.793768284499997</v>
      </c>
      <c r="X1824" s="18">
        <v>-84.082705731000004</v>
      </c>
      <c r="Y1824" s="18">
        <v>39.793482066199999</v>
      </c>
      <c r="Z1824" s="18">
        <v>-84.078219133100006</v>
      </c>
      <c r="AA1824" s="71" t="str">
        <f t="shared" si="173"/>
        <v>GRE</v>
      </c>
    </row>
    <row r="1825" spans="1:27" x14ac:dyDescent="0.25">
      <c r="A1825" s="22" t="s">
        <v>2420</v>
      </c>
      <c r="B1825" s="22">
        <v>0</v>
      </c>
      <c r="C1825" s="22" t="s">
        <v>4619</v>
      </c>
      <c r="D1825" s="22">
        <v>4</v>
      </c>
      <c r="E1825" s="23" t="str">
        <f t="shared" si="168"/>
        <v>Green</v>
      </c>
      <c r="F1825" s="72" t="s">
        <v>1689</v>
      </c>
      <c r="G1825" s="23"/>
      <c r="H1825" s="24" t="str">
        <f t="shared" si="169"/>
        <v>Start Loc</v>
      </c>
      <c r="I1825" s="24" t="str">
        <f t="shared" si="170"/>
        <v>End Loc</v>
      </c>
      <c r="J1825" s="24" t="str">
        <f t="shared" si="171"/>
        <v>Segment</v>
      </c>
      <c r="K1825" s="71" t="s">
        <v>1078</v>
      </c>
      <c r="L1825" s="22">
        <v>0.5</v>
      </c>
      <c r="M1825" s="22">
        <v>0.74</v>
      </c>
      <c r="N1825" s="22">
        <v>4</v>
      </c>
      <c r="O1825" s="22">
        <v>0</v>
      </c>
      <c r="P1825" s="22">
        <v>0</v>
      </c>
      <c r="Q1825" s="22">
        <v>0</v>
      </c>
      <c r="R1825" s="22"/>
      <c r="S1825" s="22"/>
      <c r="T1825" s="22"/>
      <c r="U1825" t="s">
        <v>1968</v>
      </c>
      <c r="V1825" s="18">
        <f t="shared" si="172"/>
        <v>0.24</v>
      </c>
      <c r="W1825" s="18">
        <v>39.795309965999998</v>
      </c>
      <c r="X1825" s="18">
        <v>-82.951495239500005</v>
      </c>
      <c r="Y1825" s="18">
        <v>39.793751820600001</v>
      </c>
      <c r="Z1825" s="18">
        <v>-82.947685816700002</v>
      </c>
      <c r="AA1825" s="71" t="str">
        <f t="shared" si="173"/>
        <v>PIC</v>
      </c>
    </row>
    <row r="1826" spans="1:27" x14ac:dyDescent="0.25">
      <c r="A1826" s="22" t="s">
        <v>2581</v>
      </c>
      <c r="B1826" s="22">
        <v>0</v>
      </c>
      <c r="C1826" s="22" t="s">
        <v>4620</v>
      </c>
      <c r="D1826" s="22">
        <v>2</v>
      </c>
      <c r="E1826" s="23" t="str">
        <f t="shared" si="168"/>
        <v>Green</v>
      </c>
      <c r="F1826" s="72" t="s">
        <v>1691</v>
      </c>
      <c r="G1826" s="23"/>
      <c r="H1826" s="24" t="str">
        <f t="shared" si="169"/>
        <v>Start Loc</v>
      </c>
      <c r="I1826" s="24" t="str">
        <f t="shared" si="170"/>
        <v>End Loc</v>
      </c>
      <c r="J1826" s="24" t="str">
        <f t="shared" si="171"/>
        <v>Segment</v>
      </c>
      <c r="K1826" s="71" t="s">
        <v>958</v>
      </c>
      <c r="L1826" s="22">
        <v>0</v>
      </c>
      <c r="M1826" s="22">
        <v>0.24</v>
      </c>
      <c r="N1826" s="22">
        <v>2</v>
      </c>
      <c r="O1826" s="22">
        <v>0</v>
      </c>
      <c r="P1826" s="22">
        <v>0</v>
      </c>
      <c r="Q1826" s="22">
        <v>1</v>
      </c>
      <c r="R1826" s="22"/>
      <c r="S1826" s="22"/>
      <c r="T1826" s="22"/>
      <c r="U1826" t="s">
        <v>1320</v>
      </c>
      <c r="V1826" s="18">
        <f t="shared" si="172"/>
        <v>0.24</v>
      </c>
      <c r="W1826" s="18">
        <v>39.796733369099996</v>
      </c>
      <c r="X1826" s="18">
        <v>-84.085197336899995</v>
      </c>
      <c r="Y1826" s="18">
        <v>39.793818537600004</v>
      </c>
      <c r="Z1826" s="18">
        <v>-84.082863313499999</v>
      </c>
      <c r="AA1826" s="71" t="str">
        <f t="shared" si="173"/>
        <v>GRE</v>
      </c>
    </row>
    <row r="1827" spans="1:27" x14ac:dyDescent="0.25">
      <c r="A1827" s="22" t="s">
        <v>2529</v>
      </c>
      <c r="B1827" s="22">
        <v>0</v>
      </c>
      <c r="C1827" s="22" t="s">
        <v>4644</v>
      </c>
      <c r="D1827" s="22">
        <v>2</v>
      </c>
      <c r="E1827" s="23" t="str">
        <f t="shared" si="168"/>
        <v>Green</v>
      </c>
      <c r="F1827" s="72" t="s">
        <v>1689</v>
      </c>
      <c r="G1827" s="23"/>
      <c r="H1827" s="24" t="str">
        <f t="shared" si="169"/>
        <v>Start Loc</v>
      </c>
      <c r="I1827" s="24" t="str">
        <f t="shared" si="170"/>
        <v>End Loc</v>
      </c>
      <c r="J1827" s="24" t="str">
        <f t="shared" si="171"/>
        <v>Segment</v>
      </c>
      <c r="K1827" s="71" t="s">
        <v>852</v>
      </c>
      <c r="L1827" s="22">
        <v>5.25</v>
      </c>
      <c r="M1827" s="22">
        <v>5.49</v>
      </c>
      <c r="N1827" s="22">
        <v>2</v>
      </c>
      <c r="O1827" s="22">
        <v>0</v>
      </c>
      <c r="P1827" s="22">
        <v>0</v>
      </c>
      <c r="Q1827" s="22">
        <v>5</v>
      </c>
      <c r="R1827" s="22"/>
      <c r="S1827" s="22"/>
      <c r="T1827" s="22"/>
      <c r="U1827" t="s">
        <v>511</v>
      </c>
      <c r="V1827" s="18">
        <f t="shared" si="172"/>
        <v>0.24000000000000021</v>
      </c>
      <c r="W1827" s="18">
        <v>39.791056136999998</v>
      </c>
      <c r="X1827" s="18">
        <v>-83.169179611999994</v>
      </c>
      <c r="Y1827" s="18">
        <v>39.794024200899997</v>
      </c>
      <c r="Z1827" s="18">
        <v>-83.171339522099998</v>
      </c>
      <c r="AA1827" s="71" t="str">
        <f t="shared" si="173"/>
        <v>PIC</v>
      </c>
    </row>
    <row r="1828" spans="1:27" x14ac:dyDescent="0.25">
      <c r="A1828" s="22" t="s">
        <v>6175</v>
      </c>
      <c r="B1828" s="22">
        <v>0</v>
      </c>
      <c r="C1828" s="22" t="s">
        <v>4620</v>
      </c>
      <c r="D1828" s="22">
        <v>2</v>
      </c>
      <c r="E1828" s="23" t="str">
        <f t="shared" si="168"/>
        <v>Green</v>
      </c>
      <c r="F1828" s="72" t="s">
        <v>1691</v>
      </c>
      <c r="G1828" s="23"/>
      <c r="H1828" s="24" t="str">
        <f t="shared" si="169"/>
        <v>Start Loc</v>
      </c>
      <c r="I1828" s="24" t="str">
        <f t="shared" si="170"/>
        <v>End Loc</v>
      </c>
      <c r="J1828" s="24" t="str">
        <f t="shared" si="171"/>
        <v>Segment</v>
      </c>
      <c r="K1828" s="71" t="s">
        <v>1097</v>
      </c>
      <c r="L1828" s="22">
        <v>0</v>
      </c>
      <c r="M1828" s="22">
        <v>0.24</v>
      </c>
      <c r="N1828" s="22">
        <v>2</v>
      </c>
      <c r="O1828" s="22">
        <v>0</v>
      </c>
      <c r="P1828" s="22">
        <v>0</v>
      </c>
      <c r="Q1828" s="22">
        <v>2</v>
      </c>
      <c r="R1828" s="22"/>
      <c r="S1828" s="22"/>
      <c r="T1828" s="22"/>
      <c r="U1828" t="s">
        <v>4724</v>
      </c>
      <c r="V1828" s="18">
        <f t="shared" si="172"/>
        <v>0.24</v>
      </c>
      <c r="W1828" s="18">
        <v>39.793203450299998</v>
      </c>
      <c r="X1828" s="18">
        <v>-84.096863110699999</v>
      </c>
      <c r="Y1828" s="18">
        <v>39.7952912959</v>
      </c>
      <c r="Z1828" s="18">
        <v>-84.093398738999994</v>
      </c>
      <c r="AA1828" s="71" t="str">
        <f t="shared" si="173"/>
        <v>GRE</v>
      </c>
    </row>
    <row r="1829" spans="1:27" x14ac:dyDescent="0.25">
      <c r="A1829" s="22" t="s">
        <v>2887</v>
      </c>
      <c r="B1829" s="22">
        <v>0</v>
      </c>
      <c r="C1829" s="22" t="s">
        <v>4616</v>
      </c>
      <c r="D1829" s="22">
        <v>2</v>
      </c>
      <c r="E1829" s="23" t="str">
        <f t="shared" si="168"/>
        <v>Green</v>
      </c>
      <c r="F1829" s="72" t="s">
        <v>1674</v>
      </c>
      <c r="G1829" s="23"/>
      <c r="H1829" s="24" t="str">
        <f t="shared" si="169"/>
        <v>Start Loc</v>
      </c>
      <c r="I1829" s="24" t="str">
        <f t="shared" si="170"/>
        <v>End Loc</v>
      </c>
      <c r="J1829" s="24" t="str">
        <f t="shared" si="171"/>
        <v>Segment</v>
      </c>
      <c r="K1829" s="71" t="s">
        <v>1049</v>
      </c>
      <c r="L1829" s="22">
        <v>4</v>
      </c>
      <c r="M1829" s="22">
        <v>4.24</v>
      </c>
      <c r="N1829" s="22">
        <v>2</v>
      </c>
      <c r="O1829" s="22">
        <v>0</v>
      </c>
      <c r="P1829" s="22">
        <v>1</v>
      </c>
      <c r="Q1829" s="22">
        <v>1</v>
      </c>
      <c r="R1829" s="22"/>
      <c r="S1829" s="22"/>
      <c r="T1829" s="22"/>
      <c r="U1829" t="s">
        <v>2127</v>
      </c>
      <c r="V1829" s="18">
        <f t="shared" si="172"/>
        <v>0.24000000000000021</v>
      </c>
      <c r="W1829" s="18">
        <v>39.798062649800002</v>
      </c>
      <c r="X1829" s="18">
        <v>-84.379358546000006</v>
      </c>
      <c r="Y1829" s="18">
        <v>39.796472002000002</v>
      </c>
      <c r="Z1829" s="18">
        <v>-84.375656972300007</v>
      </c>
      <c r="AA1829" s="71" t="str">
        <f t="shared" si="173"/>
        <v>MOT</v>
      </c>
    </row>
    <row r="1830" spans="1:27" x14ac:dyDescent="0.25">
      <c r="A1830" s="22" t="s">
        <v>4193</v>
      </c>
      <c r="B1830" s="22">
        <v>0</v>
      </c>
      <c r="C1830" s="22" t="s">
        <v>4624</v>
      </c>
      <c r="D1830" s="22">
        <v>5</v>
      </c>
      <c r="E1830" s="23" t="str">
        <f t="shared" si="168"/>
        <v>Green</v>
      </c>
      <c r="F1830" s="72" t="s">
        <v>1674</v>
      </c>
      <c r="G1830" s="23"/>
      <c r="H1830" s="24" t="str">
        <f t="shared" si="169"/>
        <v>Start Loc</v>
      </c>
      <c r="I1830" s="24" t="str">
        <f t="shared" si="170"/>
        <v>End Loc</v>
      </c>
      <c r="J1830" s="24" t="str">
        <f t="shared" si="171"/>
        <v>Segment</v>
      </c>
      <c r="K1830" s="71" t="s">
        <v>1028</v>
      </c>
      <c r="L1830" s="22">
        <v>2.25</v>
      </c>
      <c r="M1830" s="22">
        <v>2.4900000000000002</v>
      </c>
      <c r="N1830" s="22">
        <v>5</v>
      </c>
      <c r="O1830" s="22">
        <v>0</v>
      </c>
      <c r="P1830" s="22">
        <v>0</v>
      </c>
      <c r="Q1830" s="22">
        <v>3</v>
      </c>
      <c r="R1830" s="22"/>
      <c r="S1830" s="22"/>
      <c r="T1830" s="22"/>
      <c r="U1830" t="s">
        <v>1786</v>
      </c>
      <c r="V1830" s="18">
        <f t="shared" si="172"/>
        <v>0.24000000000000021</v>
      </c>
      <c r="W1830" s="18">
        <v>39.800548333999998</v>
      </c>
      <c r="X1830" s="18">
        <v>-84.253484977900001</v>
      </c>
      <c r="Y1830" s="18">
        <v>39.797452911500002</v>
      </c>
      <c r="Z1830" s="18">
        <v>-84.251576084000007</v>
      </c>
      <c r="AA1830" s="71" t="str">
        <f t="shared" si="173"/>
        <v>MOT</v>
      </c>
    </row>
    <row r="1831" spans="1:27" x14ac:dyDescent="0.25">
      <c r="A1831" s="22" t="s">
        <v>2816</v>
      </c>
      <c r="B1831" s="22">
        <v>0</v>
      </c>
      <c r="C1831" s="22" t="s">
        <v>4657</v>
      </c>
      <c r="D1831" s="22">
        <v>3</v>
      </c>
      <c r="E1831" s="23" t="str">
        <f t="shared" si="168"/>
        <v>Green</v>
      </c>
      <c r="F1831" s="72" t="s">
        <v>1689</v>
      </c>
      <c r="G1831" s="23"/>
      <c r="H1831" s="24" t="str">
        <f t="shared" si="169"/>
        <v>Start Loc</v>
      </c>
      <c r="I1831" s="24" t="str">
        <f t="shared" si="170"/>
        <v>End Loc</v>
      </c>
      <c r="J1831" s="24" t="str">
        <f t="shared" si="171"/>
        <v>Segment</v>
      </c>
      <c r="K1831" s="71" t="s">
        <v>892</v>
      </c>
      <c r="L1831" s="22">
        <v>12.25</v>
      </c>
      <c r="M1831" s="22">
        <v>12.49</v>
      </c>
      <c r="N1831" s="22">
        <v>3</v>
      </c>
      <c r="O1831" s="22">
        <v>0</v>
      </c>
      <c r="P1831" s="22">
        <v>1</v>
      </c>
      <c r="Q1831" s="22">
        <v>2</v>
      </c>
      <c r="R1831" s="22"/>
      <c r="S1831" s="22"/>
      <c r="T1831" s="22"/>
      <c r="U1831" t="s">
        <v>480</v>
      </c>
      <c r="V1831" s="18">
        <f t="shared" si="172"/>
        <v>0.24000000000000021</v>
      </c>
      <c r="W1831" s="18">
        <v>39.794850601500002</v>
      </c>
      <c r="X1831" s="18">
        <v>-82.903348739199998</v>
      </c>
      <c r="Y1831" s="18">
        <v>39.797787083099998</v>
      </c>
      <c r="Z1831" s="18">
        <v>-82.901018569499996</v>
      </c>
      <c r="AA1831" s="71" t="str">
        <f t="shared" si="173"/>
        <v>PIC</v>
      </c>
    </row>
    <row r="1832" spans="1:27" x14ac:dyDescent="0.25">
      <c r="A1832" s="22" t="s">
        <v>3139</v>
      </c>
      <c r="B1832" s="22">
        <v>0</v>
      </c>
      <c r="C1832" s="22" t="s">
        <v>4614</v>
      </c>
      <c r="D1832" s="22">
        <v>3</v>
      </c>
      <c r="E1832" s="23" t="str">
        <f t="shared" si="168"/>
        <v>Green</v>
      </c>
      <c r="F1832" s="72" t="s">
        <v>1674</v>
      </c>
      <c r="G1832" s="23"/>
      <c r="H1832" s="24" t="str">
        <f t="shared" si="169"/>
        <v>Start Loc</v>
      </c>
      <c r="I1832" s="24" t="str">
        <f t="shared" si="170"/>
        <v>End Loc</v>
      </c>
      <c r="J1832" s="24" t="str">
        <f t="shared" si="171"/>
        <v>Segment</v>
      </c>
      <c r="K1832" s="71" t="s">
        <v>1049</v>
      </c>
      <c r="L1832" s="22">
        <v>3.75</v>
      </c>
      <c r="M1832" s="22">
        <v>3.99</v>
      </c>
      <c r="N1832" s="22">
        <v>3</v>
      </c>
      <c r="O1832" s="22">
        <v>0</v>
      </c>
      <c r="P1832" s="22">
        <v>0</v>
      </c>
      <c r="Q1832" s="22">
        <v>5</v>
      </c>
      <c r="R1832" s="22"/>
      <c r="S1832" s="22"/>
      <c r="T1832" s="22"/>
      <c r="U1832" t="s">
        <v>2127</v>
      </c>
      <c r="V1832" s="18">
        <f t="shared" si="172"/>
        <v>0.24000000000000021</v>
      </c>
      <c r="W1832" s="18">
        <v>39.8012456027</v>
      </c>
      <c r="X1832" s="18">
        <v>-84.381524125400006</v>
      </c>
      <c r="Y1832" s="18">
        <v>39.798174938599999</v>
      </c>
      <c r="Z1832" s="18">
        <v>-84.379477494599996</v>
      </c>
      <c r="AA1832" s="71" t="str">
        <f t="shared" si="173"/>
        <v>MOT</v>
      </c>
    </row>
    <row r="1833" spans="1:27" x14ac:dyDescent="0.25">
      <c r="A1833" s="22" t="s">
        <v>6152</v>
      </c>
      <c r="B1833" s="22">
        <v>0</v>
      </c>
      <c r="C1833" s="22" t="s">
        <v>4620</v>
      </c>
      <c r="D1833" s="22">
        <v>2</v>
      </c>
      <c r="E1833" s="23" t="str">
        <f t="shared" si="168"/>
        <v>Green</v>
      </c>
      <c r="F1833" s="72" t="s">
        <v>1674</v>
      </c>
      <c r="G1833" s="23"/>
      <c r="H1833" s="24" t="str">
        <f t="shared" si="169"/>
        <v>Start Loc</v>
      </c>
      <c r="I1833" s="24" t="str">
        <f t="shared" si="170"/>
        <v>End Loc</v>
      </c>
      <c r="J1833" s="24" t="str">
        <f t="shared" si="171"/>
        <v>Segment</v>
      </c>
      <c r="K1833" s="71" t="s">
        <v>882</v>
      </c>
      <c r="L1833" s="22">
        <v>0</v>
      </c>
      <c r="M1833" s="22">
        <v>0.24</v>
      </c>
      <c r="N1833" s="22">
        <v>2</v>
      </c>
      <c r="O1833" s="22">
        <v>0</v>
      </c>
      <c r="P1833" s="22">
        <v>1</v>
      </c>
      <c r="Q1833" s="22">
        <v>1</v>
      </c>
      <c r="R1833" s="22"/>
      <c r="S1833" s="22"/>
      <c r="T1833" s="22"/>
      <c r="U1833" t="s">
        <v>1235</v>
      </c>
      <c r="V1833" s="18">
        <f t="shared" si="172"/>
        <v>0.24</v>
      </c>
      <c r="W1833" s="18">
        <v>39.797509289399997</v>
      </c>
      <c r="X1833" s="18">
        <v>-84.192692234000006</v>
      </c>
      <c r="Y1833" s="18">
        <v>39.799121235400001</v>
      </c>
      <c r="Z1833" s="18">
        <v>-84.188749628799997</v>
      </c>
      <c r="AA1833" s="71" t="str">
        <f t="shared" si="173"/>
        <v>MOT</v>
      </c>
    </row>
    <row r="1834" spans="1:27" x14ac:dyDescent="0.25">
      <c r="A1834" s="22" t="s">
        <v>3504</v>
      </c>
      <c r="B1834" s="22">
        <v>0</v>
      </c>
      <c r="C1834" s="22" t="s">
        <v>4621</v>
      </c>
      <c r="D1834" s="22">
        <v>2</v>
      </c>
      <c r="E1834" s="23" t="str">
        <f t="shared" si="168"/>
        <v>Green</v>
      </c>
      <c r="F1834" s="72" t="s">
        <v>1684</v>
      </c>
      <c r="G1834" s="23"/>
      <c r="H1834" s="24" t="str">
        <f t="shared" si="169"/>
        <v>Start Loc</v>
      </c>
      <c r="I1834" s="24" t="str">
        <f t="shared" si="170"/>
        <v>End Loc</v>
      </c>
      <c r="J1834" s="24" t="str">
        <f t="shared" si="171"/>
        <v>Segment</v>
      </c>
      <c r="K1834" s="71" t="s">
        <v>817</v>
      </c>
      <c r="L1834" s="22">
        <v>0.75</v>
      </c>
      <c r="M1834" s="22">
        <v>0.99</v>
      </c>
      <c r="N1834" s="22">
        <v>2</v>
      </c>
      <c r="O1834" s="22">
        <v>0</v>
      </c>
      <c r="P1834" s="22">
        <v>0</v>
      </c>
      <c r="Q1834" s="22">
        <v>1</v>
      </c>
      <c r="R1834" s="22"/>
      <c r="S1834" s="22"/>
      <c r="T1834" s="22"/>
      <c r="U1834" t="s">
        <v>1577</v>
      </c>
      <c r="V1834" s="18">
        <f t="shared" si="172"/>
        <v>0.24</v>
      </c>
      <c r="W1834" s="18">
        <v>39.800328227999998</v>
      </c>
      <c r="X1834" s="18">
        <v>-82.691137784600002</v>
      </c>
      <c r="Y1834" s="18">
        <v>39.801815466900003</v>
      </c>
      <c r="Z1834" s="18">
        <v>-82.687216087699994</v>
      </c>
      <c r="AA1834" s="71" t="str">
        <f t="shared" si="173"/>
        <v>FAI</v>
      </c>
    </row>
    <row r="1835" spans="1:27" x14ac:dyDescent="0.25">
      <c r="A1835" s="22" t="s">
        <v>3843</v>
      </c>
      <c r="B1835" s="22">
        <v>0</v>
      </c>
      <c r="C1835" s="22" t="s">
        <v>4616</v>
      </c>
      <c r="D1835" s="22">
        <v>2</v>
      </c>
      <c r="E1835" s="23" t="str">
        <f t="shared" si="168"/>
        <v>Green</v>
      </c>
      <c r="F1835" s="72" t="s">
        <v>1723</v>
      </c>
      <c r="G1835" s="23"/>
      <c r="H1835" s="24" t="str">
        <f t="shared" si="169"/>
        <v>Start Loc</v>
      </c>
      <c r="I1835" s="24" t="str">
        <f t="shared" si="170"/>
        <v>End Loc</v>
      </c>
      <c r="J1835" s="24" t="str">
        <f t="shared" si="171"/>
        <v>Segment</v>
      </c>
      <c r="K1835" s="71" t="s">
        <v>802</v>
      </c>
      <c r="L1835" s="22">
        <v>4</v>
      </c>
      <c r="M1835" s="22">
        <v>4.24</v>
      </c>
      <c r="N1835" s="22">
        <v>2</v>
      </c>
      <c r="O1835" s="22">
        <v>0</v>
      </c>
      <c r="P1835" s="22">
        <v>0</v>
      </c>
      <c r="Q1835" s="22">
        <v>0</v>
      </c>
      <c r="R1835" s="22"/>
      <c r="S1835" s="22"/>
      <c r="T1835" s="22"/>
      <c r="U1835" t="s">
        <v>375</v>
      </c>
      <c r="V1835" s="18">
        <f t="shared" si="172"/>
        <v>0.24000000000000021</v>
      </c>
      <c r="W1835" s="18">
        <v>39.800426141899997</v>
      </c>
      <c r="X1835" s="18">
        <v>-84.585816231300001</v>
      </c>
      <c r="Y1835" s="18">
        <v>39.802208071999999</v>
      </c>
      <c r="Z1835" s="18">
        <v>-84.5822306166</v>
      </c>
      <c r="AA1835" s="71" t="str">
        <f t="shared" si="173"/>
        <v>PRE</v>
      </c>
    </row>
    <row r="1836" spans="1:27" x14ac:dyDescent="0.25">
      <c r="A1836" s="22" t="s">
        <v>2768</v>
      </c>
      <c r="B1836" s="22">
        <v>0</v>
      </c>
      <c r="C1836" s="22" t="s">
        <v>4627</v>
      </c>
      <c r="D1836" s="22">
        <v>2</v>
      </c>
      <c r="E1836" s="23" t="str">
        <f t="shared" si="168"/>
        <v>Green</v>
      </c>
      <c r="F1836" s="72" t="s">
        <v>1676</v>
      </c>
      <c r="G1836" s="23"/>
      <c r="H1836" s="24" t="str">
        <f t="shared" si="169"/>
        <v>Start Loc</v>
      </c>
      <c r="I1836" s="24" t="str">
        <f t="shared" si="170"/>
        <v>End Loc</v>
      </c>
      <c r="J1836" s="24" t="str">
        <f t="shared" si="171"/>
        <v>Segment</v>
      </c>
      <c r="K1836" s="71" t="s">
        <v>792</v>
      </c>
      <c r="L1836" s="22">
        <v>3.25</v>
      </c>
      <c r="M1836" s="22">
        <v>3.49</v>
      </c>
      <c r="N1836" s="22">
        <v>2</v>
      </c>
      <c r="O1836" s="22">
        <v>0</v>
      </c>
      <c r="P1836" s="22">
        <v>0</v>
      </c>
      <c r="Q1836" s="22">
        <v>1</v>
      </c>
      <c r="R1836" s="22"/>
      <c r="S1836" s="22"/>
      <c r="T1836" s="22"/>
      <c r="U1836" t="s">
        <v>434</v>
      </c>
      <c r="V1836" s="18">
        <f t="shared" si="172"/>
        <v>0.24000000000000021</v>
      </c>
      <c r="W1836" s="18">
        <v>39.803188302800002</v>
      </c>
      <c r="X1836" s="18">
        <v>-81.899344117799998</v>
      </c>
      <c r="Y1836" s="18">
        <v>39.802884297600002</v>
      </c>
      <c r="Z1836" s="18">
        <v>-81.895090454799998</v>
      </c>
      <c r="AA1836" s="71" t="str">
        <f t="shared" si="173"/>
        <v>MUS</v>
      </c>
    </row>
    <row r="1837" spans="1:27" x14ac:dyDescent="0.25">
      <c r="A1837" s="22" t="s">
        <v>3984</v>
      </c>
      <c r="B1837" s="22">
        <v>0</v>
      </c>
      <c r="C1837" s="22" t="s">
        <v>4619</v>
      </c>
      <c r="D1837" s="22">
        <v>3</v>
      </c>
      <c r="E1837" s="23" t="str">
        <f t="shared" si="168"/>
        <v>Green</v>
      </c>
      <c r="F1837" s="72" t="s">
        <v>1674</v>
      </c>
      <c r="G1837" s="23"/>
      <c r="H1837" s="24" t="str">
        <f t="shared" si="169"/>
        <v>Start Loc</v>
      </c>
      <c r="I1837" s="24" t="str">
        <f t="shared" si="170"/>
        <v>End Loc</v>
      </c>
      <c r="J1837" s="24" t="str">
        <f t="shared" si="171"/>
        <v>Segment</v>
      </c>
      <c r="K1837" s="71" t="s">
        <v>882</v>
      </c>
      <c r="L1837" s="22">
        <v>0.5</v>
      </c>
      <c r="M1837" s="22">
        <v>0.74</v>
      </c>
      <c r="N1837" s="22">
        <v>3</v>
      </c>
      <c r="O1837" s="22">
        <v>0</v>
      </c>
      <c r="P1837" s="22">
        <v>0</v>
      </c>
      <c r="Q1837" s="22">
        <v>3</v>
      </c>
      <c r="R1837" s="22"/>
      <c r="S1837" s="22"/>
      <c r="T1837" s="22"/>
      <c r="U1837" t="s">
        <v>1235</v>
      </c>
      <c r="V1837" s="18">
        <f t="shared" si="172"/>
        <v>0.24</v>
      </c>
      <c r="W1837" s="18">
        <v>39.800522573999999</v>
      </c>
      <c r="X1837" s="18">
        <v>-84.184270885700002</v>
      </c>
      <c r="Y1837" s="18">
        <v>39.8030146165</v>
      </c>
      <c r="Z1837" s="18">
        <v>-84.181183357199998</v>
      </c>
      <c r="AA1837" s="71" t="str">
        <f t="shared" si="173"/>
        <v>MOT</v>
      </c>
    </row>
    <row r="1838" spans="1:27" x14ac:dyDescent="0.25">
      <c r="A1838" s="22" t="s">
        <v>6454</v>
      </c>
      <c r="B1838" s="22">
        <v>0</v>
      </c>
      <c r="C1838" s="22" t="s">
        <v>4631</v>
      </c>
      <c r="D1838" s="22">
        <v>3</v>
      </c>
      <c r="E1838" s="23" t="str">
        <f t="shared" si="168"/>
        <v>Green</v>
      </c>
      <c r="F1838" s="72" t="s">
        <v>1676</v>
      </c>
      <c r="G1838" s="23"/>
      <c r="H1838" s="24" t="str">
        <f t="shared" si="169"/>
        <v>Start Loc</v>
      </c>
      <c r="I1838" s="24" t="str">
        <f t="shared" si="170"/>
        <v>End Loc</v>
      </c>
      <c r="J1838" s="24" t="str">
        <f t="shared" si="171"/>
        <v>Segment</v>
      </c>
      <c r="K1838" s="71" t="s">
        <v>792</v>
      </c>
      <c r="L1838" s="22">
        <v>3</v>
      </c>
      <c r="M1838" s="22">
        <v>3.24</v>
      </c>
      <c r="N1838" s="22">
        <v>3</v>
      </c>
      <c r="O1838" s="22">
        <v>0</v>
      </c>
      <c r="P1838" s="22">
        <v>0</v>
      </c>
      <c r="Q1838" s="22">
        <v>0</v>
      </c>
      <c r="R1838" s="22"/>
      <c r="S1838" s="22"/>
      <c r="T1838" s="22"/>
      <c r="U1838" t="s">
        <v>434</v>
      </c>
      <c r="V1838" s="18">
        <f t="shared" si="172"/>
        <v>0.24000000000000021</v>
      </c>
      <c r="W1838" s="18">
        <v>39.800849566899998</v>
      </c>
      <c r="X1838" s="18">
        <v>-81.901811144899995</v>
      </c>
      <c r="Y1838" s="18">
        <v>39.803228954799998</v>
      </c>
      <c r="Z1838" s="18">
        <v>-81.899524720499997</v>
      </c>
      <c r="AA1838" s="71" t="str">
        <f t="shared" si="173"/>
        <v>MUS</v>
      </c>
    </row>
    <row r="1839" spans="1:27" x14ac:dyDescent="0.25">
      <c r="A1839" s="22" t="s">
        <v>2545</v>
      </c>
      <c r="B1839" s="22">
        <v>0</v>
      </c>
      <c r="C1839" s="22" t="s">
        <v>4626</v>
      </c>
      <c r="D1839" s="22">
        <v>2</v>
      </c>
      <c r="E1839" s="23" t="str">
        <f t="shared" si="168"/>
        <v>Green</v>
      </c>
      <c r="F1839" s="72" t="s">
        <v>1705</v>
      </c>
      <c r="G1839" s="23"/>
      <c r="H1839" s="24" t="str">
        <f t="shared" si="169"/>
        <v>Start Loc</v>
      </c>
      <c r="I1839" s="24" t="str">
        <f t="shared" si="170"/>
        <v>End Loc</v>
      </c>
      <c r="J1839" s="24" t="str">
        <f t="shared" si="171"/>
        <v>Segment</v>
      </c>
      <c r="K1839" s="71" t="s">
        <v>841</v>
      </c>
      <c r="L1839" s="22">
        <v>1.75</v>
      </c>
      <c r="M1839" s="22">
        <v>1.99</v>
      </c>
      <c r="N1839" s="22">
        <v>2</v>
      </c>
      <c r="O1839" s="22">
        <v>0</v>
      </c>
      <c r="P1839" s="22">
        <v>0</v>
      </c>
      <c r="Q1839" s="22">
        <v>0</v>
      </c>
      <c r="R1839" s="22"/>
      <c r="S1839" s="22"/>
      <c r="T1839" s="22"/>
      <c r="U1839" t="s">
        <v>1542</v>
      </c>
      <c r="V1839" s="18">
        <f t="shared" si="172"/>
        <v>0.24</v>
      </c>
      <c r="W1839" s="18">
        <v>39.802754485100003</v>
      </c>
      <c r="X1839" s="18">
        <v>-82.109924569</v>
      </c>
      <c r="Y1839" s="18">
        <v>39.803480073499998</v>
      </c>
      <c r="Z1839" s="18">
        <v>-82.105739611900006</v>
      </c>
      <c r="AA1839" s="71" t="str">
        <f t="shared" si="173"/>
        <v>PER</v>
      </c>
    </row>
    <row r="1840" spans="1:27" x14ac:dyDescent="0.25">
      <c r="A1840" s="22" t="s">
        <v>5844</v>
      </c>
      <c r="B1840" s="22">
        <v>0</v>
      </c>
      <c r="C1840" s="22" t="s">
        <v>4615</v>
      </c>
      <c r="D1840" s="22">
        <v>2</v>
      </c>
      <c r="E1840" s="23" t="str">
        <f t="shared" si="168"/>
        <v>Green</v>
      </c>
      <c r="F1840" s="72" t="s">
        <v>1674</v>
      </c>
      <c r="G1840" s="23"/>
      <c r="H1840" s="24" t="str">
        <f t="shared" si="169"/>
        <v>Start Loc</v>
      </c>
      <c r="I1840" s="24" t="str">
        <f t="shared" si="170"/>
        <v>End Loc</v>
      </c>
      <c r="J1840" s="24" t="str">
        <f t="shared" si="171"/>
        <v>Segment</v>
      </c>
      <c r="K1840" s="71" t="s">
        <v>823</v>
      </c>
      <c r="L1840" s="22">
        <v>2.5</v>
      </c>
      <c r="M1840" s="22">
        <v>2.74</v>
      </c>
      <c r="N1840" s="22">
        <v>2</v>
      </c>
      <c r="O1840" s="22">
        <v>0</v>
      </c>
      <c r="P1840" s="22">
        <v>0</v>
      </c>
      <c r="Q1840" s="22">
        <v>0</v>
      </c>
      <c r="R1840" s="22"/>
      <c r="S1840" s="22"/>
      <c r="T1840" s="22"/>
      <c r="U1840" t="s">
        <v>1216</v>
      </c>
      <c r="V1840" s="18">
        <f t="shared" si="172"/>
        <v>0.24000000000000021</v>
      </c>
      <c r="W1840" s="18">
        <v>39.8008599757</v>
      </c>
      <c r="X1840" s="18">
        <v>-84.207794079899998</v>
      </c>
      <c r="Y1840" s="18">
        <v>39.804180569099998</v>
      </c>
      <c r="Z1840" s="18">
        <v>-84.206605886399998</v>
      </c>
      <c r="AA1840" s="71" t="str">
        <f t="shared" si="173"/>
        <v>MOT</v>
      </c>
    </row>
    <row r="1841" spans="1:27" x14ac:dyDescent="0.25">
      <c r="A1841" s="22" t="s">
        <v>3187</v>
      </c>
      <c r="B1841" s="22">
        <v>0</v>
      </c>
      <c r="C1841" s="22" t="s">
        <v>4621</v>
      </c>
      <c r="D1841" s="22">
        <v>2</v>
      </c>
      <c r="E1841" s="23" t="str">
        <f t="shared" si="168"/>
        <v>Green</v>
      </c>
      <c r="F1841" s="72" t="s">
        <v>1674</v>
      </c>
      <c r="G1841" s="23"/>
      <c r="H1841" s="24" t="str">
        <f t="shared" si="169"/>
        <v>Start Loc</v>
      </c>
      <c r="I1841" s="24" t="str">
        <f t="shared" si="170"/>
        <v>End Loc</v>
      </c>
      <c r="J1841" s="24" t="str">
        <f t="shared" si="171"/>
        <v>Segment</v>
      </c>
      <c r="K1841" s="71" t="s">
        <v>882</v>
      </c>
      <c r="L1841" s="22">
        <v>0.75</v>
      </c>
      <c r="M1841" s="22">
        <v>0.99</v>
      </c>
      <c r="N1841" s="22">
        <v>2</v>
      </c>
      <c r="O1841" s="22">
        <v>0</v>
      </c>
      <c r="P1841" s="22">
        <v>0</v>
      </c>
      <c r="Q1841" s="22">
        <v>2</v>
      </c>
      <c r="R1841" s="22"/>
      <c r="S1841" s="22"/>
      <c r="T1841" s="22"/>
      <c r="U1841" t="s">
        <v>1235</v>
      </c>
      <c r="V1841" s="18">
        <f t="shared" si="172"/>
        <v>0.24</v>
      </c>
      <c r="W1841" s="18">
        <v>39.803100136700003</v>
      </c>
      <c r="X1841" s="18">
        <v>-84.181031636300006</v>
      </c>
      <c r="Y1841" s="18">
        <v>39.805220407500002</v>
      </c>
      <c r="Z1841" s="18">
        <v>-84.177459664300002</v>
      </c>
      <c r="AA1841" s="71" t="str">
        <f t="shared" si="173"/>
        <v>MOT</v>
      </c>
    </row>
    <row r="1842" spans="1:27" x14ac:dyDescent="0.25">
      <c r="A1842" s="22" t="s">
        <v>3733</v>
      </c>
      <c r="B1842" s="22">
        <v>0</v>
      </c>
      <c r="C1842" s="22" t="s">
        <v>4631</v>
      </c>
      <c r="D1842" s="22">
        <v>3</v>
      </c>
      <c r="E1842" s="23" t="str">
        <f t="shared" si="168"/>
        <v>Green</v>
      </c>
      <c r="F1842" s="72" t="s">
        <v>1676</v>
      </c>
      <c r="G1842" s="23"/>
      <c r="H1842" s="24" t="str">
        <f t="shared" si="169"/>
        <v>Start Loc</v>
      </c>
      <c r="I1842" s="24" t="str">
        <f t="shared" si="170"/>
        <v>End Loc</v>
      </c>
      <c r="J1842" s="24" t="str">
        <f t="shared" si="171"/>
        <v>Segment</v>
      </c>
      <c r="K1842" s="71" t="s">
        <v>892</v>
      </c>
      <c r="L1842" s="22">
        <v>3</v>
      </c>
      <c r="M1842" s="22">
        <v>3.24</v>
      </c>
      <c r="N1842" s="22">
        <v>3</v>
      </c>
      <c r="O1842" s="22">
        <v>0</v>
      </c>
      <c r="P1842" s="22">
        <v>0</v>
      </c>
      <c r="Q1842" s="22">
        <v>5</v>
      </c>
      <c r="R1842" s="22"/>
      <c r="S1842" s="22"/>
      <c r="T1842" s="22"/>
      <c r="U1842" t="s">
        <v>1305</v>
      </c>
      <c r="V1842" s="18">
        <f t="shared" si="172"/>
        <v>0.24000000000000021</v>
      </c>
      <c r="W1842" s="18">
        <v>39.8058220152</v>
      </c>
      <c r="X1842" s="18">
        <v>-82.022546064799997</v>
      </c>
      <c r="Y1842" s="18">
        <v>39.806953056099999</v>
      </c>
      <c r="Z1842" s="18">
        <v>-82.018354920899995</v>
      </c>
      <c r="AA1842" s="71" t="str">
        <f t="shared" si="173"/>
        <v>MUS</v>
      </c>
    </row>
    <row r="1843" spans="1:27" x14ac:dyDescent="0.25">
      <c r="A1843" s="22" t="s">
        <v>5382</v>
      </c>
      <c r="B1843" s="22">
        <v>0</v>
      </c>
      <c r="C1843" s="22" t="s">
        <v>4612</v>
      </c>
      <c r="D1843" s="22">
        <v>2</v>
      </c>
      <c r="E1843" s="23" t="str">
        <f t="shared" si="168"/>
        <v>Green</v>
      </c>
      <c r="F1843" s="72" t="s">
        <v>1676</v>
      </c>
      <c r="G1843" s="23"/>
      <c r="H1843" s="24" t="str">
        <f t="shared" si="169"/>
        <v>Start Loc</v>
      </c>
      <c r="I1843" s="24" t="str">
        <f t="shared" si="170"/>
        <v>End Loc</v>
      </c>
      <c r="J1843" s="24" t="str">
        <f t="shared" si="171"/>
        <v>Segment</v>
      </c>
      <c r="K1843" s="71" t="s">
        <v>892</v>
      </c>
      <c r="L1843" s="22">
        <v>1</v>
      </c>
      <c r="M1843" s="22">
        <v>1.24</v>
      </c>
      <c r="N1843" s="22">
        <v>2</v>
      </c>
      <c r="O1843" s="22">
        <v>0</v>
      </c>
      <c r="P1843" s="22">
        <v>2</v>
      </c>
      <c r="Q1843" s="22">
        <v>5</v>
      </c>
      <c r="R1843" s="22"/>
      <c r="S1843" s="22"/>
      <c r="T1843" s="22"/>
      <c r="U1843" t="s">
        <v>1305</v>
      </c>
      <c r="V1843" s="18">
        <f t="shared" si="172"/>
        <v>0.24</v>
      </c>
      <c r="W1843" s="18">
        <v>39.807134411100002</v>
      </c>
      <c r="X1843" s="18">
        <v>-82.055831961699994</v>
      </c>
      <c r="Y1843" s="18">
        <v>39.8077538179</v>
      </c>
      <c r="Z1843" s="18">
        <v>-82.0517488439</v>
      </c>
      <c r="AA1843" s="71" t="str">
        <f t="shared" si="173"/>
        <v>MUS</v>
      </c>
    </row>
    <row r="1844" spans="1:27" x14ac:dyDescent="0.25">
      <c r="A1844" s="22" t="s">
        <v>3106</v>
      </c>
      <c r="B1844" s="22">
        <v>0</v>
      </c>
      <c r="C1844" s="22" t="s">
        <v>4617</v>
      </c>
      <c r="D1844" s="22">
        <v>4</v>
      </c>
      <c r="E1844" s="23" t="str">
        <f t="shared" si="168"/>
        <v>Green</v>
      </c>
      <c r="F1844" s="72" t="s">
        <v>1674</v>
      </c>
      <c r="G1844" s="23"/>
      <c r="H1844" s="24" t="str">
        <f t="shared" si="169"/>
        <v>Start Loc</v>
      </c>
      <c r="I1844" s="24" t="str">
        <f t="shared" si="170"/>
        <v>End Loc</v>
      </c>
      <c r="J1844" s="24" t="str">
        <f t="shared" si="171"/>
        <v>Segment</v>
      </c>
      <c r="K1844" s="71" t="s">
        <v>823</v>
      </c>
      <c r="L1844" s="22">
        <v>2.75</v>
      </c>
      <c r="M1844" s="22">
        <v>2.99</v>
      </c>
      <c r="N1844" s="22">
        <v>4</v>
      </c>
      <c r="O1844" s="22">
        <v>0</v>
      </c>
      <c r="P1844" s="22">
        <v>0</v>
      </c>
      <c r="Q1844" s="22">
        <v>1</v>
      </c>
      <c r="R1844" s="22"/>
      <c r="S1844" s="22"/>
      <c r="T1844" s="22"/>
      <c r="U1844" t="s">
        <v>1216</v>
      </c>
      <c r="V1844" s="18">
        <f t="shared" si="172"/>
        <v>0.24000000000000021</v>
      </c>
      <c r="W1844" s="18">
        <v>39.804324770000001</v>
      </c>
      <c r="X1844" s="18">
        <v>-84.206590065200004</v>
      </c>
      <c r="Y1844" s="18">
        <v>39.807762650299999</v>
      </c>
      <c r="Z1844" s="18">
        <v>-84.207106090799996</v>
      </c>
      <c r="AA1844" s="71" t="str">
        <f t="shared" si="173"/>
        <v>MOT</v>
      </c>
    </row>
    <row r="1845" spans="1:27" x14ac:dyDescent="0.25">
      <c r="A1845" s="22" t="s">
        <v>5569</v>
      </c>
      <c r="B1845" s="22">
        <v>0</v>
      </c>
      <c r="C1845" s="22" t="s">
        <v>4619</v>
      </c>
      <c r="D1845" s="22">
        <v>2</v>
      </c>
      <c r="E1845" s="23" t="str">
        <f t="shared" si="168"/>
        <v>Green</v>
      </c>
      <c r="F1845" s="72" t="s">
        <v>1685</v>
      </c>
      <c r="G1845" s="23"/>
      <c r="H1845" s="24" t="str">
        <f t="shared" si="169"/>
        <v>Start Loc</v>
      </c>
      <c r="I1845" s="24" t="str">
        <f t="shared" si="170"/>
        <v>End Loc</v>
      </c>
      <c r="J1845" s="24" t="str">
        <f t="shared" si="171"/>
        <v>Segment</v>
      </c>
      <c r="K1845" s="71" t="s">
        <v>973</v>
      </c>
      <c r="L1845" s="22">
        <v>0.5</v>
      </c>
      <c r="M1845" s="22">
        <v>0.74</v>
      </c>
      <c r="N1845" s="22">
        <v>2</v>
      </c>
      <c r="O1845" s="22">
        <v>0</v>
      </c>
      <c r="P1845" s="22">
        <v>0</v>
      </c>
      <c r="Q1845" s="22">
        <v>1</v>
      </c>
      <c r="R1845" s="22"/>
      <c r="S1845" s="22"/>
      <c r="T1845" s="22"/>
      <c r="U1845" t="s">
        <v>344</v>
      </c>
      <c r="V1845" s="18">
        <f t="shared" si="172"/>
        <v>0.24</v>
      </c>
      <c r="W1845" s="18">
        <v>39.806156928</v>
      </c>
      <c r="X1845" s="18">
        <v>-82.899170554400001</v>
      </c>
      <c r="Y1845" s="18">
        <v>39.809430837199997</v>
      </c>
      <c r="Z1845" s="18">
        <v>-82.899838358400004</v>
      </c>
      <c r="AA1845" s="71" t="str">
        <f t="shared" si="173"/>
        <v>FRA</v>
      </c>
    </row>
    <row r="1846" spans="1:27" x14ac:dyDescent="0.25">
      <c r="A1846" s="22" t="s">
        <v>4495</v>
      </c>
      <c r="B1846" s="22">
        <v>0</v>
      </c>
      <c r="C1846" s="22" t="s">
        <v>4631</v>
      </c>
      <c r="D1846" s="22">
        <v>5</v>
      </c>
      <c r="E1846" s="23" t="str">
        <f t="shared" si="168"/>
        <v>Green</v>
      </c>
      <c r="F1846" s="72" t="s">
        <v>1674</v>
      </c>
      <c r="G1846" s="23"/>
      <c r="H1846" s="24" t="str">
        <f t="shared" si="169"/>
        <v>Start Loc</v>
      </c>
      <c r="I1846" s="24" t="str">
        <f t="shared" si="170"/>
        <v>End Loc</v>
      </c>
      <c r="J1846" s="24" t="str">
        <f t="shared" si="171"/>
        <v>Segment</v>
      </c>
      <c r="K1846" s="71" t="s">
        <v>823</v>
      </c>
      <c r="L1846" s="22">
        <v>3</v>
      </c>
      <c r="M1846" s="22">
        <v>3.24</v>
      </c>
      <c r="N1846" s="22">
        <v>5</v>
      </c>
      <c r="O1846" s="22">
        <v>0</v>
      </c>
      <c r="P1846" s="22">
        <v>2</v>
      </c>
      <c r="Q1846" s="22">
        <v>10</v>
      </c>
      <c r="R1846" s="22"/>
      <c r="S1846" s="22"/>
      <c r="T1846" s="22"/>
      <c r="U1846" t="s">
        <v>1216</v>
      </c>
      <c r="V1846" s="18">
        <f t="shared" si="172"/>
        <v>0.24000000000000021</v>
      </c>
      <c r="W1846" s="18">
        <v>39.807885410399997</v>
      </c>
      <c r="X1846" s="18">
        <v>-84.207169177699996</v>
      </c>
      <c r="Y1846" s="18">
        <v>39.810019298299999</v>
      </c>
      <c r="Z1846" s="18">
        <v>-84.210527723400006</v>
      </c>
      <c r="AA1846" s="71" t="str">
        <f t="shared" si="173"/>
        <v>MOT</v>
      </c>
    </row>
    <row r="1847" spans="1:27" x14ac:dyDescent="0.25">
      <c r="A1847" s="22" t="s">
        <v>4141</v>
      </c>
      <c r="B1847" s="22">
        <v>0</v>
      </c>
      <c r="C1847" s="22" t="s">
        <v>4627</v>
      </c>
      <c r="D1847" s="22">
        <v>5</v>
      </c>
      <c r="E1847" s="23" t="str">
        <f t="shared" si="168"/>
        <v>Green</v>
      </c>
      <c r="F1847" s="72" t="s">
        <v>1674</v>
      </c>
      <c r="G1847" s="23"/>
      <c r="H1847" s="24" t="str">
        <f t="shared" si="169"/>
        <v>Start Loc</v>
      </c>
      <c r="I1847" s="24" t="str">
        <f t="shared" si="170"/>
        <v>End Loc</v>
      </c>
      <c r="J1847" s="24" t="str">
        <f t="shared" si="171"/>
        <v>Segment</v>
      </c>
      <c r="K1847" s="71" t="s">
        <v>823</v>
      </c>
      <c r="L1847" s="22">
        <v>3.25</v>
      </c>
      <c r="M1847" s="22">
        <v>3.49</v>
      </c>
      <c r="N1847" s="22">
        <v>5</v>
      </c>
      <c r="O1847" s="22">
        <v>0</v>
      </c>
      <c r="P1847" s="22">
        <v>0</v>
      </c>
      <c r="Q1847" s="22">
        <v>4</v>
      </c>
      <c r="R1847" s="22"/>
      <c r="S1847" s="22"/>
      <c r="T1847" s="22"/>
      <c r="U1847" t="s">
        <v>1216</v>
      </c>
      <c r="V1847" s="18">
        <f t="shared" si="172"/>
        <v>0.24000000000000021</v>
      </c>
      <c r="W1847" s="18">
        <v>39.810071220399998</v>
      </c>
      <c r="X1847" s="18">
        <v>-84.210701318299996</v>
      </c>
      <c r="Y1847" s="18">
        <v>39.810653957600003</v>
      </c>
      <c r="Z1847" s="18">
        <v>-84.215069478800004</v>
      </c>
      <c r="AA1847" s="71" t="str">
        <f t="shared" si="173"/>
        <v>MOT</v>
      </c>
    </row>
    <row r="1848" spans="1:27" x14ac:dyDescent="0.25">
      <c r="A1848" s="22" t="s">
        <v>6210</v>
      </c>
      <c r="B1848" s="22">
        <v>0</v>
      </c>
      <c r="C1848" s="22" t="s">
        <v>4643</v>
      </c>
      <c r="D1848" s="22">
        <v>2</v>
      </c>
      <c r="E1848" s="23" t="str">
        <f t="shared" si="168"/>
        <v>Green</v>
      </c>
      <c r="F1848" s="72" t="s">
        <v>1674</v>
      </c>
      <c r="G1848" s="23"/>
      <c r="H1848" s="24" t="str">
        <f t="shared" si="169"/>
        <v>Start Loc</v>
      </c>
      <c r="I1848" s="24" t="str">
        <f t="shared" si="170"/>
        <v>End Loc</v>
      </c>
      <c r="J1848" s="24" t="str">
        <f t="shared" si="171"/>
        <v>Segment</v>
      </c>
      <c r="K1848" s="71" t="s">
        <v>823</v>
      </c>
      <c r="L1848" s="22">
        <v>3.5</v>
      </c>
      <c r="M1848" s="22">
        <v>3.74</v>
      </c>
      <c r="N1848" s="22">
        <v>2</v>
      </c>
      <c r="O1848" s="22">
        <v>0</v>
      </c>
      <c r="P1848" s="22">
        <v>0</v>
      </c>
      <c r="Q1848" s="22">
        <v>1</v>
      </c>
      <c r="R1848" s="22"/>
      <c r="S1848" s="22"/>
      <c r="T1848" s="22"/>
      <c r="U1848" t="s">
        <v>1216</v>
      </c>
      <c r="V1848" s="18">
        <f t="shared" si="172"/>
        <v>0.24000000000000021</v>
      </c>
      <c r="W1848" s="18">
        <v>39.8106516203</v>
      </c>
      <c r="X1848" s="18">
        <v>-84.215257965999996</v>
      </c>
      <c r="Y1848" s="18">
        <v>39.812070986599998</v>
      </c>
      <c r="Z1848" s="18">
        <v>-84.219162140400002</v>
      </c>
      <c r="AA1848" s="71" t="str">
        <f t="shared" si="173"/>
        <v>MOT</v>
      </c>
    </row>
    <row r="1849" spans="1:27" x14ac:dyDescent="0.25">
      <c r="A1849" s="22" t="s">
        <v>2753</v>
      </c>
      <c r="B1849" s="22">
        <v>0</v>
      </c>
      <c r="C1849" s="22" t="s">
        <v>4607</v>
      </c>
      <c r="D1849" s="22">
        <v>2</v>
      </c>
      <c r="E1849" s="23" t="str">
        <f t="shared" si="168"/>
        <v>Green</v>
      </c>
      <c r="F1849" s="72" t="s">
        <v>1691</v>
      </c>
      <c r="G1849" s="23"/>
      <c r="H1849" s="24" t="str">
        <f t="shared" si="169"/>
        <v>Start Loc</v>
      </c>
      <c r="I1849" s="24" t="str">
        <f t="shared" si="170"/>
        <v>End Loc</v>
      </c>
      <c r="J1849" s="24" t="str">
        <f t="shared" si="171"/>
        <v>Segment</v>
      </c>
      <c r="K1849" s="71" t="s">
        <v>874</v>
      </c>
      <c r="L1849" s="22">
        <v>5</v>
      </c>
      <c r="M1849" s="22">
        <v>5.24</v>
      </c>
      <c r="N1849" s="22">
        <v>2</v>
      </c>
      <c r="O1849" s="22">
        <v>0</v>
      </c>
      <c r="P1849" s="22">
        <v>0</v>
      </c>
      <c r="Q1849" s="22">
        <v>1</v>
      </c>
      <c r="R1849" s="22"/>
      <c r="S1849" s="22"/>
      <c r="T1849" s="22"/>
      <c r="U1849" t="s">
        <v>530</v>
      </c>
      <c r="V1849" s="18">
        <f t="shared" si="172"/>
        <v>0.24000000000000021</v>
      </c>
      <c r="W1849" s="18">
        <v>39.814878475699999</v>
      </c>
      <c r="X1849" s="18">
        <v>-83.921438265000006</v>
      </c>
      <c r="Y1849" s="18">
        <v>39.8128820648</v>
      </c>
      <c r="Z1849" s="18">
        <v>-83.917791370900005</v>
      </c>
      <c r="AA1849" s="71" t="str">
        <f t="shared" si="173"/>
        <v>GRE</v>
      </c>
    </row>
    <row r="1850" spans="1:27" x14ac:dyDescent="0.25">
      <c r="A1850" s="22" t="s">
        <v>4931</v>
      </c>
      <c r="B1850" s="22">
        <v>0</v>
      </c>
      <c r="C1850" s="22" t="s">
        <v>4630</v>
      </c>
      <c r="D1850" s="22">
        <v>2</v>
      </c>
      <c r="E1850" s="23" t="str">
        <f t="shared" si="168"/>
        <v>Green</v>
      </c>
      <c r="F1850" s="72" t="s">
        <v>1684</v>
      </c>
      <c r="G1850" s="23"/>
      <c r="H1850" s="24" t="str">
        <f t="shared" si="169"/>
        <v>Start Loc</v>
      </c>
      <c r="I1850" s="24" t="str">
        <f t="shared" si="170"/>
        <v>End Loc</v>
      </c>
      <c r="J1850" s="24" t="str">
        <f t="shared" si="171"/>
        <v>Segment</v>
      </c>
      <c r="K1850" s="71" t="s">
        <v>833</v>
      </c>
      <c r="L1850" s="22">
        <v>5.75</v>
      </c>
      <c r="M1850" s="22">
        <v>5.99</v>
      </c>
      <c r="N1850" s="22">
        <v>2</v>
      </c>
      <c r="O1850" s="22">
        <v>0</v>
      </c>
      <c r="P1850" s="22">
        <v>0</v>
      </c>
      <c r="Q1850" s="22">
        <v>0</v>
      </c>
      <c r="R1850" s="22"/>
      <c r="S1850" s="22"/>
      <c r="T1850" s="22"/>
      <c r="U1850" t="s">
        <v>1322</v>
      </c>
      <c r="V1850" s="18">
        <f t="shared" si="172"/>
        <v>0.24000000000000021</v>
      </c>
      <c r="W1850" s="18">
        <v>39.813165355899997</v>
      </c>
      <c r="X1850" s="18">
        <v>-82.609887436299999</v>
      </c>
      <c r="Y1850" s="18">
        <v>39.812982588499999</v>
      </c>
      <c r="Z1850" s="18">
        <v>-82.605382138099998</v>
      </c>
      <c r="AA1850" s="71" t="str">
        <f t="shared" si="173"/>
        <v>FAI</v>
      </c>
    </row>
    <row r="1851" spans="1:27" x14ac:dyDescent="0.25">
      <c r="A1851" s="22" t="s">
        <v>3964</v>
      </c>
      <c r="B1851" s="22">
        <v>0</v>
      </c>
      <c r="C1851" s="22" t="s">
        <v>4681</v>
      </c>
      <c r="D1851" s="22">
        <v>2</v>
      </c>
      <c r="E1851" s="23" t="str">
        <f t="shared" si="168"/>
        <v>Green</v>
      </c>
      <c r="F1851" s="72" t="s">
        <v>1674</v>
      </c>
      <c r="G1851" s="23"/>
      <c r="H1851" s="24" t="str">
        <f t="shared" si="169"/>
        <v>Start Loc</v>
      </c>
      <c r="I1851" s="24" t="str">
        <f t="shared" si="170"/>
        <v>End Loc</v>
      </c>
      <c r="J1851" s="24" t="str">
        <f t="shared" si="171"/>
        <v>Segment</v>
      </c>
      <c r="K1851" s="71" t="s">
        <v>825</v>
      </c>
      <c r="L1851" s="22">
        <v>14.5</v>
      </c>
      <c r="M1851" s="22">
        <v>14.74</v>
      </c>
      <c r="N1851" s="22">
        <v>2</v>
      </c>
      <c r="O1851" s="22">
        <v>1</v>
      </c>
      <c r="P1851" s="22">
        <v>0</v>
      </c>
      <c r="Q1851" s="22">
        <v>2</v>
      </c>
      <c r="R1851" s="22"/>
      <c r="S1851" s="22"/>
      <c r="T1851" s="22"/>
      <c r="U1851" t="s">
        <v>1768</v>
      </c>
      <c r="V1851" s="18">
        <f t="shared" si="172"/>
        <v>0.24000000000000021</v>
      </c>
      <c r="W1851" s="18">
        <v>39.814776201400001</v>
      </c>
      <c r="X1851" s="18">
        <v>-84.215222414300001</v>
      </c>
      <c r="Y1851" s="18">
        <v>39.813232554999999</v>
      </c>
      <c r="Z1851" s="18">
        <v>-84.219142460100002</v>
      </c>
      <c r="AA1851" s="71" t="str">
        <f t="shared" si="173"/>
        <v>MOT</v>
      </c>
    </row>
    <row r="1852" spans="1:27" x14ac:dyDescent="0.25">
      <c r="A1852" s="22" t="s">
        <v>4370</v>
      </c>
      <c r="B1852" s="22">
        <v>0</v>
      </c>
      <c r="C1852" s="22" t="s">
        <v>4621</v>
      </c>
      <c r="D1852" s="22">
        <v>4</v>
      </c>
      <c r="E1852" s="23" t="str">
        <f t="shared" si="168"/>
        <v>Green</v>
      </c>
      <c r="F1852" s="72" t="s">
        <v>1685</v>
      </c>
      <c r="G1852" s="23"/>
      <c r="H1852" s="24" t="str">
        <f t="shared" si="169"/>
        <v>Start Loc</v>
      </c>
      <c r="I1852" s="24" t="str">
        <f t="shared" si="170"/>
        <v>End Loc</v>
      </c>
      <c r="J1852" s="24" t="str">
        <f t="shared" si="171"/>
        <v>Segment</v>
      </c>
      <c r="K1852" s="71" t="s">
        <v>1041</v>
      </c>
      <c r="L1852" s="22">
        <v>0.75</v>
      </c>
      <c r="M1852" s="22">
        <v>0.99</v>
      </c>
      <c r="N1852" s="22">
        <v>4</v>
      </c>
      <c r="O1852" s="22">
        <v>0</v>
      </c>
      <c r="P1852" s="22">
        <v>1</v>
      </c>
      <c r="Q1852" s="22">
        <v>1</v>
      </c>
      <c r="R1852" s="22"/>
      <c r="S1852" s="22"/>
      <c r="T1852" s="22"/>
      <c r="U1852" t="s">
        <v>455</v>
      </c>
      <c r="V1852" s="18">
        <f t="shared" si="172"/>
        <v>0.24</v>
      </c>
      <c r="W1852" s="18">
        <v>39.810199193300001</v>
      </c>
      <c r="X1852" s="18">
        <v>-82.950212438099996</v>
      </c>
      <c r="Y1852" s="18">
        <v>39.813411134699997</v>
      </c>
      <c r="Z1852" s="18">
        <v>-82.950409540099997</v>
      </c>
      <c r="AA1852" s="71" t="str">
        <f t="shared" si="173"/>
        <v>FRA</v>
      </c>
    </row>
    <row r="1853" spans="1:27" x14ac:dyDescent="0.25">
      <c r="A1853" s="22" t="s">
        <v>3092</v>
      </c>
      <c r="B1853" s="22">
        <v>0</v>
      </c>
      <c r="C1853" s="22" t="s">
        <v>4646</v>
      </c>
      <c r="D1853" s="22">
        <v>3</v>
      </c>
      <c r="E1853" s="23" t="str">
        <f t="shared" si="168"/>
        <v>Green</v>
      </c>
      <c r="F1853" s="72" t="s">
        <v>1723</v>
      </c>
      <c r="G1853" s="23"/>
      <c r="H1853" s="24" t="str">
        <f t="shared" si="169"/>
        <v>Start Loc</v>
      </c>
      <c r="I1853" s="24" t="str">
        <f t="shared" si="170"/>
        <v>End Loc</v>
      </c>
      <c r="J1853" s="24" t="str">
        <f t="shared" si="171"/>
        <v>Segment</v>
      </c>
      <c r="K1853" s="71" t="s">
        <v>802</v>
      </c>
      <c r="L1853" s="22">
        <v>5.5</v>
      </c>
      <c r="M1853" s="22">
        <v>5.74</v>
      </c>
      <c r="N1853" s="22">
        <v>3</v>
      </c>
      <c r="O1853" s="22">
        <v>0</v>
      </c>
      <c r="P1853" s="22">
        <v>2</v>
      </c>
      <c r="Q1853" s="22">
        <v>2</v>
      </c>
      <c r="R1853" s="22"/>
      <c r="S1853" s="22"/>
      <c r="T1853" s="22"/>
      <c r="U1853" t="s">
        <v>375</v>
      </c>
      <c r="V1853" s="18">
        <f t="shared" si="172"/>
        <v>0.24000000000000021</v>
      </c>
      <c r="W1853" s="18">
        <v>39.812672958699999</v>
      </c>
      <c r="X1853" s="18">
        <v>-84.570661627299998</v>
      </c>
      <c r="Y1853" s="18">
        <v>39.813475332000003</v>
      </c>
      <c r="Z1853" s="18">
        <v>-84.5666608553</v>
      </c>
      <c r="AA1853" s="71" t="str">
        <f t="shared" si="173"/>
        <v>PRE</v>
      </c>
    </row>
    <row r="1854" spans="1:27" x14ac:dyDescent="0.25">
      <c r="A1854" s="22" t="s">
        <v>3358</v>
      </c>
      <c r="B1854" s="22">
        <v>0</v>
      </c>
      <c r="C1854" s="22" t="s">
        <v>4650</v>
      </c>
      <c r="D1854" s="22">
        <v>4</v>
      </c>
      <c r="E1854" s="23" t="str">
        <f t="shared" si="168"/>
        <v>Green</v>
      </c>
      <c r="F1854" s="72" t="s">
        <v>1674</v>
      </c>
      <c r="G1854" s="23"/>
      <c r="H1854" s="24" t="str">
        <f t="shared" si="169"/>
        <v>Start Loc</v>
      </c>
      <c r="I1854" s="24" t="str">
        <f t="shared" si="170"/>
        <v>End Loc</v>
      </c>
      <c r="J1854" s="24" t="str">
        <f t="shared" si="171"/>
        <v>Segment</v>
      </c>
      <c r="K1854" s="71" t="s">
        <v>825</v>
      </c>
      <c r="L1854" s="22">
        <v>15.75</v>
      </c>
      <c r="M1854" s="22">
        <v>15.99</v>
      </c>
      <c r="N1854" s="22">
        <v>4</v>
      </c>
      <c r="O1854" s="22">
        <v>0</v>
      </c>
      <c r="P1854" s="22">
        <v>1</v>
      </c>
      <c r="Q1854" s="22">
        <v>2</v>
      </c>
      <c r="R1854" s="22"/>
      <c r="S1854" s="22"/>
      <c r="T1854" s="22"/>
      <c r="U1854" t="s">
        <v>1768</v>
      </c>
      <c r="V1854" s="18">
        <f t="shared" si="172"/>
        <v>0.24000000000000021</v>
      </c>
      <c r="W1854" s="18">
        <v>39.813219490000002</v>
      </c>
      <c r="X1854" s="18">
        <v>-84.2380631682</v>
      </c>
      <c r="Y1854" s="18">
        <v>39.813807054100003</v>
      </c>
      <c r="Z1854" s="18">
        <v>-84.242457819099997</v>
      </c>
      <c r="AA1854" s="71" t="str">
        <f t="shared" si="173"/>
        <v>MOT</v>
      </c>
    </row>
    <row r="1855" spans="1:27" x14ac:dyDescent="0.25">
      <c r="A1855" s="22" t="s">
        <v>3933</v>
      </c>
      <c r="B1855" s="22">
        <v>0</v>
      </c>
      <c r="C1855" s="22" t="s">
        <v>4684</v>
      </c>
      <c r="D1855" s="22">
        <v>2</v>
      </c>
      <c r="E1855" s="23" t="str">
        <f t="shared" si="168"/>
        <v>Green</v>
      </c>
      <c r="F1855" s="72" t="s">
        <v>1674</v>
      </c>
      <c r="G1855" s="23"/>
      <c r="H1855" s="24" t="str">
        <f t="shared" si="169"/>
        <v>Start Loc</v>
      </c>
      <c r="I1855" s="24" t="str">
        <f t="shared" si="170"/>
        <v>End Loc</v>
      </c>
      <c r="J1855" s="24" t="str">
        <f t="shared" si="171"/>
        <v>Segment</v>
      </c>
      <c r="K1855" s="71" t="s">
        <v>825</v>
      </c>
      <c r="L1855" s="22">
        <v>16</v>
      </c>
      <c r="M1855" s="22">
        <v>16.239999999999998</v>
      </c>
      <c r="N1855" s="22">
        <v>2</v>
      </c>
      <c r="O1855" s="22">
        <v>0</v>
      </c>
      <c r="P1855" s="22">
        <v>0</v>
      </c>
      <c r="Q1855" s="22">
        <v>0</v>
      </c>
      <c r="R1855" s="22"/>
      <c r="S1855" s="22"/>
      <c r="T1855" s="22"/>
      <c r="U1855" t="s">
        <v>1768</v>
      </c>
      <c r="V1855" s="18">
        <f t="shared" si="172"/>
        <v>0.23999999999999844</v>
      </c>
      <c r="W1855" s="18">
        <v>39.8138061784</v>
      </c>
      <c r="X1855" s="18">
        <v>-84.242646319800002</v>
      </c>
      <c r="Y1855" s="18">
        <v>39.814132969399999</v>
      </c>
      <c r="Z1855" s="18">
        <v>-84.247121701400005</v>
      </c>
      <c r="AA1855" s="71" t="str">
        <f t="shared" si="173"/>
        <v>MOT</v>
      </c>
    </row>
    <row r="1856" spans="1:27" x14ac:dyDescent="0.25">
      <c r="A1856" s="22" t="s">
        <v>4180</v>
      </c>
      <c r="B1856" s="22">
        <v>0</v>
      </c>
      <c r="C1856" s="22" t="s">
        <v>4616</v>
      </c>
      <c r="D1856" s="22">
        <v>4</v>
      </c>
      <c r="E1856" s="23" t="str">
        <f t="shared" si="168"/>
        <v>Green</v>
      </c>
      <c r="F1856" s="72" t="s">
        <v>1684</v>
      </c>
      <c r="G1856" s="23"/>
      <c r="H1856" s="24" t="str">
        <f t="shared" si="169"/>
        <v>Start Loc</v>
      </c>
      <c r="I1856" s="24" t="str">
        <f t="shared" si="170"/>
        <v>End Loc</v>
      </c>
      <c r="J1856" s="24" t="str">
        <f t="shared" si="171"/>
        <v>Segment</v>
      </c>
      <c r="K1856" s="71" t="s">
        <v>833</v>
      </c>
      <c r="L1856" s="22">
        <v>4</v>
      </c>
      <c r="M1856" s="22">
        <v>4.24</v>
      </c>
      <c r="N1856" s="22">
        <v>4</v>
      </c>
      <c r="O1856" s="22">
        <v>0</v>
      </c>
      <c r="P1856" s="22">
        <v>0</v>
      </c>
      <c r="Q1856" s="22">
        <v>2</v>
      </c>
      <c r="R1856" s="22"/>
      <c r="S1856" s="22"/>
      <c r="T1856" s="22"/>
      <c r="U1856" t="s">
        <v>1322</v>
      </c>
      <c r="V1856" s="18">
        <f t="shared" si="172"/>
        <v>0.24000000000000021</v>
      </c>
      <c r="W1856" s="18">
        <v>39.814502673</v>
      </c>
      <c r="X1856" s="18">
        <v>-82.642644636100002</v>
      </c>
      <c r="Y1856" s="18">
        <v>39.814307425300001</v>
      </c>
      <c r="Z1856" s="18">
        <v>-82.638222360200004</v>
      </c>
      <c r="AA1856" s="71" t="str">
        <f t="shared" si="173"/>
        <v>FAI</v>
      </c>
    </row>
    <row r="1857" spans="1:27" x14ac:dyDescent="0.25">
      <c r="A1857" s="22" t="s">
        <v>5030</v>
      </c>
      <c r="B1857" s="22">
        <v>0</v>
      </c>
      <c r="C1857" s="22" t="s">
        <v>4612</v>
      </c>
      <c r="D1857" s="22">
        <v>2</v>
      </c>
      <c r="E1857" s="23" t="str">
        <f t="shared" si="168"/>
        <v>Green</v>
      </c>
      <c r="F1857" s="72" t="s">
        <v>1685</v>
      </c>
      <c r="G1857" s="23"/>
      <c r="H1857" s="24" t="str">
        <f t="shared" si="169"/>
        <v>Start Loc</v>
      </c>
      <c r="I1857" s="24" t="str">
        <f t="shared" si="170"/>
        <v>End Loc</v>
      </c>
      <c r="J1857" s="24" t="str">
        <f t="shared" si="171"/>
        <v>Segment</v>
      </c>
      <c r="K1857" s="71" t="s">
        <v>973</v>
      </c>
      <c r="L1857" s="22">
        <v>1</v>
      </c>
      <c r="M1857" s="22">
        <v>1.24</v>
      </c>
      <c r="N1857" s="22">
        <v>2</v>
      </c>
      <c r="O1857" s="22">
        <v>0</v>
      </c>
      <c r="P1857" s="22">
        <v>0</v>
      </c>
      <c r="Q1857" s="22">
        <v>2</v>
      </c>
      <c r="R1857" s="22"/>
      <c r="S1857" s="22"/>
      <c r="T1857" s="22"/>
      <c r="U1857" t="s">
        <v>344</v>
      </c>
      <c r="V1857" s="18">
        <f t="shared" si="172"/>
        <v>0.24</v>
      </c>
      <c r="W1857" s="18">
        <v>39.812150165799999</v>
      </c>
      <c r="X1857" s="18">
        <v>-82.903150786400005</v>
      </c>
      <c r="Y1857" s="18">
        <v>39.814331809199999</v>
      </c>
      <c r="Z1857" s="18">
        <v>-82.906633040000003</v>
      </c>
      <c r="AA1857" s="71" t="str">
        <f t="shared" si="173"/>
        <v>FRA</v>
      </c>
    </row>
    <row r="1858" spans="1:27" x14ac:dyDescent="0.25">
      <c r="A1858" s="22" t="s">
        <v>5231</v>
      </c>
      <c r="B1858" s="22">
        <v>0</v>
      </c>
      <c r="C1858" s="22" t="s">
        <v>4614</v>
      </c>
      <c r="D1858" s="22">
        <v>2</v>
      </c>
      <c r="E1858" s="23" t="str">
        <f t="shared" si="168"/>
        <v>Green</v>
      </c>
      <c r="F1858" s="72" t="s">
        <v>1684</v>
      </c>
      <c r="G1858" s="23"/>
      <c r="H1858" s="24" t="str">
        <f t="shared" si="169"/>
        <v>Start Loc</v>
      </c>
      <c r="I1858" s="24" t="str">
        <f t="shared" si="170"/>
        <v>End Loc</v>
      </c>
      <c r="J1858" s="24" t="str">
        <f t="shared" si="171"/>
        <v>Segment</v>
      </c>
      <c r="K1858" s="71" t="s">
        <v>833</v>
      </c>
      <c r="L1858" s="22">
        <v>3.75</v>
      </c>
      <c r="M1858" s="22">
        <v>3.99</v>
      </c>
      <c r="N1858" s="22">
        <v>2</v>
      </c>
      <c r="O1858" s="22">
        <v>0</v>
      </c>
      <c r="P1858" s="22">
        <v>0</v>
      </c>
      <c r="Q1858" s="22">
        <v>0</v>
      </c>
      <c r="R1858" s="22"/>
      <c r="S1858" s="22"/>
      <c r="T1858" s="22"/>
      <c r="U1858" t="s">
        <v>1322</v>
      </c>
      <c r="V1858" s="18">
        <f t="shared" si="172"/>
        <v>0.24000000000000021</v>
      </c>
      <c r="W1858" s="18">
        <v>39.814726944199997</v>
      </c>
      <c r="X1858" s="18">
        <v>-82.647334470700002</v>
      </c>
      <c r="Y1858" s="18">
        <v>39.814512951499999</v>
      </c>
      <c r="Z1858" s="18">
        <v>-82.642832452299999</v>
      </c>
      <c r="AA1858" s="71" t="str">
        <f t="shared" si="173"/>
        <v>FAI</v>
      </c>
    </row>
    <row r="1859" spans="1:27" x14ac:dyDescent="0.25">
      <c r="A1859" s="22" t="s">
        <v>3227</v>
      </c>
      <c r="B1859" s="22">
        <v>0</v>
      </c>
      <c r="C1859" s="22" t="s">
        <v>4630</v>
      </c>
      <c r="D1859" s="22">
        <v>3</v>
      </c>
      <c r="E1859" s="23" t="str">
        <f t="shared" si="168"/>
        <v>Green</v>
      </c>
      <c r="F1859" s="72" t="s">
        <v>1723</v>
      </c>
      <c r="G1859" s="23"/>
      <c r="H1859" s="24" t="str">
        <f t="shared" si="169"/>
        <v>Start Loc</v>
      </c>
      <c r="I1859" s="24" t="str">
        <f t="shared" si="170"/>
        <v>End Loc</v>
      </c>
      <c r="J1859" s="24" t="str">
        <f t="shared" si="171"/>
        <v>Segment</v>
      </c>
      <c r="K1859" s="71" t="s">
        <v>802</v>
      </c>
      <c r="L1859" s="22">
        <v>5.75</v>
      </c>
      <c r="M1859" s="22">
        <v>5.99</v>
      </c>
      <c r="N1859" s="22">
        <v>3</v>
      </c>
      <c r="O1859" s="22">
        <v>0</v>
      </c>
      <c r="P1859" s="22">
        <v>0</v>
      </c>
      <c r="Q1859" s="22">
        <v>0</v>
      </c>
      <c r="R1859" s="22"/>
      <c r="S1859" s="22"/>
      <c r="T1859" s="22"/>
      <c r="U1859" t="s">
        <v>375</v>
      </c>
      <c r="V1859" s="18">
        <f t="shared" si="172"/>
        <v>0.24000000000000021</v>
      </c>
      <c r="W1859" s="18">
        <v>39.813602569799997</v>
      </c>
      <c r="X1859" s="18">
        <v>-84.566606688700006</v>
      </c>
      <c r="Y1859" s="18">
        <v>39.816731290299998</v>
      </c>
      <c r="Z1859" s="18">
        <v>-84.564736973899997</v>
      </c>
      <c r="AA1859" s="71" t="str">
        <f t="shared" si="173"/>
        <v>PRE</v>
      </c>
    </row>
    <row r="1860" spans="1:27" x14ac:dyDescent="0.25">
      <c r="A1860" s="22" t="s">
        <v>4003</v>
      </c>
      <c r="B1860" s="22">
        <v>0</v>
      </c>
      <c r="C1860" s="22" t="s">
        <v>4608</v>
      </c>
      <c r="D1860" s="22">
        <v>2</v>
      </c>
      <c r="E1860" s="23" t="str">
        <f t="shared" si="168"/>
        <v>Green</v>
      </c>
      <c r="F1860" s="72" t="s">
        <v>1685</v>
      </c>
      <c r="G1860" s="23"/>
      <c r="H1860" s="24" t="str">
        <f t="shared" si="169"/>
        <v>Start Loc</v>
      </c>
      <c r="I1860" s="24" t="str">
        <f t="shared" si="170"/>
        <v>End Loc</v>
      </c>
      <c r="J1860" s="24" t="str">
        <f t="shared" si="171"/>
        <v>Segment</v>
      </c>
      <c r="K1860" s="71" t="s">
        <v>973</v>
      </c>
      <c r="L1860" s="22">
        <v>1.25</v>
      </c>
      <c r="M1860" s="22">
        <v>1.49</v>
      </c>
      <c r="N1860" s="22">
        <v>2</v>
      </c>
      <c r="O1860" s="22">
        <v>0</v>
      </c>
      <c r="P1860" s="22">
        <v>1</v>
      </c>
      <c r="Q1860" s="22">
        <v>2</v>
      </c>
      <c r="R1860" s="22"/>
      <c r="S1860" s="22"/>
      <c r="T1860" s="22"/>
      <c r="U1860" t="s">
        <v>344</v>
      </c>
      <c r="V1860" s="18">
        <f t="shared" si="172"/>
        <v>0.24</v>
      </c>
      <c r="W1860" s="18">
        <v>39.814413372600001</v>
      </c>
      <c r="X1860" s="18">
        <v>-82.906788547399998</v>
      </c>
      <c r="Y1860" s="18">
        <v>39.817466743600001</v>
      </c>
      <c r="Z1860" s="18">
        <v>-82.908331943799993</v>
      </c>
      <c r="AA1860" s="71" t="str">
        <f t="shared" si="173"/>
        <v>FRA</v>
      </c>
    </row>
    <row r="1861" spans="1:27" x14ac:dyDescent="0.25">
      <c r="A1861" s="22" t="s">
        <v>6309</v>
      </c>
      <c r="B1861" s="22">
        <v>0</v>
      </c>
      <c r="C1861" s="22" t="s">
        <v>4618</v>
      </c>
      <c r="D1861" s="22">
        <v>2</v>
      </c>
      <c r="E1861" s="23" t="str">
        <f t="shared" si="168"/>
        <v>Green</v>
      </c>
      <c r="F1861" s="72" t="s">
        <v>1674</v>
      </c>
      <c r="G1861" s="23"/>
      <c r="H1861" s="24" t="str">
        <f t="shared" si="169"/>
        <v>Start Loc</v>
      </c>
      <c r="I1861" s="24" t="str">
        <f t="shared" si="170"/>
        <v>End Loc</v>
      </c>
      <c r="J1861" s="24" t="str">
        <f t="shared" si="171"/>
        <v>Segment</v>
      </c>
      <c r="K1861" s="71" t="s">
        <v>921</v>
      </c>
      <c r="L1861" s="22">
        <v>2</v>
      </c>
      <c r="M1861" s="22">
        <v>2.2400000000000002</v>
      </c>
      <c r="N1861" s="22">
        <v>2</v>
      </c>
      <c r="O1861" s="22">
        <v>0</v>
      </c>
      <c r="P1861" s="22">
        <v>0</v>
      </c>
      <c r="Q1861" s="22">
        <v>0</v>
      </c>
      <c r="R1861" s="22"/>
      <c r="S1861" s="22"/>
      <c r="T1861" s="22"/>
      <c r="U1861" t="s">
        <v>757</v>
      </c>
      <c r="V1861" s="18">
        <f t="shared" si="172"/>
        <v>0.24000000000000021</v>
      </c>
      <c r="W1861" s="18">
        <v>39.815723471699997</v>
      </c>
      <c r="X1861" s="18">
        <v>-84.456251011399999</v>
      </c>
      <c r="Y1861" s="18">
        <v>39.817939372300003</v>
      </c>
      <c r="Z1861" s="18">
        <v>-84.452829772300007</v>
      </c>
      <c r="AA1861" s="71" t="str">
        <f t="shared" si="173"/>
        <v>MOT</v>
      </c>
    </row>
    <row r="1862" spans="1:27" x14ac:dyDescent="0.25">
      <c r="A1862" s="22" t="s">
        <v>3443</v>
      </c>
      <c r="B1862" s="22">
        <v>0</v>
      </c>
      <c r="C1862" s="22" t="s">
        <v>4624</v>
      </c>
      <c r="D1862" s="22">
        <v>2</v>
      </c>
      <c r="E1862" s="23" t="str">
        <f t="shared" si="168"/>
        <v>Green</v>
      </c>
      <c r="F1862" s="72" t="s">
        <v>1674</v>
      </c>
      <c r="G1862" s="23"/>
      <c r="H1862" s="24" t="str">
        <f t="shared" si="169"/>
        <v>Start Loc</v>
      </c>
      <c r="I1862" s="24" t="str">
        <f t="shared" si="170"/>
        <v>End Loc</v>
      </c>
      <c r="J1862" s="24" t="str">
        <f t="shared" si="171"/>
        <v>Segment</v>
      </c>
      <c r="K1862" s="71" t="s">
        <v>921</v>
      </c>
      <c r="L1862" s="22">
        <v>2.25</v>
      </c>
      <c r="M1862" s="22">
        <v>2.4900000000000002</v>
      </c>
      <c r="N1862" s="22">
        <v>2</v>
      </c>
      <c r="O1862" s="22">
        <v>0</v>
      </c>
      <c r="P1862" s="22">
        <v>0</v>
      </c>
      <c r="Q1862" s="22">
        <v>1</v>
      </c>
      <c r="R1862" s="22"/>
      <c r="S1862" s="22"/>
      <c r="T1862" s="22"/>
      <c r="U1862" t="s">
        <v>757</v>
      </c>
      <c r="V1862" s="18">
        <f t="shared" si="172"/>
        <v>0.24000000000000021</v>
      </c>
      <c r="W1862" s="18">
        <v>39.817989213799997</v>
      </c>
      <c r="X1862" s="18">
        <v>-84.452653256900007</v>
      </c>
      <c r="Y1862" s="18">
        <v>39.819206302600001</v>
      </c>
      <c r="Z1862" s="18">
        <v>-84.448427502800001</v>
      </c>
      <c r="AA1862" s="71" t="str">
        <f t="shared" si="173"/>
        <v>MOT</v>
      </c>
    </row>
    <row r="1863" spans="1:27" x14ac:dyDescent="0.25">
      <c r="A1863" s="22" t="s">
        <v>3811</v>
      </c>
      <c r="B1863" s="22">
        <v>0</v>
      </c>
      <c r="C1863" s="22" t="s">
        <v>4609</v>
      </c>
      <c r="D1863" s="22">
        <v>2</v>
      </c>
      <c r="E1863" s="23" t="str">
        <f t="shared" si="168"/>
        <v>Green</v>
      </c>
      <c r="F1863" s="72" t="s">
        <v>1691</v>
      </c>
      <c r="G1863" s="23"/>
      <c r="H1863" s="24" t="str">
        <f t="shared" si="169"/>
        <v>Start Loc</v>
      </c>
      <c r="I1863" s="24" t="str">
        <f t="shared" si="170"/>
        <v>End Loc</v>
      </c>
      <c r="J1863" s="24" t="str">
        <f t="shared" si="171"/>
        <v>Segment</v>
      </c>
      <c r="K1863" s="71" t="s">
        <v>874</v>
      </c>
      <c r="L1863" s="22">
        <v>4.25</v>
      </c>
      <c r="M1863" s="22">
        <v>4.49</v>
      </c>
      <c r="N1863" s="22">
        <v>2</v>
      </c>
      <c r="O1863" s="22">
        <v>0</v>
      </c>
      <c r="P1863" s="22">
        <v>0</v>
      </c>
      <c r="Q1863" s="22">
        <v>0</v>
      </c>
      <c r="R1863" s="22"/>
      <c r="S1863" s="22"/>
      <c r="T1863" s="22"/>
      <c r="U1863" t="s">
        <v>530</v>
      </c>
      <c r="V1863" s="18">
        <f t="shared" si="172"/>
        <v>0.24000000000000021</v>
      </c>
      <c r="W1863" s="18">
        <v>39.820977238700003</v>
      </c>
      <c r="X1863" s="18">
        <v>-83.931974344500006</v>
      </c>
      <c r="Y1863" s="18">
        <v>39.820114903099999</v>
      </c>
      <c r="Z1863" s="18">
        <v>-83.927933955900002</v>
      </c>
      <c r="AA1863" s="71" t="str">
        <f t="shared" si="173"/>
        <v>GRE</v>
      </c>
    </row>
    <row r="1864" spans="1:27" x14ac:dyDescent="0.25">
      <c r="A1864" s="22" t="s">
        <v>5108</v>
      </c>
      <c r="B1864" s="22">
        <v>0</v>
      </c>
      <c r="C1864" s="22" t="s">
        <v>4622</v>
      </c>
      <c r="D1864" s="22">
        <v>2</v>
      </c>
      <c r="E1864" s="23" t="str">
        <f t="shared" si="168"/>
        <v>Green</v>
      </c>
      <c r="F1864" s="72" t="s">
        <v>1674</v>
      </c>
      <c r="G1864" s="23"/>
      <c r="H1864" s="24" t="str">
        <f t="shared" si="169"/>
        <v>Start Loc</v>
      </c>
      <c r="I1864" s="24" t="str">
        <f t="shared" si="170"/>
        <v>End Loc</v>
      </c>
      <c r="J1864" s="24" t="str">
        <f t="shared" si="171"/>
        <v>Segment</v>
      </c>
      <c r="K1864" s="71" t="s">
        <v>1049</v>
      </c>
      <c r="L1864" s="22">
        <v>1.5</v>
      </c>
      <c r="M1864" s="22">
        <v>1.74</v>
      </c>
      <c r="N1864" s="22">
        <v>2</v>
      </c>
      <c r="O1864" s="22">
        <v>0</v>
      </c>
      <c r="P1864" s="22">
        <v>0</v>
      </c>
      <c r="Q1864" s="22">
        <v>0</v>
      </c>
      <c r="R1864" s="22"/>
      <c r="S1864" s="22"/>
      <c r="T1864" s="22"/>
      <c r="U1864" t="s">
        <v>2127</v>
      </c>
      <c r="V1864" s="18">
        <f t="shared" si="172"/>
        <v>0.24</v>
      </c>
      <c r="W1864" s="18">
        <v>39.825316819100003</v>
      </c>
      <c r="X1864" s="18">
        <v>-84.408312199799994</v>
      </c>
      <c r="Y1864" s="18">
        <v>39.823260697400002</v>
      </c>
      <c r="Z1864" s="18">
        <v>-84.404791728199996</v>
      </c>
      <c r="AA1864" s="71" t="str">
        <f t="shared" si="173"/>
        <v>MOT</v>
      </c>
    </row>
    <row r="1865" spans="1:27" x14ac:dyDescent="0.25">
      <c r="A1865" s="22" t="s">
        <v>6061</v>
      </c>
      <c r="B1865" s="22">
        <v>0</v>
      </c>
      <c r="C1865" s="22" t="s">
        <v>4621</v>
      </c>
      <c r="D1865" s="22">
        <v>2</v>
      </c>
      <c r="E1865" s="23" t="str">
        <f t="shared" ref="E1865:E1928" si="174">IF(D1865&gt;15,"Red",IF(D1865&gt;10,"Yellow",IF(D1865&gt;5,"Purple",IF(D1865&gt;1,"Green",""))))</f>
        <v>Green</v>
      </c>
      <c r="F1865" s="72" t="s">
        <v>1676</v>
      </c>
      <c r="G1865" s="23"/>
      <c r="H1865" s="24" t="str">
        <f t="shared" ref="H1865:H1928" si="175">IF(W1865=0,"Unavailable",HYPERLINK(CONCATENATE("http://maps.google.com/maps?q=",+W1865,",+",+X1865,"+(Begin)&amp;iwloc=A&amp;hl=en"),"Start Loc"))</f>
        <v>Start Loc</v>
      </c>
      <c r="I1865" s="24" t="str">
        <f t="shared" ref="I1865:I1928" si="176">IF(Y1865=0,"Unavailable",HYPERLINK(CONCATENATE("http://maps.google.com/maps?q=",+Y1865,",+",+Z1865,"+(End)&amp;iwloc=A&amp;hl=en"),"End Loc"))</f>
        <v>End Loc</v>
      </c>
      <c r="J1865" s="24" t="str">
        <f t="shared" ref="J1865:J1928" si="177">HYPERLINK(CONCATENATE("https://www.google.us/maps/dir/",W1865,",",X1865,"/",Y1865,",",Z1865,"/@",AVERAGE(W1865,Y1865),",",AVERAGE(X1865,Z1865),",15z"),"Segment")</f>
        <v>Segment</v>
      </c>
      <c r="K1865" s="71" t="s">
        <v>879</v>
      </c>
      <c r="L1865" s="22">
        <v>0.75</v>
      </c>
      <c r="M1865" s="22">
        <v>0.99</v>
      </c>
      <c r="N1865" s="22">
        <v>2</v>
      </c>
      <c r="O1865" s="22">
        <v>0</v>
      </c>
      <c r="P1865" s="22">
        <v>0</v>
      </c>
      <c r="Q1865" s="22">
        <v>1</v>
      </c>
      <c r="R1865" s="22"/>
      <c r="S1865" s="22"/>
      <c r="T1865" s="22"/>
      <c r="U1865" t="s">
        <v>6769</v>
      </c>
      <c r="V1865" s="18">
        <f t="shared" ref="V1865:V1928" si="178">M1865-L1865</f>
        <v>0.24</v>
      </c>
      <c r="W1865" s="18">
        <v>39.826017989100002</v>
      </c>
      <c r="X1865" s="18">
        <v>-82.101500856399994</v>
      </c>
      <c r="Y1865" s="18">
        <v>39.824176064100001</v>
      </c>
      <c r="Z1865" s="18">
        <v>-82.098069042299997</v>
      </c>
      <c r="AA1865" s="71" t="str">
        <f t="shared" ref="AA1865:AA1928" si="179">MID(U1865,2,3)</f>
        <v>MUS</v>
      </c>
    </row>
    <row r="1866" spans="1:27" x14ac:dyDescent="0.25">
      <c r="A1866" s="22" t="s">
        <v>4060</v>
      </c>
      <c r="B1866" s="22">
        <v>0</v>
      </c>
      <c r="C1866" s="22" t="s">
        <v>4619</v>
      </c>
      <c r="D1866" s="22">
        <v>3</v>
      </c>
      <c r="E1866" s="23" t="str">
        <f t="shared" si="174"/>
        <v>Green</v>
      </c>
      <c r="F1866" s="72" t="s">
        <v>1674</v>
      </c>
      <c r="G1866" s="23"/>
      <c r="H1866" s="24" t="str">
        <f t="shared" si="175"/>
        <v>Start Loc</v>
      </c>
      <c r="I1866" s="24" t="str">
        <f t="shared" si="176"/>
        <v>End Loc</v>
      </c>
      <c r="J1866" s="24" t="str">
        <f t="shared" si="177"/>
        <v>Segment</v>
      </c>
      <c r="K1866" s="71" t="s">
        <v>1052</v>
      </c>
      <c r="L1866" s="22">
        <v>0.5</v>
      </c>
      <c r="M1866" s="22">
        <v>0.74</v>
      </c>
      <c r="N1866" s="22">
        <v>3</v>
      </c>
      <c r="O1866" s="22">
        <v>0</v>
      </c>
      <c r="P1866" s="22">
        <v>0</v>
      </c>
      <c r="Q1866" s="22">
        <v>3</v>
      </c>
      <c r="R1866" s="22"/>
      <c r="S1866" s="22"/>
      <c r="T1866" s="22"/>
      <c r="U1866" t="s">
        <v>2202</v>
      </c>
      <c r="V1866" s="18">
        <f t="shared" si="178"/>
        <v>0.24</v>
      </c>
      <c r="W1866" s="18">
        <v>39.821771009499997</v>
      </c>
      <c r="X1866" s="18">
        <v>-84.228468590600002</v>
      </c>
      <c r="Y1866" s="18">
        <v>39.824798880099998</v>
      </c>
      <c r="Z1866" s="18">
        <v>-84.230241985299998</v>
      </c>
      <c r="AA1866" s="71" t="str">
        <f t="shared" si="179"/>
        <v>MOT</v>
      </c>
    </row>
    <row r="1867" spans="1:27" x14ac:dyDescent="0.25">
      <c r="A1867" s="22" t="s">
        <v>5000</v>
      </c>
      <c r="B1867" s="22">
        <v>0</v>
      </c>
      <c r="C1867" s="22" t="s">
        <v>4612</v>
      </c>
      <c r="D1867" s="22">
        <v>2</v>
      </c>
      <c r="E1867" s="23" t="str">
        <f t="shared" si="174"/>
        <v>Green</v>
      </c>
      <c r="F1867" s="72" t="s">
        <v>1685</v>
      </c>
      <c r="G1867" s="23"/>
      <c r="H1867" s="24" t="str">
        <f t="shared" si="175"/>
        <v>Start Loc</v>
      </c>
      <c r="I1867" s="24" t="str">
        <f t="shared" si="176"/>
        <v>End Loc</v>
      </c>
      <c r="J1867" s="24" t="str">
        <f t="shared" si="177"/>
        <v>Segment</v>
      </c>
      <c r="K1867" s="71" t="s">
        <v>1054</v>
      </c>
      <c r="L1867" s="22">
        <v>1</v>
      </c>
      <c r="M1867" s="22">
        <v>1.24</v>
      </c>
      <c r="N1867" s="22">
        <v>2</v>
      </c>
      <c r="O1867" s="22">
        <v>0</v>
      </c>
      <c r="P1867" s="22">
        <v>0</v>
      </c>
      <c r="Q1867" s="22">
        <v>0</v>
      </c>
      <c r="R1867" s="22"/>
      <c r="S1867" s="22"/>
      <c r="T1867" s="22"/>
      <c r="U1867" t="s">
        <v>4743</v>
      </c>
      <c r="V1867" s="18">
        <f t="shared" si="178"/>
        <v>0.24</v>
      </c>
      <c r="W1867" s="18">
        <v>39.826884757000002</v>
      </c>
      <c r="X1867" s="18">
        <v>-83.156199311899996</v>
      </c>
      <c r="Y1867" s="18">
        <v>39.829173194699997</v>
      </c>
      <c r="Z1867" s="18">
        <v>-83.159315422899994</v>
      </c>
      <c r="AA1867" s="71" t="str">
        <f t="shared" si="179"/>
        <v>FRA</v>
      </c>
    </row>
    <row r="1868" spans="1:27" x14ac:dyDescent="0.25">
      <c r="A1868" s="22" t="s">
        <v>5756</v>
      </c>
      <c r="B1868" s="22">
        <v>0</v>
      </c>
      <c r="C1868" s="22" t="s">
        <v>4620</v>
      </c>
      <c r="D1868" s="22">
        <v>2</v>
      </c>
      <c r="E1868" s="23" t="str">
        <f t="shared" si="174"/>
        <v>Green</v>
      </c>
      <c r="F1868" s="72" t="s">
        <v>1748</v>
      </c>
      <c r="G1868" s="23"/>
      <c r="H1868" s="24" t="str">
        <f t="shared" si="175"/>
        <v>Start Loc</v>
      </c>
      <c r="I1868" s="24" t="str">
        <f t="shared" si="176"/>
        <v>End Loc</v>
      </c>
      <c r="J1868" s="24" t="str">
        <f t="shared" si="177"/>
        <v>Segment</v>
      </c>
      <c r="K1868" s="71" t="s">
        <v>1037</v>
      </c>
      <c r="L1868" s="22">
        <v>0</v>
      </c>
      <c r="M1868" s="22">
        <v>0.24</v>
      </c>
      <c r="N1868" s="22">
        <v>2</v>
      </c>
      <c r="O1868" s="22">
        <v>0</v>
      </c>
      <c r="P1868" s="22">
        <v>0</v>
      </c>
      <c r="Q1868" s="22">
        <v>0</v>
      </c>
      <c r="R1868" s="22"/>
      <c r="S1868" s="22"/>
      <c r="T1868" s="22"/>
      <c r="U1868" t="s">
        <v>6679</v>
      </c>
      <c r="V1868" s="18">
        <f t="shared" si="178"/>
        <v>0.24</v>
      </c>
      <c r="W1868" s="18">
        <v>39.8264710419</v>
      </c>
      <c r="X1868" s="18">
        <v>-80.912292789999995</v>
      </c>
      <c r="Y1868" s="18">
        <v>39.829330156799998</v>
      </c>
      <c r="Z1868" s="18">
        <v>-80.9101026803</v>
      </c>
      <c r="AA1868" s="71" t="str">
        <f t="shared" si="179"/>
        <v>MOE</v>
      </c>
    </row>
    <row r="1869" spans="1:27" x14ac:dyDescent="0.25">
      <c r="A1869" s="22" t="s">
        <v>5375</v>
      </c>
      <c r="B1869" s="22">
        <v>0</v>
      </c>
      <c r="C1869" s="22" t="s">
        <v>4618</v>
      </c>
      <c r="D1869" s="22">
        <v>2</v>
      </c>
      <c r="E1869" s="23" t="str">
        <f t="shared" si="174"/>
        <v>Green</v>
      </c>
      <c r="F1869" s="72" t="s">
        <v>1685</v>
      </c>
      <c r="G1869" s="23"/>
      <c r="H1869" s="24" t="str">
        <f t="shared" si="175"/>
        <v>Start Loc</v>
      </c>
      <c r="I1869" s="24" t="str">
        <f t="shared" si="176"/>
        <v>End Loc</v>
      </c>
      <c r="J1869" s="24" t="str">
        <f t="shared" si="177"/>
        <v>Segment</v>
      </c>
      <c r="K1869" s="71" t="s">
        <v>945</v>
      </c>
      <c r="L1869" s="22">
        <v>2</v>
      </c>
      <c r="M1869" s="22">
        <v>2.2400000000000002</v>
      </c>
      <c r="N1869" s="22">
        <v>2</v>
      </c>
      <c r="O1869" s="22">
        <v>0</v>
      </c>
      <c r="P1869" s="22">
        <v>0</v>
      </c>
      <c r="Q1869" s="22">
        <v>1</v>
      </c>
      <c r="R1869" s="22"/>
      <c r="S1869" s="22"/>
      <c r="T1869" s="22"/>
      <c r="U1869" t="s">
        <v>4886</v>
      </c>
      <c r="V1869" s="18">
        <f t="shared" si="178"/>
        <v>0.24000000000000021</v>
      </c>
      <c r="W1869" s="18">
        <v>39.826368965699999</v>
      </c>
      <c r="X1869" s="18">
        <v>-82.869043210300006</v>
      </c>
      <c r="Y1869" s="18">
        <v>39.829810218600002</v>
      </c>
      <c r="Z1869" s="18">
        <v>-82.869090803999995</v>
      </c>
      <c r="AA1869" s="71" t="str">
        <f t="shared" si="179"/>
        <v>FRA</v>
      </c>
    </row>
    <row r="1870" spans="1:27" x14ac:dyDescent="0.25">
      <c r="A1870" s="22" t="s">
        <v>5010</v>
      </c>
      <c r="B1870" s="22">
        <v>0</v>
      </c>
      <c r="C1870" s="22" t="s">
        <v>4630</v>
      </c>
      <c r="D1870" s="22">
        <v>2</v>
      </c>
      <c r="E1870" s="23" t="str">
        <f t="shared" si="174"/>
        <v>Green</v>
      </c>
      <c r="F1870" s="72" t="s">
        <v>1723</v>
      </c>
      <c r="G1870" s="23"/>
      <c r="H1870" s="24" t="str">
        <f t="shared" si="175"/>
        <v>Start Loc</v>
      </c>
      <c r="I1870" s="24" t="str">
        <f t="shared" si="176"/>
        <v>End Loc</v>
      </c>
      <c r="J1870" s="24" t="str">
        <f t="shared" si="177"/>
        <v>Segment</v>
      </c>
      <c r="K1870" s="71" t="s">
        <v>908</v>
      </c>
      <c r="L1870" s="22">
        <v>5.75</v>
      </c>
      <c r="M1870" s="22">
        <v>5.99</v>
      </c>
      <c r="N1870" s="22">
        <v>2</v>
      </c>
      <c r="O1870" s="22">
        <v>0</v>
      </c>
      <c r="P1870" s="22">
        <v>0</v>
      </c>
      <c r="Q1870" s="22">
        <v>1</v>
      </c>
      <c r="R1870" s="22"/>
      <c r="S1870" s="22"/>
      <c r="T1870" s="22"/>
      <c r="U1870" t="s">
        <v>1467</v>
      </c>
      <c r="V1870" s="18">
        <f t="shared" si="178"/>
        <v>0.24000000000000021</v>
      </c>
      <c r="W1870" s="18">
        <v>39.831001962099997</v>
      </c>
      <c r="X1870" s="18">
        <v>-84.504053202799994</v>
      </c>
      <c r="Y1870" s="18">
        <v>39.830139146599997</v>
      </c>
      <c r="Z1870" s="18">
        <v>-84.499877355400002</v>
      </c>
      <c r="AA1870" s="71" t="str">
        <f t="shared" si="179"/>
        <v>PRE</v>
      </c>
    </row>
    <row r="1871" spans="1:27" x14ac:dyDescent="0.25">
      <c r="A1871" s="22" t="s">
        <v>6052</v>
      </c>
      <c r="B1871" s="22">
        <v>0</v>
      </c>
      <c r="C1871" s="22" t="s">
        <v>4630</v>
      </c>
      <c r="D1871" s="22">
        <v>2</v>
      </c>
      <c r="E1871" s="23" t="str">
        <f t="shared" si="174"/>
        <v>Green</v>
      </c>
      <c r="F1871" s="72" t="s">
        <v>1723</v>
      </c>
      <c r="G1871" s="23"/>
      <c r="H1871" s="24" t="str">
        <f t="shared" si="175"/>
        <v>Start Loc</v>
      </c>
      <c r="I1871" s="24" t="str">
        <f t="shared" si="176"/>
        <v>End Loc</v>
      </c>
      <c r="J1871" s="24" t="str">
        <f t="shared" si="177"/>
        <v>Segment</v>
      </c>
      <c r="K1871" s="71" t="s">
        <v>876</v>
      </c>
      <c r="L1871" s="22">
        <v>5.75</v>
      </c>
      <c r="M1871" s="22">
        <v>5.99</v>
      </c>
      <c r="N1871" s="22">
        <v>2</v>
      </c>
      <c r="O1871" s="22">
        <v>0</v>
      </c>
      <c r="P1871" s="22">
        <v>1</v>
      </c>
      <c r="Q1871" s="22">
        <v>1</v>
      </c>
      <c r="R1871" s="22"/>
      <c r="S1871" s="22"/>
      <c r="T1871" s="22"/>
      <c r="U1871" t="s">
        <v>6768</v>
      </c>
      <c r="V1871" s="18">
        <f t="shared" si="178"/>
        <v>0.24000000000000021</v>
      </c>
      <c r="W1871" s="18">
        <v>39.826872746699998</v>
      </c>
      <c r="X1871" s="18">
        <v>-84.7229858014</v>
      </c>
      <c r="Y1871" s="18">
        <v>39.830333475899998</v>
      </c>
      <c r="Z1871" s="18">
        <v>-84.723239995900002</v>
      </c>
      <c r="AA1871" s="71" t="str">
        <f t="shared" si="179"/>
        <v>PRE</v>
      </c>
    </row>
    <row r="1872" spans="1:27" x14ac:dyDescent="0.25">
      <c r="A1872" s="22" t="s">
        <v>3702</v>
      </c>
      <c r="B1872" s="22">
        <v>0</v>
      </c>
      <c r="C1872" s="22" t="s">
        <v>4624</v>
      </c>
      <c r="D1872" s="22">
        <v>3</v>
      </c>
      <c r="E1872" s="23" t="str">
        <f t="shared" si="174"/>
        <v>Green</v>
      </c>
      <c r="F1872" s="72" t="s">
        <v>1685</v>
      </c>
      <c r="G1872" s="23"/>
      <c r="H1872" s="24" t="str">
        <f t="shared" si="175"/>
        <v>Start Loc</v>
      </c>
      <c r="I1872" s="24" t="str">
        <f t="shared" si="176"/>
        <v>End Loc</v>
      </c>
      <c r="J1872" s="24" t="str">
        <f t="shared" si="177"/>
        <v>Segment</v>
      </c>
      <c r="K1872" s="71" t="s">
        <v>973</v>
      </c>
      <c r="L1872" s="22">
        <v>2.25</v>
      </c>
      <c r="M1872" s="22">
        <v>2.4900000000000002</v>
      </c>
      <c r="N1872" s="22">
        <v>3</v>
      </c>
      <c r="O1872" s="22">
        <v>0</v>
      </c>
      <c r="P1872" s="22">
        <v>0</v>
      </c>
      <c r="Q1872" s="22">
        <v>4</v>
      </c>
      <c r="R1872" s="22"/>
      <c r="S1872" s="22"/>
      <c r="T1872" s="22"/>
      <c r="U1872" t="s">
        <v>344</v>
      </c>
      <c r="V1872" s="18">
        <f t="shared" si="178"/>
        <v>0.24000000000000021</v>
      </c>
      <c r="W1872" s="18">
        <v>39.827196264100003</v>
      </c>
      <c r="X1872" s="18">
        <v>-82.902449727700002</v>
      </c>
      <c r="Y1872" s="18">
        <v>39.8306700933</v>
      </c>
      <c r="Z1872" s="18">
        <v>-82.902605640199994</v>
      </c>
      <c r="AA1872" s="71" t="str">
        <f t="shared" si="179"/>
        <v>FRA</v>
      </c>
    </row>
    <row r="1873" spans="1:27" x14ac:dyDescent="0.25">
      <c r="A1873" s="22" t="s">
        <v>3210</v>
      </c>
      <c r="B1873" s="22">
        <v>0</v>
      </c>
      <c r="C1873" s="22" t="s">
        <v>4643</v>
      </c>
      <c r="D1873" s="22">
        <v>2</v>
      </c>
      <c r="E1873" s="23" t="str">
        <f t="shared" si="174"/>
        <v>Green</v>
      </c>
      <c r="F1873" s="72" t="s">
        <v>1705</v>
      </c>
      <c r="G1873" s="23"/>
      <c r="H1873" s="24" t="str">
        <f t="shared" si="175"/>
        <v>Start Loc</v>
      </c>
      <c r="I1873" s="24" t="str">
        <f t="shared" si="176"/>
        <v>End Loc</v>
      </c>
      <c r="J1873" s="24" t="str">
        <f t="shared" si="177"/>
        <v>Segment</v>
      </c>
      <c r="K1873" s="71" t="s">
        <v>1016</v>
      </c>
      <c r="L1873" s="22">
        <v>3.5</v>
      </c>
      <c r="M1873" s="22">
        <v>3.74</v>
      </c>
      <c r="N1873" s="22">
        <v>2</v>
      </c>
      <c r="O1873" s="22">
        <v>0</v>
      </c>
      <c r="P1873" s="22">
        <v>0</v>
      </c>
      <c r="Q1873" s="22">
        <v>0</v>
      </c>
      <c r="R1873" s="22"/>
      <c r="S1873" s="22"/>
      <c r="T1873" s="22"/>
      <c r="U1873" t="s">
        <v>405</v>
      </c>
      <c r="V1873" s="18">
        <f t="shared" si="178"/>
        <v>0.24000000000000021</v>
      </c>
      <c r="W1873" s="18">
        <v>39.829401929100001</v>
      </c>
      <c r="X1873" s="18">
        <v>-82.357761243499993</v>
      </c>
      <c r="Y1873" s="18">
        <v>39.8328700701</v>
      </c>
      <c r="Z1873" s="18">
        <v>-82.357414321299999</v>
      </c>
      <c r="AA1873" s="71" t="str">
        <f t="shared" si="179"/>
        <v>PER</v>
      </c>
    </row>
    <row r="1874" spans="1:27" x14ac:dyDescent="0.25">
      <c r="A1874" s="22" t="s">
        <v>5572</v>
      </c>
      <c r="B1874" s="22">
        <v>0</v>
      </c>
      <c r="C1874" s="22" t="s">
        <v>4617</v>
      </c>
      <c r="D1874" s="22">
        <v>2</v>
      </c>
      <c r="E1874" s="23" t="str">
        <f t="shared" si="174"/>
        <v>Green</v>
      </c>
      <c r="F1874" s="72" t="s">
        <v>1749</v>
      </c>
      <c r="G1874" s="23"/>
      <c r="H1874" s="24" t="str">
        <f t="shared" si="175"/>
        <v>Start Loc</v>
      </c>
      <c r="I1874" s="24" t="str">
        <f t="shared" si="176"/>
        <v>End Loc</v>
      </c>
      <c r="J1874" s="24" t="str">
        <f t="shared" si="177"/>
        <v>Segment</v>
      </c>
      <c r="K1874" s="71" t="s">
        <v>803</v>
      </c>
      <c r="L1874" s="22">
        <v>2.75</v>
      </c>
      <c r="M1874" s="22">
        <v>2.99</v>
      </c>
      <c r="N1874" s="22">
        <v>2</v>
      </c>
      <c r="O1874" s="22">
        <v>0</v>
      </c>
      <c r="P1874" s="22">
        <v>1</v>
      </c>
      <c r="Q1874" s="22">
        <v>1</v>
      </c>
      <c r="R1874" s="22"/>
      <c r="S1874" s="22"/>
      <c r="T1874" s="22"/>
      <c r="U1874" t="s">
        <v>6643</v>
      </c>
      <c r="V1874" s="18">
        <f t="shared" si="178"/>
        <v>0.24000000000000021</v>
      </c>
      <c r="W1874" s="18">
        <v>39.833394329199997</v>
      </c>
      <c r="X1874" s="18">
        <v>-81.583908599300003</v>
      </c>
      <c r="Y1874" s="18">
        <v>39.8331222228</v>
      </c>
      <c r="Z1874" s="18">
        <v>-81.579562177200003</v>
      </c>
      <c r="AA1874" s="71" t="str">
        <f t="shared" si="179"/>
        <v>NOB</v>
      </c>
    </row>
    <row r="1875" spans="1:27" x14ac:dyDescent="0.25">
      <c r="A1875" s="22" t="s">
        <v>2894</v>
      </c>
      <c r="B1875" s="22">
        <v>0</v>
      </c>
      <c r="C1875" s="22" t="s">
        <v>4646</v>
      </c>
      <c r="D1875" s="22">
        <v>4</v>
      </c>
      <c r="E1875" s="23" t="str">
        <f t="shared" si="174"/>
        <v>Green</v>
      </c>
      <c r="F1875" s="72" t="s">
        <v>1676</v>
      </c>
      <c r="G1875" s="23"/>
      <c r="H1875" s="24" t="str">
        <f t="shared" si="175"/>
        <v>Start Loc</v>
      </c>
      <c r="I1875" s="24" t="str">
        <f t="shared" si="176"/>
        <v>End Loc</v>
      </c>
      <c r="J1875" s="24" t="str">
        <f t="shared" si="177"/>
        <v>Segment</v>
      </c>
      <c r="K1875" s="71" t="s">
        <v>792</v>
      </c>
      <c r="L1875" s="22">
        <v>5.5</v>
      </c>
      <c r="M1875" s="22">
        <v>5.74</v>
      </c>
      <c r="N1875" s="22">
        <v>4</v>
      </c>
      <c r="O1875" s="22">
        <v>1</v>
      </c>
      <c r="P1875" s="22">
        <v>0</v>
      </c>
      <c r="Q1875" s="22">
        <v>3</v>
      </c>
      <c r="R1875" s="22"/>
      <c r="S1875" s="22"/>
      <c r="T1875" s="22"/>
      <c r="U1875" t="s">
        <v>434</v>
      </c>
      <c r="V1875" s="18">
        <f t="shared" si="178"/>
        <v>0.24000000000000021</v>
      </c>
      <c r="W1875" s="18">
        <v>39.8304141415</v>
      </c>
      <c r="X1875" s="18">
        <v>-81.896993269899994</v>
      </c>
      <c r="Y1875" s="18">
        <v>39.833359066</v>
      </c>
      <c r="Z1875" s="18">
        <v>-81.899239202700002</v>
      </c>
      <c r="AA1875" s="71" t="str">
        <f t="shared" si="179"/>
        <v>MUS</v>
      </c>
    </row>
    <row r="1876" spans="1:27" x14ac:dyDescent="0.25">
      <c r="A1876" s="22" t="s">
        <v>5574</v>
      </c>
      <c r="B1876" s="22">
        <v>0</v>
      </c>
      <c r="C1876" s="22" t="s">
        <v>4613</v>
      </c>
      <c r="D1876" s="22">
        <v>2</v>
      </c>
      <c r="E1876" s="23" t="str">
        <f t="shared" si="174"/>
        <v>Green</v>
      </c>
      <c r="F1876" s="72" t="s">
        <v>1734</v>
      </c>
      <c r="G1876" s="23"/>
      <c r="H1876" s="24" t="str">
        <f t="shared" si="175"/>
        <v>Start Loc</v>
      </c>
      <c r="I1876" s="24" t="str">
        <f t="shared" si="176"/>
        <v>End Loc</v>
      </c>
      <c r="J1876" s="24" t="str">
        <f t="shared" si="177"/>
        <v>Segment</v>
      </c>
      <c r="K1876" s="71" t="s">
        <v>808</v>
      </c>
      <c r="L1876" s="22">
        <v>6.5</v>
      </c>
      <c r="M1876" s="22">
        <v>6.74</v>
      </c>
      <c r="N1876" s="22">
        <v>2</v>
      </c>
      <c r="O1876" s="22">
        <v>0</v>
      </c>
      <c r="P1876" s="22">
        <v>1</v>
      </c>
      <c r="Q1876" s="22">
        <v>2</v>
      </c>
      <c r="R1876" s="22"/>
      <c r="S1876" s="22"/>
      <c r="T1876" s="22"/>
      <c r="U1876" t="s">
        <v>674</v>
      </c>
      <c r="V1876" s="18">
        <f t="shared" si="178"/>
        <v>0.24000000000000021</v>
      </c>
      <c r="W1876" s="18">
        <v>39.837431006300001</v>
      </c>
      <c r="X1876" s="18">
        <v>-83.2819808924</v>
      </c>
      <c r="Y1876" s="18">
        <v>39.836138886800001</v>
      </c>
      <c r="Z1876" s="18">
        <v>-83.2779262305</v>
      </c>
      <c r="AA1876" s="71" t="str">
        <f t="shared" si="179"/>
        <v>MAD</v>
      </c>
    </row>
    <row r="1877" spans="1:27" x14ac:dyDescent="0.25">
      <c r="A1877" s="22" t="s">
        <v>5687</v>
      </c>
      <c r="B1877" s="22">
        <v>0</v>
      </c>
      <c r="C1877" s="22" t="s">
        <v>4626</v>
      </c>
      <c r="D1877" s="22">
        <v>2</v>
      </c>
      <c r="E1877" s="23" t="str">
        <f t="shared" si="174"/>
        <v>Green</v>
      </c>
      <c r="F1877" s="72" t="s">
        <v>1685</v>
      </c>
      <c r="G1877" s="23"/>
      <c r="H1877" s="24" t="str">
        <f t="shared" si="175"/>
        <v>Start Loc</v>
      </c>
      <c r="I1877" s="24" t="str">
        <f t="shared" si="176"/>
        <v>End Loc</v>
      </c>
      <c r="J1877" s="24" t="str">
        <f t="shared" si="177"/>
        <v>Segment</v>
      </c>
      <c r="K1877" s="71" t="s">
        <v>841</v>
      </c>
      <c r="L1877" s="22">
        <v>1.75</v>
      </c>
      <c r="M1877" s="22">
        <v>1.99</v>
      </c>
      <c r="N1877" s="22">
        <v>2</v>
      </c>
      <c r="O1877" s="22">
        <v>0</v>
      </c>
      <c r="P1877" s="22">
        <v>0</v>
      </c>
      <c r="Q1877" s="22">
        <v>1</v>
      </c>
      <c r="R1877" s="22"/>
      <c r="S1877" s="22"/>
      <c r="T1877" s="22"/>
      <c r="U1877" t="s">
        <v>229</v>
      </c>
      <c r="V1877" s="18">
        <f t="shared" si="178"/>
        <v>0.24</v>
      </c>
      <c r="W1877" s="18">
        <v>39.833134063000003</v>
      </c>
      <c r="X1877" s="18">
        <v>-83.1759414144</v>
      </c>
      <c r="Y1877" s="18">
        <v>39.836214592700003</v>
      </c>
      <c r="Z1877" s="18">
        <v>-83.177827253900006</v>
      </c>
      <c r="AA1877" s="71" t="str">
        <f t="shared" si="179"/>
        <v>FRA</v>
      </c>
    </row>
    <row r="1878" spans="1:27" x14ac:dyDescent="0.25">
      <c r="A1878" s="22" t="s">
        <v>5855</v>
      </c>
      <c r="B1878" s="22">
        <v>0</v>
      </c>
      <c r="C1878" s="22" t="s">
        <v>4634</v>
      </c>
      <c r="D1878" s="22">
        <v>2</v>
      </c>
      <c r="E1878" s="23" t="str">
        <f t="shared" si="174"/>
        <v>Green</v>
      </c>
      <c r="F1878" s="72" t="s">
        <v>1681</v>
      </c>
      <c r="G1878" s="23"/>
      <c r="H1878" s="24" t="str">
        <f t="shared" si="175"/>
        <v>Start Loc</v>
      </c>
      <c r="I1878" s="24" t="str">
        <f t="shared" si="176"/>
        <v>End Loc</v>
      </c>
      <c r="J1878" s="24" t="str">
        <f t="shared" si="177"/>
        <v>Segment</v>
      </c>
      <c r="K1878" s="71" t="s">
        <v>5531</v>
      </c>
      <c r="L1878" s="22">
        <v>6.25</v>
      </c>
      <c r="M1878" s="22">
        <v>6.49</v>
      </c>
      <c r="N1878" s="22">
        <v>2</v>
      </c>
      <c r="O1878" s="22">
        <v>0</v>
      </c>
      <c r="P1878" s="22">
        <v>0</v>
      </c>
      <c r="Q1878" s="22">
        <v>0</v>
      </c>
      <c r="R1878" s="22"/>
      <c r="S1878" s="22"/>
      <c r="T1878" s="22"/>
      <c r="U1878" t="s">
        <v>6706</v>
      </c>
      <c r="V1878" s="18">
        <f t="shared" si="178"/>
        <v>0.24000000000000021</v>
      </c>
      <c r="W1878" s="18">
        <v>39.839214313299998</v>
      </c>
      <c r="X1878" s="18">
        <v>-83.6445949963</v>
      </c>
      <c r="Y1878" s="18">
        <v>39.837334101099998</v>
      </c>
      <c r="Z1878" s="18">
        <v>-83.641447666100007</v>
      </c>
      <c r="AA1878" s="71" t="str">
        <f t="shared" si="179"/>
        <v>CLA</v>
      </c>
    </row>
    <row r="1879" spans="1:27" x14ac:dyDescent="0.25">
      <c r="A1879" s="22" t="s">
        <v>5772</v>
      </c>
      <c r="B1879" s="22">
        <v>0</v>
      </c>
      <c r="C1879" s="22" t="s">
        <v>4641</v>
      </c>
      <c r="D1879" s="22">
        <v>2</v>
      </c>
      <c r="E1879" s="23" t="str">
        <f t="shared" si="174"/>
        <v>Green</v>
      </c>
      <c r="F1879" s="72" t="s">
        <v>1748</v>
      </c>
      <c r="G1879" s="23"/>
      <c r="H1879" s="24" t="str">
        <f t="shared" si="175"/>
        <v>Start Loc</v>
      </c>
      <c r="I1879" s="24" t="str">
        <f t="shared" si="176"/>
        <v>End Loc</v>
      </c>
      <c r="J1879" s="24" t="str">
        <f t="shared" si="177"/>
        <v>Segment</v>
      </c>
      <c r="K1879" s="71" t="s">
        <v>930</v>
      </c>
      <c r="L1879" s="22">
        <v>8.5</v>
      </c>
      <c r="M1879" s="22">
        <v>8.74</v>
      </c>
      <c r="N1879" s="22">
        <v>2</v>
      </c>
      <c r="O1879" s="22">
        <v>0</v>
      </c>
      <c r="P1879" s="22">
        <v>0</v>
      </c>
      <c r="Q1879" s="22">
        <v>0</v>
      </c>
      <c r="R1879" s="22"/>
      <c r="S1879" s="22"/>
      <c r="T1879" s="22"/>
      <c r="U1879" t="s">
        <v>1955</v>
      </c>
      <c r="V1879" s="18">
        <f t="shared" si="178"/>
        <v>0.24000000000000021</v>
      </c>
      <c r="W1879" s="18">
        <v>39.837407114199998</v>
      </c>
      <c r="X1879" s="18">
        <v>-81.179146755000005</v>
      </c>
      <c r="Y1879" s="18">
        <v>39.837516372000003</v>
      </c>
      <c r="Z1879" s="18">
        <v>-81.174763817200002</v>
      </c>
      <c r="AA1879" s="71" t="str">
        <f t="shared" si="179"/>
        <v>MOE</v>
      </c>
    </row>
    <row r="1880" spans="1:27" x14ac:dyDescent="0.25">
      <c r="A1880" s="22" t="s">
        <v>3986</v>
      </c>
      <c r="B1880" s="22">
        <v>0</v>
      </c>
      <c r="C1880" s="22" t="s">
        <v>4624</v>
      </c>
      <c r="D1880" s="22">
        <v>3</v>
      </c>
      <c r="E1880" s="23" t="str">
        <f t="shared" si="174"/>
        <v>Green</v>
      </c>
      <c r="F1880" s="72" t="s">
        <v>1674</v>
      </c>
      <c r="G1880" s="23"/>
      <c r="H1880" s="24" t="str">
        <f t="shared" si="175"/>
        <v>Start Loc</v>
      </c>
      <c r="I1880" s="24" t="str">
        <f t="shared" si="176"/>
        <v>End Loc</v>
      </c>
      <c r="J1880" s="24" t="str">
        <f t="shared" si="177"/>
        <v>Segment</v>
      </c>
      <c r="K1880" s="71" t="s">
        <v>859</v>
      </c>
      <c r="L1880" s="22">
        <v>2.25</v>
      </c>
      <c r="M1880" s="22">
        <v>2.4900000000000002</v>
      </c>
      <c r="N1880" s="22">
        <v>3</v>
      </c>
      <c r="O1880" s="22">
        <v>0</v>
      </c>
      <c r="P1880" s="22">
        <v>0</v>
      </c>
      <c r="Q1880" s="22">
        <v>2</v>
      </c>
      <c r="R1880" s="22"/>
      <c r="S1880" s="22"/>
      <c r="T1880" s="22"/>
      <c r="U1880" t="s">
        <v>341</v>
      </c>
      <c r="V1880" s="18">
        <f t="shared" si="178"/>
        <v>0.24000000000000021</v>
      </c>
      <c r="W1880" s="18">
        <v>39.835198109700002</v>
      </c>
      <c r="X1880" s="18">
        <v>-84.2259279142</v>
      </c>
      <c r="Y1880" s="18">
        <v>39.838219615699998</v>
      </c>
      <c r="Z1880" s="18">
        <v>-84.228172663999999</v>
      </c>
      <c r="AA1880" s="71" t="str">
        <f t="shared" si="179"/>
        <v>MOT</v>
      </c>
    </row>
    <row r="1881" spans="1:27" x14ac:dyDescent="0.25">
      <c r="A1881" s="22" t="s">
        <v>5297</v>
      </c>
      <c r="B1881" s="22">
        <v>0</v>
      </c>
      <c r="C1881" s="22" t="s">
        <v>4616</v>
      </c>
      <c r="D1881" s="22">
        <v>2</v>
      </c>
      <c r="E1881" s="23" t="str">
        <f t="shared" si="174"/>
        <v>Green</v>
      </c>
      <c r="F1881" s="72" t="s">
        <v>1723</v>
      </c>
      <c r="G1881" s="23"/>
      <c r="H1881" s="24" t="str">
        <f t="shared" si="175"/>
        <v>Start Loc</v>
      </c>
      <c r="I1881" s="24" t="str">
        <f t="shared" si="176"/>
        <v>End Loc</v>
      </c>
      <c r="J1881" s="24" t="str">
        <f t="shared" si="177"/>
        <v>Segment</v>
      </c>
      <c r="K1881" s="71" t="s">
        <v>908</v>
      </c>
      <c r="L1881" s="22">
        <v>4</v>
      </c>
      <c r="M1881" s="22">
        <v>4.24</v>
      </c>
      <c r="N1881" s="22">
        <v>2</v>
      </c>
      <c r="O1881" s="22">
        <v>0</v>
      </c>
      <c r="P1881" s="22">
        <v>1</v>
      </c>
      <c r="Q1881" s="22">
        <v>2</v>
      </c>
      <c r="R1881" s="22"/>
      <c r="S1881" s="22"/>
      <c r="T1881" s="22"/>
      <c r="U1881" t="s">
        <v>1467</v>
      </c>
      <c r="V1881" s="18">
        <f t="shared" si="178"/>
        <v>0.24000000000000021</v>
      </c>
      <c r="W1881" s="18">
        <v>39.841784785900003</v>
      </c>
      <c r="X1881" s="18">
        <v>-84.525930508200005</v>
      </c>
      <c r="Y1881" s="18">
        <v>39.838319126400002</v>
      </c>
      <c r="Z1881" s="18">
        <v>-84.526253821699996</v>
      </c>
      <c r="AA1881" s="71" t="str">
        <f t="shared" si="179"/>
        <v>PRE</v>
      </c>
    </row>
    <row r="1882" spans="1:27" x14ac:dyDescent="0.25">
      <c r="A1882" s="22" t="s">
        <v>3976</v>
      </c>
      <c r="B1882" s="22">
        <v>0</v>
      </c>
      <c r="C1882" s="22" t="s">
        <v>4630</v>
      </c>
      <c r="D1882" s="22">
        <v>3</v>
      </c>
      <c r="E1882" s="23" t="str">
        <f t="shared" si="174"/>
        <v>Green</v>
      </c>
      <c r="F1882" s="72" t="s">
        <v>1734</v>
      </c>
      <c r="G1882" s="23"/>
      <c r="H1882" s="24" t="str">
        <f t="shared" si="175"/>
        <v>Start Loc</v>
      </c>
      <c r="I1882" s="24" t="str">
        <f t="shared" si="176"/>
        <v>End Loc</v>
      </c>
      <c r="J1882" s="24" t="str">
        <f t="shared" si="177"/>
        <v>Segment</v>
      </c>
      <c r="K1882" s="71" t="s">
        <v>808</v>
      </c>
      <c r="L1882" s="22">
        <v>5.75</v>
      </c>
      <c r="M1882" s="22">
        <v>5.99</v>
      </c>
      <c r="N1882" s="22">
        <v>3</v>
      </c>
      <c r="O1882" s="22">
        <v>0</v>
      </c>
      <c r="P1882" s="22">
        <v>0</v>
      </c>
      <c r="Q1882" s="22">
        <v>1</v>
      </c>
      <c r="R1882" s="22"/>
      <c r="S1882" s="22"/>
      <c r="T1882" s="22"/>
      <c r="U1882" t="s">
        <v>674</v>
      </c>
      <c r="V1882" s="18">
        <f t="shared" si="178"/>
        <v>0.24000000000000021</v>
      </c>
      <c r="W1882" s="18">
        <v>39.836903209699997</v>
      </c>
      <c r="X1882" s="18">
        <v>-83.295026268300006</v>
      </c>
      <c r="Y1882" s="18">
        <v>39.838649922899997</v>
      </c>
      <c r="Z1882" s="18">
        <v>-83.291411685699998</v>
      </c>
      <c r="AA1882" s="71" t="str">
        <f t="shared" si="179"/>
        <v>MAD</v>
      </c>
    </row>
    <row r="1883" spans="1:27" x14ac:dyDescent="0.25">
      <c r="A1883" s="22" t="s">
        <v>5237</v>
      </c>
      <c r="B1883" s="22">
        <v>0</v>
      </c>
      <c r="C1883" s="22" t="s">
        <v>4621</v>
      </c>
      <c r="D1883" s="22">
        <v>2</v>
      </c>
      <c r="E1883" s="23" t="str">
        <f t="shared" si="174"/>
        <v>Green</v>
      </c>
      <c r="F1883" s="72" t="s">
        <v>1676</v>
      </c>
      <c r="G1883" s="23"/>
      <c r="H1883" s="24" t="str">
        <f t="shared" si="175"/>
        <v>Start Loc</v>
      </c>
      <c r="I1883" s="24" t="str">
        <f t="shared" si="176"/>
        <v>End Loc</v>
      </c>
      <c r="J1883" s="24" t="str">
        <f t="shared" si="177"/>
        <v>Segment</v>
      </c>
      <c r="K1883" s="71" t="s">
        <v>1102</v>
      </c>
      <c r="L1883" s="22">
        <v>0.75</v>
      </c>
      <c r="M1883" s="22">
        <v>0.99</v>
      </c>
      <c r="N1883" s="22">
        <v>2</v>
      </c>
      <c r="O1883" s="22">
        <v>0</v>
      </c>
      <c r="P1883" s="22">
        <v>0</v>
      </c>
      <c r="Q1883" s="22">
        <v>0</v>
      </c>
      <c r="R1883" s="22"/>
      <c r="S1883" s="22"/>
      <c r="T1883" s="22"/>
      <c r="U1883" t="s">
        <v>4840</v>
      </c>
      <c r="V1883" s="18">
        <f t="shared" si="178"/>
        <v>0.24</v>
      </c>
      <c r="W1883" s="18">
        <v>39.839486363900001</v>
      </c>
      <c r="X1883" s="18">
        <v>-82.115810408900003</v>
      </c>
      <c r="Y1883" s="18">
        <v>39.8405059432</v>
      </c>
      <c r="Z1883" s="18">
        <v>-82.119944986799993</v>
      </c>
      <c r="AA1883" s="71" t="str">
        <f t="shared" si="179"/>
        <v>MUS</v>
      </c>
    </row>
    <row r="1884" spans="1:27" x14ac:dyDescent="0.25">
      <c r="A1884" s="22" t="s">
        <v>5335</v>
      </c>
      <c r="B1884" s="22">
        <v>0</v>
      </c>
      <c r="C1884" s="22" t="s">
        <v>4631</v>
      </c>
      <c r="D1884" s="22">
        <v>2</v>
      </c>
      <c r="E1884" s="23" t="str">
        <f t="shared" si="174"/>
        <v>Green</v>
      </c>
      <c r="F1884" s="72" t="s">
        <v>1674</v>
      </c>
      <c r="G1884" s="23"/>
      <c r="H1884" s="24" t="str">
        <f t="shared" si="175"/>
        <v>Start Loc</v>
      </c>
      <c r="I1884" s="24" t="str">
        <f t="shared" si="176"/>
        <v>End Loc</v>
      </c>
      <c r="J1884" s="24" t="str">
        <f t="shared" si="177"/>
        <v>Segment</v>
      </c>
      <c r="K1884" s="71" t="s">
        <v>859</v>
      </c>
      <c r="L1884" s="22">
        <v>3</v>
      </c>
      <c r="M1884" s="22">
        <v>3.24</v>
      </c>
      <c r="N1884" s="22">
        <v>2</v>
      </c>
      <c r="O1884" s="22">
        <v>0</v>
      </c>
      <c r="P1884" s="22">
        <v>0</v>
      </c>
      <c r="Q1884" s="22">
        <v>0</v>
      </c>
      <c r="R1884" s="22"/>
      <c r="S1884" s="22"/>
      <c r="T1884" s="22"/>
      <c r="U1884" t="s">
        <v>341</v>
      </c>
      <c r="V1884" s="18">
        <f t="shared" si="178"/>
        <v>0.24000000000000021</v>
      </c>
      <c r="W1884" s="18">
        <v>39.8405251322</v>
      </c>
      <c r="X1884" s="18">
        <v>-84.236926730199997</v>
      </c>
      <c r="Y1884" s="18">
        <v>39.841855134600003</v>
      </c>
      <c r="Z1884" s="18">
        <v>-84.240888956399999</v>
      </c>
      <c r="AA1884" s="71" t="str">
        <f t="shared" si="179"/>
        <v>MOT</v>
      </c>
    </row>
    <row r="1885" spans="1:27" x14ac:dyDescent="0.25">
      <c r="A1885" s="22" t="s">
        <v>3081</v>
      </c>
      <c r="B1885" s="22">
        <v>0</v>
      </c>
      <c r="C1885" s="22" t="s">
        <v>4614</v>
      </c>
      <c r="D1885" s="22">
        <v>3</v>
      </c>
      <c r="E1885" s="23" t="str">
        <f t="shared" si="174"/>
        <v>Green</v>
      </c>
      <c r="F1885" s="72" t="s">
        <v>1723</v>
      </c>
      <c r="G1885" s="23"/>
      <c r="H1885" s="24" t="str">
        <f t="shared" si="175"/>
        <v>Start Loc</v>
      </c>
      <c r="I1885" s="24" t="str">
        <f t="shared" si="176"/>
        <v>End Loc</v>
      </c>
      <c r="J1885" s="24" t="str">
        <f t="shared" si="177"/>
        <v>Segment</v>
      </c>
      <c r="K1885" s="71" t="s">
        <v>908</v>
      </c>
      <c r="L1885" s="22">
        <v>3.75</v>
      </c>
      <c r="M1885" s="22">
        <v>3.99</v>
      </c>
      <c r="N1885" s="22">
        <v>3</v>
      </c>
      <c r="O1885" s="22">
        <v>0</v>
      </c>
      <c r="P1885" s="22">
        <v>1</v>
      </c>
      <c r="Q1885" s="22">
        <v>4</v>
      </c>
      <c r="R1885" s="22"/>
      <c r="S1885" s="22"/>
      <c r="T1885" s="22"/>
      <c r="U1885" t="s">
        <v>1467</v>
      </c>
      <c r="V1885" s="18">
        <f t="shared" si="178"/>
        <v>0.24000000000000021</v>
      </c>
      <c r="W1885" s="18">
        <v>39.861244828700002</v>
      </c>
      <c r="X1885" s="18">
        <v>-84.540812582200004</v>
      </c>
      <c r="Y1885" s="18">
        <v>39.8418645689</v>
      </c>
      <c r="Z1885" s="18">
        <v>-84.526054358899998</v>
      </c>
      <c r="AA1885" s="71" t="str">
        <f t="shared" si="179"/>
        <v>PRE</v>
      </c>
    </row>
    <row r="1886" spans="1:27" x14ac:dyDescent="0.25">
      <c r="A1886" s="22" t="s">
        <v>4976</v>
      </c>
      <c r="B1886" s="22">
        <v>0</v>
      </c>
      <c r="C1886" s="22" t="s">
        <v>4610</v>
      </c>
      <c r="D1886" s="22">
        <v>2</v>
      </c>
      <c r="E1886" s="23" t="str">
        <f t="shared" si="174"/>
        <v>Green</v>
      </c>
      <c r="F1886" s="72" t="s">
        <v>1723</v>
      </c>
      <c r="G1886" s="23"/>
      <c r="H1886" s="24" t="str">
        <f t="shared" si="175"/>
        <v>Start Loc</v>
      </c>
      <c r="I1886" s="24" t="str">
        <f t="shared" si="176"/>
        <v>End Loc</v>
      </c>
      <c r="J1886" s="24" t="str">
        <f t="shared" si="177"/>
        <v>Segment</v>
      </c>
      <c r="K1886" s="71" t="s">
        <v>814</v>
      </c>
      <c r="L1886" s="22">
        <v>8</v>
      </c>
      <c r="M1886" s="22">
        <v>8.24</v>
      </c>
      <c r="N1886" s="22">
        <v>2</v>
      </c>
      <c r="O1886" s="22">
        <v>0</v>
      </c>
      <c r="P1886" s="22">
        <v>1</v>
      </c>
      <c r="Q1886" s="22">
        <v>1</v>
      </c>
      <c r="R1886" s="22"/>
      <c r="S1886" s="22"/>
      <c r="T1886" s="22"/>
      <c r="U1886" t="s">
        <v>394</v>
      </c>
      <c r="V1886" s="18">
        <f t="shared" si="178"/>
        <v>0.24000000000000021</v>
      </c>
      <c r="W1886" s="18">
        <v>39.840952071300002</v>
      </c>
      <c r="X1886" s="18">
        <v>-84.7382418989</v>
      </c>
      <c r="Y1886" s="18">
        <v>39.843420120899999</v>
      </c>
      <c r="Z1886" s="18">
        <v>-84.741391486599994</v>
      </c>
      <c r="AA1886" s="71" t="str">
        <f t="shared" si="179"/>
        <v>PRE</v>
      </c>
    </row>
    <row r="1887" spans="1:27" x14ac:dyDescent="0.25">
      <c r="A1887" s="22" t="s">
        <v>5551</v>
      </c>
      <c r="B1887" s="22">
        <v>0</v>
      </c>
      <c r="C1887" s="22" t="s">
        <v>4646</v>
      </c>
      <c r="D1887" s="22">
        <v>2</v>
      </c>
      <c r="E1887" s="23" t="str">
        <f t="shared" si="174"/>
        <v>Green</v>
      </c>
      <c r="F1887" s="72" t="s">
        <v>1681</v>
      </c>
      <c r="G1887" s="23"/>
      <c r="H1887" s="24" t="str">
        <f t="shared" si="175"/>
        <v>Start Loc</v>
      </c>
      <c r="I1887" s="24" t="str">
        <f t="shared" si="176"/>
        <v>End Loc</v>
      </c>
      <c r="J1887" s="24" t="str">
        <f t="shared" si="177"/>
        <v>Segment</v>
      </c>
      <c r="K1887" s="71" t="s">
        <v>1039</v>
      </c>
      <c r="L1887" s="22">
        <v>5.5</v>
      </c>
      <c r="M1887" s="22">
        <v>5.74</v>
      </c>
      <c r="N1887" s="22">
        <v>2</v>
      </c>
      <c r="O1887" s="22">
        <v>0</v>
      </c>
      <c r="P1887" s="22">
        <v>0</v>
      </c>
      <c r="Q1887" s="22">
        <v>2</v>
      </c>
      <c r="R1887" s="22"/>
      <c r="S1887" s="22"/>
      <c r="T1887" s="22"/>
      <c r="U1887" t="s">
        <v>451</v>
      </c>
      <c r="V1887" s="18">
        <f t="shared" si="178"/>
        <v>0.24000000000000021</v>
      </c>
      <c r="W1887" s="18">
        <v>39.841568283999997</v>
      </c>
      <c r="X1887" s="18">
        <v>-83.760622975900006</v>
      </c>
      <c r="Y1887" s="18">
        <v>39.843527638600001</v>
      </c>
      <c r="Z1887" s="18">
        <v>-83.764341251000005</v>
      </c>
      <c r="AA1887" s="71" t="str">
        <f t="shared" si="179"/>
        <v>CLA</v>
      </c>
    </row>
    <row r="1888" spans="1:27" x14ac:dyDescent="0.25">
      <c r="A1888" s="22" t="s">
        <v>3462</v>
      </c>
      <c r="B1888" s="22">
        <v>0</v>
      </c>
      <c r="C1888" s="22" t="s">
        <v>4612</v>
      </c>
      <c r="D1888" s="22">
        <v>3</v>
      </c>
      <c r="E1888" s="23" t="str">
        <f t="shared" si="174"/>
        <v>Green</v>
      </c>
      <c r="F1888" s="72" t="s">
        <v>1684</v>
      </c>
      <c r="G1888" s="23"/>
      <c r="H1888" s="24" t="str">
        <f t="shared" si="175"/>
        <v>Start Loc</v>
      </c>
      <c r="I1888" s="24" t="str">
        <f t="shared" si="176"/>
        <v>End Loc</v>
      </c>
      <c r="J1888" s="24" t="str">
        <f t="shared" si="177"/>
        <v>Segment</v>
      </c>
      <c r="K1888" s="71" t="s">
        <v>848</v>
      </c>
      <c r="L1888" s="22">
        <v>1</v>
      </c>
      <c r="M1888" s="22">
        <v>1.24</v>
      </c>
      <c r="N1888" s="22">
        <v>3</v>
      </c>
      <c r="O1888" s="22">
        <v>0</v>
      </c>
      <c r="P1888" s="22">
        <v>0</v>
      </c>
      <c r="Q1888" s="22">
        <v>1</v>
      </c>
      <c r="R1888" s="22"/>
      <c r="S1888" s="22"/>
      <c r="T1888" s="22"/>
      <c r="U1888" t="s">
        <v>345</v>
      </c>
      <c r="V1888" s="18">
        <f t="shared" si="178"/>
        <v>0.24</v>
      </c>
      <c r="W1888" s="18">
        <v>39.840129293700002</v>
      </c>
      <c r="X1888" s="18">
        <v>-82.782606865399998</v>
      </c>
      <c r="Y1888" s="18">
        <v>39.843767487599997</v>
      </c>
      <c r="Z1888" s="18">
        <v>-82.779565026200004</v>
      </c>
      <c r="AA1888" s="71" t="str">
        <f t="shared" si="179"/>
        <v>FAI</v>
      </c>
    </row>
    <row r="1889" spans="1:27" x14ac:dyDescent="0.25">
      <c r="A1889" s="22" t="s">
        <v>2679</v>
      </c>
      <c r="B1889" s="22">
        <v>0</v>
      </c>
      <c r="C1889" s="22" t="s">
        <v>4635</v>
      </c>
      <c r="D1889" s="22">
        <v>2</v>
      </c>
      <c r="E1889" s="23" t="str">
        <f t="shared" si="174"/>
        <v>Green</v>
      </c>
      <c r="F1889" s="72" t="s">
        <v>1676</v>
      </c>
      <c r="G1889" s="23"/>
      <c r="H1889" s="24" t="str">
        <f t="shared" si="175"/>
        <v>Start Loc</v>
      </c>
      <c r="I1889" s="24" t="str">
        <f t="shared" si="176"/>
        <v>End Loc</v>
      </c>
      <c r="J1889" s="24" t="str">
        <f t="shared" si="177"/>
        <v>Segment</v>
      </c>
      <c r="K1889" s="71" t="s">
        <v>787</v>
      </c>
      <c r="L1889" s="22">
        <v>4.5</v>
      </c>
      <c r="M1889" s="22">
        <v>4.74</v>
      </c>
      <c r="N1889" s="22">
        <v>2</v>
      </c>
      <c r="O1889" s="22">
        <v>0</v>
      </c>
      <c r="P1889" s="22">
        <v>0</v>
      </c>
      <c r="Q1889" s="22">
        <v>1</v>
      </c>
      <c r="R1889" s="22"/>
      <c r="S1889" s="22"/>
      <c r="T1889" s="22"/>
      <c r="U1889" t="s">
        <v>716</v>
      </c>
      <c r="V1889" s="18">
        <f t="shared" si="178"/>
        <v>0.24000000000000021</v>
      </c>
      <c r="W1889" s="18">
        <v>39.844712681399997</v>
      </c>
      <c r="X1889" s="18">
        <v>-82.021063443900005</v>
      </c>
      <c r="Y1889" s="18">
        <v>39.843961862500002</v>
      </c>
      <c r="Z1889" s="18">
        <v>-82.017076347900002</v>
      </c>
      <c r="AA1889" s="71" t="str">
        <f t="shared" si="179"/>
        <v>MUS</v>
      </c>
    </row>
    <row r="1890" spans="1:27" x14ac:dyDescent="0.25">
      <c r="A1890" s="22" t="s">
        <v>5734</v>
      </c>
      <c r="B1890" s="22">
        <v>0</v>
      </c>
      <c r="C1890" s="22" t="s">
        <v>4615</v>
      </c>
      <c r="D1890" s="22">
        <v>2</v>
      </c>
      <c r="E1890" s="23" t="str">
        <f t="shared" si="174"/>
        <v>Green</v>
      </c>
      <c r="F1890" s="72" t="s">
        <v>1685</v>
      </c>
      <c r="G1890" s="23"/>
      <c r="H1890" s="24" t="str">
        <f t="shared" si="175"/>
        <v>Start Loc</v>
      </c>
      <c r="I1890" s="24" t="str">
        <f t="shared" si="176"/>
        <v>End Loc</v>
      </c>
      <c r="J1890" s="24" t="str">
        <f t="shared" si="177"/>
        <v>Segment</v>
      </c>
      <c r="K1890" s="71" t="s">
        <v>841</v>
      </c>
      <c r="L1890" s="22">
        <v>2.5</v>
      </c>
      <c r="M1890" s="22">
        <v>2.74</v>
      </c>
      <c r="N1890" s="22">
        <v>2</v>
      </c>
      <c r="O1890" s="22">
        <v>0</v>
      </c>
      <c r="P1890" s="22">
        <v>0</v>
      </c>
      <c r="Q1890" s="22">
        <v>2</v>
      </c>
      <c r="R1890" s="22"/>
      <c r="S1890" s="22"/>
      <c r="T1890" s="22"/>
      <c r="U1890" t="s">
        <v>229</v>
      </c>
      <c r="V1890" s="18">
        <f t="shared" si="178"/>
        <v>0.24000000000000021</v>
      </c>
      <c r="W1890" s="18">
        <v>39.842894777600002</v>
      </c>
      <c r="X1890" s="18">
        <v>-83.181580329900001</v>
      </c>
      <c r="Y1890" s="18">
        <v>39.844658805999998</v>
      </c>
      <c r="Z1890" s="18">
        <v>-83.185432485500002</v>
      </c>
      <c r="AA1890" s="71" t="str">
        <f t="shared" si="179"/>
        <v>FRA</v>
      </c>
    </row>
    <row r="1891" spans="1:27" x14ac:dyDescent="0.25">
      <c r="A1891" s="22" t="s">
        <v>5704</v>
      </c>
      <c r="B1891" s="22">
        <v>0</v>
      </c>
      <c r="C1891" s="22" t="s">
        <v>4628</v>
      </c>
      <c r="D1891" s="22">
        <v>2</v>
      </c>
      <c r="E1891" s="23" t="str">
        <f t="shared" si="174"/>
        <v>Green</v>
      </c>
      <c r="F1891" s="72" t="s">
        <v>1748</v>
      </c>
      <c r="G1891" s="23"/>
      <c r="H1891" s="24" t="str">
        <f t="shared" si="175"/>
        <v>Start Loc</v>
      </c>
      <c r="I1891" s="24" t="str">
        <f t="shared" si="176"/>
        <v>End Loc</v>
      </c>
      <c r="J1891" s="24" t="str">
        <f t="shared" si="177"/>
        <v>Segment</v>
      </c>
      <c r="K1891" s="71" t="s">
        <v>864</v>
      </c>
      <c r="L1891" s="22">
        <v>4.75</v>
      </c>
      <c r="M1891" s="22">
        <v>4.99</v>
      </c>
      <c r="N1891" s="22">
        <v>2</v>
      </c>
      <c r="O1891" s="22">
        <v>0</v>
      </c>
      <c r="P1891" s="22">
        <v>0</v>
      </c>
      <c r="Q1891" s="22">
        <v>0</v>
      </c>
      <c r="R1891" s="22"/>
      <c r="S1891" s="22"/>
      <c r="T1891" s="22"/>
      <c r="U1891" t="s">
        <v>4748</v>
      </c>
      <c r="V1891" s="18">
        <f t="shared" si="178"/>
        <v>0.24000000000000021</v>
      </c>
      <c r="W1891" s="18">
        <v>39.8431079494</v>
      </c>
      <c r="X1891" s="18">
        <v>-81.041169178999994</v>
      </c>
      <c r="Y1891" s="18">
        <v>39.845220535099998</v>
      </c>
      <c r="Z1891" s="18">
        <v>-81.038364732999995</v>
      </c>
      <c r="AA1891" s="71" t="str">
        <f t="shared" si="179"/>
        <v>MOE</v>
      </c>
    </row>
    <row r="1892" spans="1:27" x14ac:dyDescent="0.25">
      <c r="A1892" s="22" t="s">
        <v>4268</v>
      </c>
      <c r="B1892" s="22">
        <v>0</v>
      </c>
      <c r="C1892" s="22" t="s">
        <v>4646</v>
      </c>
      <c r="D1892" s="22">
        <v>2</v>
      </c>
      <c r="E1892" s="23" t="str">
        <f t="shared" si="174"/>
        <v>Green</v>
      </c>
      <c r="F1892" s="72" t="s">
        <v>1674</v>
      </c>
      <c r="G1892" s="23"/>
      <c r="H1892" s="24" t="str">
        <f t="shared" si="175"/>
        <v>Start Loc</v>
      </c>
      <c r="I1892" s="24" t="str">
        <f t="shared" si="176"/>
        <v>End Loc</v>
      </c>
      <c r="J1892" s="24" t="str">
        <f t="shared" si="177"/>
        <v>Segment</v>
      </c>
      <c r="K1892" s="71" t="s">
        <v>897</v>
      </c>
      <c r="L1892" s="22">
        <v>5.5</v>
      </c>
      <c r="M1892" s="22">
        <v>5.74</v>
      </c>
      <c r="N1892" s="22">
        <v>2</v>
      </c>
      <c r="O1892" s="22">
        <v>0</v>
      </c>
      <c r="P1892" s="22">
        <v>0</v>
      </c>
      <c r="Q1892" s="22">
        <v>0</v>
      </c>
      <c r="R1892" s="22"/>
      <c r="S1892" s="22"/>
      <c r="T1892" s="22"/>
      <c r="U1892" t="s">
        <v>1280</v>
      </c>
      <c r="V1892" s="18">
        <f t="shared" si="178"/>
        <v>0.24000000000000021</v>
      </c>
      <c r="W1892" s="18">
        <v>39.842843870599999</v>
      </c>
      <c r="X1892" s="18">
        <v>-84.233045418000003</v>
      </c>
      <c r="Y1892" s="18">
        <v>39.846009365500002</v>
      </c>
      <c r="Z1892" s="18">
        <v>-84.231385669999995</v>
      </c>
      <c r="AA1892" s="71" t="str">
        <f t="shared" si="179"/>
        <v>MOT</v>
      </c>
    </row>
    <row r="1893" spans="1:27" x14ac:dyDescent="0.25">
      <c r="A1893" s="22" t="s">
        <v>2276</v>
      </c>
      <c r="B1893" s="22">
        <v>0</v>
      </c>
      <c r="C1893" s="22" t="s">
        <v>4641</v>
      </c>
      <c r="D1893" s="22">
        <v>3</v>
      </c>
      <c r="E1893" s="23" t="str">
        <f t="shared" si="174"/>
        <v>Green</v>
      </c>
      <c r="F1893" s="72" t="s">
        <v>1723</v>
      </c>
      <c r="G1893" s="23"/>
      <c r="H1893" s="24" t="str">
        <f t="shared" si="175"/>
        <v>Start Loc</v>
      </c>
      <c r="I1893" s="24" t="str">
        <f t="shared" si="176"/>
        <v>End Loc</v>
      </c>
      <c r="J1893" s="24" t="str">
        <f t="shared" si="177"/>
        <v>Segment</v>
      </c>
      <c r="K1893" s="71" t="s">
        <v>814</v>
      </c>
      <c r="L1893" s="22">
        <v>8.5</v>
      </c>
      <c r="M1893" s="22">
        <v>8.74</v>
      </c>
      <c r="N1893" s="22">
        <v>3</v>
      </c>
      <c r="O1893" s="22">
        <v>0</v>
      </c>
      <c r="P1893" s="22">
        <v>0</v>
      </c>
      <c r="Q1893" s="22">
        <v>0</v>
      </c>
      <c r="R1893" s="22"/>
      <c r="S1893" s="22"/>
      <c r="T1893" s="22"/>
      <c r="U1893" t="s">
        <v>394</v>
      </c>
      <c r="V1893" s="18">
        <f t="shared" si="178"/>
        <v>0.24000000000000021</v>
      </c>
      <c r="W1893" s="18">
        <v>39.844719159199997</v>
      </c>
      <c r="X1893" s="18">
        <v>-84.745993696799999</v>
      </c>
      <c r="Y1893" s="18">
        <v>39.846847134800001</v>
      </c>
      <c r="Z1893" s="18">
        <v>-84.749507295399994</v>
      </c>
      <c r="AA1893" s="71" t="str">
        <f t="shared" si="179"/>
        <v>PRE</v>
      </c>
    </row>
    <row r="1894" spans="1:27" x14ac:dyDescent="0.25">
      <c r="A1894" s="22" t="s">
        <v>2340</v>
      </c>
      <c r="B1894" s="22">
        <v>0</v>
      </c>
      <c r="C1894" s="22" t="s">
        <v>4612</v>
      </c>
      <c r="D1894" s="22">
        <v>2</v>
      </c>
      <c r="E1894" s="23" t="str">
        <f t="shared" si="174"/>
        <v>Green</v>
      </c>
      <c r="F1894" s="72" t="s">
        <v>1749</v>
      </c>
      <c r="G1894" s="23"/>
      <c r="H1894" s="24" t="str">
        <f t="shared" si="175"/>
        <v>Start Loc</v>
      </c>
      <c r="I1894" s="24" t="str">
        <f t="shared" si="176"/>
        <v>End Loc</v>
      </c>
      <c r="J1894" s="24" t="str">
        <f t="shared" si="177"/>
        <v>Segment</v>
      </c>
      <c r="K1894" s="71" t="s">
        <v>925</v>
      </c>
      <c r="L1894" s="22">
        <v>1</v>
      </c>
      <c r="M1894" s="22">
        <v>1.24</v>
      </c>
      <c r="N1894" s="22">
        <v>2</v>
      </c>
      <c r="O1894" s="22">
        <v>0</v>
      </c>
      <c r="P1894" s="22">
        <v>0</v>
      </c>
      <c r="Q1894" s="22">
        <v>0</v>
      </c>
      <c r="R1894" s="22"/>
      <c r="S1894" s="22"/>
      <c r="T1894" s="22"/>
      <c r="U1894" t="s">
        <v>1895</v>
      </c>
      <c r="V1894" s="18">
        <f t="shared" si="178"/>
        <v>0.24</v>
      </c>
      <c r="W1894" s="18">
        <v>39.8502043306</v>
      </c>
      <c r="X1894" s="18">
        <v>-81.399073813800001</v>
      </c>
      <c r="Y1894" s="18">
        <v>39.848418473700001</v>
      </c>
      <c r="Z1894" s="18">
        <v>-81.395907790500004</v>
      </c>
      <c r="AA1894" s="71" t="str">
        <f t="shared" si="179"/>
        <v>NOB</v>
      </c>
    </row>
    <row r="1895" spans="1:27" x14ac:dyDescent="0.25">
      <c r="A1895" s="22" t="s">
        <v>5101</v>
      </c>
      <c r="B1895" s="22">
        <v>0</v>
      </c>
      <c r="C1895" s="22" t="s">
        <v>4653</v>
      </c>
      <c r="D1895" s="22">
        <v>2</v>
      </c>
      <c r="E1895" s="23" t="str">
        <f t="shared" si="174"/>
        <v>Green</v>
      </c>
      <c r="F1895" s="72" t="s">
        <v>1674</v>
      </c>
      <c r="G1895" s="23"/>
      <c r="H1895" s="24" t="str">
        <f t="shared" si="175"/>
        <v>Start Loc</v>
      </c>
      <c r="I1895" s="24" t="str">
        <f t="shared" si="176"/>
        <v>End Loc</v>
      </c>
      <c r="J1895" s="24" t="str">
        <f t="shared" si="177"/>
        <v>Segment</v>
      </c>
      <c r="K1895" s="71" t="s">
        <v>921</v>
      </c>
      <c r="L1895" s="22">
        <v>6</v>
      </c>
      <c r="M1895" s="22">
        <v>6.24</v>
      </c>
      <c r="N1895" s="22">
        <v>2</v>
      </c>
      <c r="O1895" s="22">
        <v>0</v>
      </c>
      <c r="P1895" s="22">
        <v>0</v>
      </c>
      <c r="Q1895" s="22">
        <v>1</v>
      </c>
      <c r="R1895" s="22"/>
      <c r="S1895" s="22"/>
      <c r="T1895" s="22"/>
      <c r="U1895" t="s">
        <v>757</v>
      </c>
      <c r="V1895" s="18">
        <f t="shared" si="178"/>
        <v>0.24000000000000021</v>
      </c>
      <c r="W1895" s="18">
        <v>39.847799805900003</v>
      </c>
      <c r="X1895" s="18">
        <v>-84.398982336800003</v>
      </c>
      <c r="Y1895" s="18">
        <v>39.849272188400001</v>
      </c>
      <c r="Z1895" s="18">
        <v>-84.394899570199996</v>
      </c>
      <c r="AA1895" s="71" t="str">
        <f t="shared" si="179"/>
        <v>MOT</v>
      </c>
    </row>
    <row r="1896" spans="1:27" x14ac:dyDescent="0.25">
      <c r="A1896" s="22" t="s">
        <v>2739</v>
      </c>
      <c r="B1896" s="22">
        <v>0</v>
      </c>
      <c r="C1896" s="22" t="s">
        <v>4669</v>
      </c>
      <c r="D1896" s="22">
        <v>3</v>
      </c>
      <c r="E1896" s="23" t="str">
        <f t="shared" si="174"/>
        <v>Green</v>
      </c>
      <c r="F1896" s="72" t="s">
        <v>1723</v>
      </c>
      <c r="G1896" s="23"/>
      <c r="H1896" s="24" t="str">
        <f t="shared" si="175"/>
        <v>Start Loc</v>
      </c>
      <c r="I1896" s="24" t="str">
        <f t="shared" si="176"/>
        <v>End Loc</v>
      </c>
      <c r="J1896" s="24" t="str">
        <f t="shared" si="177"/>
        <v>Segment</v>
      </c>
      <c r="K1896" s="71" t="s">
        <v>814</v>
      </c>
      <c r="L1896" s="22">
        <v>9.25</v>
      </c>
      <c r="M1896" s="22">
        <v>9.49</v>
      </c>
      <c r="N1896" s="22">
        <v>3</v>
      </c>
      <c r="O1896" s="22">
        <v>0</v>
      </c>
      <c r="P1896" s="22">
        <v>0</v>
      </c>
      <c r="Q1896" s="22">
        <v>1</v>
      </c>
      <c r="R1896" s="22"/>
      <c r="S1896" s="22"/>
      <c r="T1896" s="22"/>
      <c r="U1896" t="s">
        <v>394</v>
      </c>
      <c r="V1896" s="18">
        <f t="shared" si="178"/>
        <v>0.24000000000000021</v>
      </c>
      <c r="W1896" s="18">
        <v>39.8491335171</v>
      </c>
      <c r="X1896" s="18">
        <v>-84.758605262800003</v>
      </c>
      <c r="Y1896" s="18">
        <v>39.849976886299999</v>
      </c>
      <c r="Z1896" s="18">
        <v>-84.762925439699998</v>
      </c>
      <c r="AA1896" s="71" t="str">
        <f t="shared" si="179"/>
        <v>PRE</v>
      </c>
    </row>
    <row r="1897" spans="1:27" x14ac:dyDescent="0.25">
      <c r="A1897" s="22" t="s">
        <v>5800</v>
      </c>
      <c r="B1897" s="22">
        <v>0</v>
      </c>
      <c r="C1897" s="22" t="s">
        <v>4614</v>
      </c>
      <c r="D1897" s="22">
        <v>2</v>
      </c>
      <c r="E1897" s="23" t="str">
        <f t="shared" si="174"/>
        <v>Green</v>
      </c>
      <c r="F1897" s="72" t="s">
        <v>1748</v>
      </c>
      <c r="G1897" s="23"/>
      <c r="H1897" s="24" t="str">
        <f t="shared" si="175"/>
        <v>Start Loc</v>
      </c>
      <c r="I1897" s="24" t="str">
        <f t="shared" si="176"/>
        <v>End Loc</v>
      </c>
      <c r="J1897" s="24" t="str">
        <f t="shared" si="177"/>
        <v>Segment</v>
      </c>
      <c r="K1897" s="71" t="s">
        <v>925</v>
      </c>
      <c r="L1897" s="22">
        <v>3.75</v>
      </c>
      <c r="M1897" s="22">
        <v>3.99</v>
      </c>
      <c r="N1897" s="22">
        <v>2</v>
      </c>
      <c r="O1897" s="22">
        <v>0</v>
      </c>
      <c r="P1897" s="22">
        <v>0</v>
      </c>
      <c r="Q1897" s="22">
        <v>1</v>
      </c>
      <c r="R1897" s="22"/>
      <c r="S1897" s="22"/>
      <c r="T1897" s="22"/>
      <c r="U1897" t="s">
        <v>6689</v>
      </c>
      <c r="V1897" s="18">
        <f t="shared" si="178"/>
        <v>0.24000000000000021</v>
      </c>
      <c r="W1897" s="18">
        <v>39.847797936200003</v>
      </c>
      <c r="X1897" s="18">
        <v>-80.855298894699999</v>
      </c>
      <c r="Y1897" s="18">
        <v>39.850600676600003</v>
      </c>
      <c r="Z1897" s="18">
        <v>-80.852979105100005</v>
      </c>
      <c r="AA1897" s="71" t="str">
        <f t="shared" si="179"/>
        <v>MOE</v>
      </c>
    </row>
    <row r="1898" spans="1:27" x14ac:dyDescent="0.25">
      <c r="A1898" s="22" t="s">
        <v>3094</v>
      </c>
      <c r="B1898" s="22">
        <v>0</v>
      </c>
      <c r="C1898" s="22" t="s">
        <v>4620</v>
      </c>
      <c r="D1898" s="22">
        <v>2</v>
      </c>
      <c r="E1898" s="23" t="str">
        <f t="shared" si="174"/>
        <v>Green</v>
      </c>
      <c r="F1898" s="72" t="s">
        <v>1681</v>
      </c>
      <c r="G1898" s="23"/>
      <c r="H1898" s="24" t="str">
        <f t="shared" si="175"/>
        <v>Start Loc</v>
      </c>
      <c r="I1898" s="24" t="str">
        <f t="shared" si="176"/>
        <v>End Loc</v>
      </c>
      <c r="J1898" s="24" t="str">
        <f t="shared" si="177"/>
        <v>Segment</v>
      </c>
      <c r="K1898" s="71" t="s">
        <v>1096</v>
      </c>
      <c r="L1898" s="22">
        <v>0</v>
      </c>
      <c r="M1898" s="22">
        <v>0.24</v>
      </c>
      <c r="N1898" s="22">
        <v>2</v>
      </c>
      <c r="O1898" s="22">
        <v>0</v>
      </c>
      <c r="P1898" s="22">
        <v>0</v>
      </c>
      <c r="Q1898" s="22">
        <v>2</v>
      </c>
      <c r="R1898" s="22"/>
      <c r="S1898" s="22"/>
      <c r="T1898" s="22"/>
      <c r="U1898" t="s">
        <v>2163</v>
      </c>
      <c r="V1898" s="18">
        <f t="shared" si="178"/>
        <v>0.24</v>
      </c>
      <c r="W1898" s="18">
        <v>39.849550611600002</v>
      </c>
      <c r="X1898" s="18">
        <v>-84.036504604300006</v>
      </c>
      <c r="Y1898" s="18">
        <v>39.851978093100001</v>
      </c>
      <c r="Z1898" s="18">
        <v>-84.034208937200006</v>
      </c>
      <c r="AA1898" s="71" t="str">
        <f t="shared" si="179"/>
        <v>CLA</v>
      </c>
    </row>
    <row r="1899" spans="1:27" x14ac:dyDescent="0.25">
      <c r="A1899" s="22" t="s">
        <v>5386</v>
      </c>
      <c r="B1899" s="22">
        <v>0</v>
      </c>
      <c r="C1899" s="22" t="s">
        <v>4619</v>
      </c>
      <c r="D1899" s="22">
        <v>2</v>
      </c>
      <c r="E1899" s="23" t="str">
        <f t="shared" si="174"/>
        <v>Green</v>
      </c>
      <c r="F1899" s="72" t="s">
        <v>1681</v>
      </c>
      <c r="G1899" s="23"/>
      <c r="H1899" s="24" t="str">
        <f t="shared" si="175"/>
        <v>Start Loc</v>
      </c>
      <c r="I1899" s="24" t="str">
        <f t="shared" si="176"/>
        <v>End Loc</v>
      </c>
      <c r="J1899" s="24" t="str">
        <f t="shared" si="177"/>
        <v>Segment</v>
      </c>
      <c r="K1899" s="71" t="s">
        <v>1130</v>
      </c>
      <c r="L1899" s="22">
        <v>0.5</v>
      </c>
      <c r="M1899" s="22">
        <v>0.74</v>
      </c>
      <c r="N1899" s="22">
        <v>2</v>
      </c>
      <c r="O1899" s="22">
        <v>0</v>
      </c>
      <c r="P1899" s="22">
        <v>0</v>
      </c>
      <c r="Q1899" s="22">
        <v>1</v>
      </c>
      <c r="R1899" s="22"/>
      <c r="S1899" s="22"/>
      <c r="T1899" s="22"/>
      <c r="U1899" t="s">
        <v>4890</v>
      </c>
      <c r="V1899" s="18">
        <f t="shared" si="178"/>
        <v>0.24</v>
      </c>
      <c r="W1899" s="18">
        <v>39.849988584999998</v>
      </c>
      <c r="X1899" s="18">
        <v>-83.981177630100007</v>
      </c>
      <c r="Y1899" s="18">
        <v>39.852203106700003</v>
      </c>
      <c r="Z1899" s="18">
        <v>-83.977780729000003</v>
      </c>
      <c r="AA1899" s="71" t="str">
        <f t="shared" si="179"/>
        <v>CLA</v>
      </c>
    </row>
    <row r="1900" spans="1:27" x14ac:dyDescent="0.25">
      <c r="A1900" s="22" t="s">
        <v>2972</v>
      </c>
      <c r="B1900" s="22">
        <v>0</v>
      </c>
      <c r="C1900" s="22" t="s">
        <v>4634</v>
      </c>
      <c r="D1900" s="22">
        <v>2</v>
      </c>
      <c r="E1900" s="23" t="str">
        <f t="shared" si="174"/>
        <v>Green</v>
      </c>
      <c r="F1900" s="72" t="s">
        <v>1681</v>
      </c>
      <c r="G1900" s="23"/>
      <c r="H1900" s="24" t="str">
        <f t="shared" si="175"/>
        <v>Start Loc</v>
      </c>
      <c r="I1900" s="24" t="str">
        <f t="shared" si="176"/>
        <v>End Loc</v>
      </c>
      <c r="J1900" s="24" t="str">
        <f t="shared" si="177"/>
        <v>Segment</v>
      </c>
      <c r="K1900" s="71" t="s">
        <v>1039</v>
      </c>
      <c r="L1900" s="22">
        <v>6.25</v>
      </c>
      <c r="M1900" s="22">
        <v>6.49</v>
      </c>
      <c r="N1900" s="22">
        <v>2</v>
      </c>
      <c r="O1900" s="22">
        <v>0</v>
      </c>
      <c r="P1900" s="22">
        <v>0</v>
      </c>
      <c r="Q1900" s="22">
        <v>2</v>
      </c>
      <c r="R1900" s="22"/>
      <c r="S1900" s="22"/>
      <c r="T1900" s="22"/>
      <c r="U1900" t="s">
        <v>451</v>
      </c>
      <c r="V1900" s="18">
        <f t="shared" si="178"/>
        <v>0.24000000000000021</v>
      </c>
      <c r="W1900" s="18">
        <v>39.849881556699998</v>
      </c>
      <c r="X1900" s="18">
        <v>-83.767673576700005</v>
      </c>
      <c r="Y1900" s="18">
        <v>39.852218225599998</v>
      </c>
      <c r="Z1900" s="18">
        <v>-83.770472969699995</v>
      </c>
      <c r="AA1900" s="71" t="str">
        <f t="shared" si="179"/>
        <v>CLA</v>
      </c>
    </row>
    <row r="1901" spans="1:27" x14ac:dyDescent="0.25">
      <c r="A1901" s="22" t="s">
        <v>5002</v>
      </c>
      <c r="B1901" s="22">
        <v>0</v>
      </c>
      <c r="C1901" s="22" t="s">
        <v>4665</v>
      </c>
      <c r="D1901" s="22">
        <v>2</v>
      </c>
      <c r="E1901" s="23" t="str">
        <f t="shared" si="174"/>
        <v>Green</v>
      </c>
      <c r="F1901" s="72" t="s">
        <v>1723</v>
      </c>
      <c r="G1901" s="23"/>
      <c r="H1901" s="24" t="str">
        <f t="shared" si="175"/>
        <v>Start Loc</v>
      </c>
      <c r="I1901" s="24" t="str">
        <f t="shared" si="176"/>
        <v>End Loc</v>
      </c>
      <c r="J1901" s="24" t="str">
        <f t="shared" si="177"/>
        <v>Segment</v>
      </c>
      <c r="K1901" s="71" t="s">
        <v>814</v>
      </c>
      <c r="L1901" s="22">
        <v>9.75</v>
      </c>
      <c r="M1901" s="22">
        <v>9.99</v>
      </c>
      <c r="N1901" s="22">
        <v>2</v>
      </c>
      <c r="O1901" s="22">
        <v>0</v>
      </c>
      <c r="P1901" s="22">
        <v>0</v>
      </c>
      <c r="Q1901" s="22">
        <v>1</v>
      </c>
      <c r="R1901" s="22"/>
      <c r="S1901" s="22"/>
      <c r="T1901" s="22"/>
      <c r="U1901" t="s">
        <v>394</v>
      </c>
      <c r="V1901" s="18">
        <f t="shared" si="178"/>
        <v>0.24000000000000021</v>
      </c>
      <c r="W1901" s="18">
        <v>39.8521187172</v>
      </c>
      <c r="X1901" s="18">
        <v>-84.766887039799997</v>
      </c>
      <c r="Y1901" s="18">
        <v>39.8530289837</v>
      </c>
      <c r="Z1901" s="18">
        <v>-84.7711900985</v>
      </c>
      <c r="AA1901" s="71" t="str">
        <f t="shared" si="179"/>
        <v>PRE</v>
      </c>
    </row>
    <row r="1902" spans="1:27" x14ac:dyDescent="0.25">
      <c r="A1902" s="22" t="s">
        <v>5164</v>
      </c>
      <c r="B1902" s="22">
        <v>0</v>
      </c>
      <c r="C1902" s="22" t="s">
        <v>4621</v>
      </c>
      <c r="D1902" s="22">
        <v>2</v>
      </c>
      <c r="E1902" s="23" t="str">
        <f t="shared" si="174"/>
        <v>Green</v>
      </c>
      <c r="F1902" s="72" t="s">
        <v>1676</v>
      </c>
      <c r="G1902" s="23"/>
      <c r="H1902" s="24" t="str">
        <f t="shared" si="175"/>
        <v>Start Loc</v>
      </c>
      <c r="I1902" s="24" t="str">
        <f t="shared" si="176"/>
        <v>End Loc</v>
      </c>
      <c r="J1902" s="24" t="str">
        <f t="shared" si="177"/>
        <v>Segment</v>
      </c>
      <c r="K1902" s="71" t="s">
        <v>825</v>
      </c>
      <c r="L1902" s="22">
        <v>0.75</v>
      </c>
      <c r="M1902" s="22">
        <v>0.99</v>
      </c>
      <c r="N1902" s="22">
        <v>2</v>
      </c>
      <c r="O1902" s="22">
        <v>0</v>
      </c>
      <c r="P1902" s="22">
        <v>0</v>
      </c>
      <c r="Q1902" s="22">
        <v>1</v>
      </c>
      <c r="R1902" s="22"/>
      <c r="S1902" s="22"/>
      <c r="T1902" s="22"/>
      <c r="U1902" t="s">
        <v>4812</v>
      </c>
      <c r="V1902" s="18">
        <f t="shared" si="178"/>
        <v>0.24</v>
      </c>
      <c r="W1902" s="18">
        <v>39.854707236499998</v>
      </c>
      <c r="X1902" s="18">
        <v>-82.012675979199997</v>
      </c>
      <c r="Y1902" s="18">
        <v>39.853674691999998</v>
      </c>
      <c r="Z1902" s="18">
        <v>-82.008986905599997</v>
      </c>
      <c r="AA1902" s="71" t="str">
        <f t="shared" si="179"/>
        <v>MUS</v>
      </c>
    </row>
    <row r="1903" spans="1:27" x14ac:dyDescent="0.25">
      <c r="A1903" s="22" t="s">
        <v>5332</v>
      </c>
      <c r="B1903" s="22">
        <v>0</v>
      </c>
      <c r="C1903" s="22" t="s">
        <v>4608</v>
      </c>
      <c r="D1903" s="22">
        <v>2</v>
      </c>
      <c r="E1903" s="23" t="str">
        <f t="shared" si="174"/>
        <v>Green</v>
      </c>
      <c r="F1903" s="72" t="s">
        <v>1685</v>
      </c>
      <c r="G1903" s="23"/>
      <c r="H1903" s="24" t="str">
        <f t="shared" si="175"/>
        <v>Start Loc</v>
      </c>
      <c r="I1903" s="24" t="str">
        <f t="shared" si="176"/>
        <v>End Loc</v>
      </c>
      <c r="J1903" s="24" t="str">
        <f t="shared" si="177"/>
        <v>Segment</v>
      </c>
      <c r="K1903" s="71" t="s">
        <v>903</v>
      </c>
      <c r="L1903" s="22">
        <v>1.25</v>
      </c>
      <c r="M1903" s="22">
        <v>1.49</v>
      </c>
      <c r="N1903" s="22">
        <v>2</v>
      </c>
      <c r="O1903" s="22">
        <v>0</v>
      </c>
      <c r="P1903" s="22">
        <v>0</v>
      </c>
      <c r="Q1903" s="22">
        <v>0</v>
      </c>
      <c r="R1903" s="22"/>
      <c r="S1903" s="22"/>
      <c r="T1903" s="22"/>
      <c r="U1903" t="s">
        <v>4874</v>
      </c>
      <c r="V1903" s="18">
        <f t="shared" si="178"/>
        <v>0.24</v>
      </c>
      <c r="W1903" s="18">
        <v>39.852334905100001</v>
      </c>
      <c r="X1903" s="18">
        <v>-83.088444742999997</v>
      </c>
      <c r="Y1903" s="18">
        <v>39.8541624426</v>
      </c>
      <c r="Z1903" s="18">
        <v>-83.090724900799998</v>
      </c>
      <c r="AA1903" s="71" t="str">
        <f t="shared" si="179"/>
        <v>FRA</v>
      </c>
    </row>
    <row r="1904" spans="1:27" x14ac:dyDescent="0.25">
      <c r="A1904" s="22" t="s">
        <v>2696</v>
      </c>
      <c r="B1904" s="22">
        <v>0</v>
      </c>
      <c r="C1904" s="22" t="s">
        <v>4606</v>
      </c>
      <c r="D1904" s="22">
        <v>2</v>
      </c>
      <c r="E1904" s="23" t="str">
        <f t="shared" si="174"/>
        <v>Green</v>
      </c>
      <c r="F1904" s="72" t="s">
        <v>1681</v>
      </c>
      <c r="G1904" s="23"/>
      <c r="H1904" s="24" t="str">
        <f t="shared" si="175"/>
        <v>Start Loc</v>
      </c>
      <c r="I1904" s="24" t="str">
        <f t="shared" si="176"/>
        <v>End Loc</v>
      </c>
      <c r="J1904" s="24" t="str">
        <f t="shared" si="177"/>
        <v>Segment</v>
      </c>
      <c r="K1904" s="71" t="s">
        <v>804</v>
      </c>
      <c r="L1904" s="22">
        <v>0.25</v>
      </c>
      <c r="M1904" s="22">
        <v>0.49</v>
      </c>
      <c r="N1904" s="22">
        <v>2</v>
      </c>
      <c r="O1904" s="22">
        <v>0</v>
      </c>
      <c r="P1904" s="22">
        <v>0</v>
      </c>
      <c r="Q1904" s="22">
        <v>1</v>
      </c>
      <c r="R1904" s="22"/>
      <c r="S1904" s="22"/>
      <c r="T1904" s="22"/>
      <c r="U1904" t="s">
        <v>1882</v>
      </c>
      <c r="V1904" s="18">
        <f t="shared" si="178"/>
        <v>0.24</v>
      </c>
      <c r="W1904" s="18">
        <v>39.851641219500003</v>
      </c>
      <c r="X1904" s="18">
        <v>-84.021063971399997</v>
      </c>
      <c r="Y1904" s="18">
        <v>39.854541413</v>
      </c>
      <c r="Z1904" s="18">
        <v>-84.018591176200005</v>
      </c>
      <c r="AA1904" s="71" t="str">
        <f t="shared" si="179"/>
        <v>CLA</v>
      </c>
    </row>
    <row r="1905" spans="1:27" x14ac:dyDescent="0.25">
      <c r="A1905" s="22" t="s">
        <v>5429</v>
      </c>
      <c r="B1905" s="22">
        <v>0</v>
      </c>
      <c r="C1905" s="22" t="s">
        <v>4613</v>
      </c>
      <c r="D1905" s="22">
        <v>3</v>
      </c>
      <c r="E1905" s="23" t="str">
        <f t="shared" si="174"/>
        <v>Green</v>
      </c>
      <c r="F1905" s="72" t="s">
        <v>1681</v>
      </c>
      <c r="G1905" s="23"/>
      <c r="H1905" s="24" t="str">
        <f t="shared" si="175"/>
        <v>Start Loc</v>
      </c>
      <c r="I1905" s="24" t="str">
        <f t="shared" si="176"/>
        <v>End Loc</v>
      </c>
      <c r="J1905" s="24" t="str">
        <f t="shared" si="177"/>
        <v>Segment</v>
      </c>
      <c r="K1905" s="71" t="s">
        <v>1039</v>
      </c>
      <c r="L1905" s="22">
        <v>6.5</v>
      </c>
      <c r="M1905" s="22">
        <v>6.74</v>
      </c>
      <c r="N1905" s="22">
        <v>3</v>
      </c>
      <c r="O1905" s="22">
        <v>0</v>
      </c>
      <c r="P1905" s="22">
        <v>0</v>
      </c>
      <c r="Q1905" s="22">
        <v>3</v>
      </c>
      <c r="R1905" s="22"/>
      <c r="S1905" s="22"/>
      <c r="T1905" s="22"/>
      <c r="U1905" t="s">
        <v>451</v>
      </c>
      <c r="V1905" s="18">
        <f t="shared" si="178"/>
        <v>0.24000000000000021</v>
      </c>
      <c r="W1905" s="18">
        <v>39.852260260999998</v>
      </c>
      <c r="X1905" s="18">
        <v>-83.770652724399994</v>
      </c>
      <c r="Y1905" s="18">
        <v>39.855049409800003</v>
      </c>
      <c r="Z1905" s="18">
        <v>-83.773151779100004</v>
      </c>
      <c r="AA1905" s="71" t="str">
        <f t="shared" si="179"/>
        <v>CLA</v>
      </c>
    </row>
    <row r="1906" spans="1:27" x14ac:dyDescent="0.25">
      <c r="A1906" s="22" t="s">
        <v>5111</v>
      </c>
      <c r="B1906" s="22">
        <v>0</v>
      </c>
      <c r="C1906" s="22" t="s">
        <v>4643</v>
      </c>
      <c r="D1906" s="22">
        <v>2</v>
      </c>
      <c r="E1906" s="23" t="str">
        <f t="shared" si="174"/>
        <v>Green</v>
      </c>
      <c r="F1906" s="72" t="s">
        <v>1685</v>
      </c>
      <c r="G1906" s="23"/>
      <c r="H1906" s="24" t="str">
        <f t="shared" si="175"/>
        <v>Start Loc</v>
      </c>
      <c r="I1906" s="24" t="str">
        <f t="shared" si="176"/>
        <v>End Loc</v>
      </c>
      <c r="J1906" s="24" t="str">
        <f t="shared" si="177"/>
        <v>Segment</v>
      </c>
      <c r="K1906" s="71" t="s">
        <v>841</v>
      </c>
      <c r="L1906" s="22">
        <v>3.5</v>
      </c>
      <c r="M1906" s="22">
        <v>3.74</v>
      </c>
      <c r="N1906" s="22">
        <v>2</v>
      </c>
      <c r="O1906" s="22">
        <v>0</v>
      </c>
      <c r="P1906" s="22">
        <v>0</v>
      </c>
      <c r="Q1906" s="22">
        <v>0</v>
      </c>
      <c r="R1906" s="22"/>
      <c r="S1906" s="22"/>
      <c r="T1906" s="22"/>
      <c r="U1906" t="s">
        <v>229</v>
      </c>
      <c r="V1906" s="18">
        <f t="shared" si="178"/>
        <v>0.24000000000000021</v>
      </c>
      <c r="W1906" s="18">
        <v>39.854064539699998</v>
      </c>
      <c r="X1906" s="18">
        <v>-83.187521165500002</v>
      </c>
      <c r="Y1906" s="18">
        <v>39.855275288500003</v>
      </c>
      <c r="Z1906" s="18">
        <v>-83.183355684700004</v>
      </c>
      <c r="AA1906" s="71" t="str">
        <f t="shared" si="179"/>
        <v>FRA</v>
      </c>
    </row>
    <row r="1907" spans="1:27" x14ac:dyDescent="0.25">
      <c r="A1907" s="22" t="s">
        <v>2671</v>
      </c>
      <c r="B1907" s="22">
        <v>0</v>
      </c>
      <c r="C1907" s="22" t="s">
        <v>4621</v>
      </c>
      <c r="D1907" s="22">
        <v>3</v>
      </c>
      <c r="E1907" s="23" t="str">
        <f t="shared" si="174"/>
        <v>Green</v>
      </c>
      <c r="F1907" s="72" t="s">
        <v>1681</v>
      </c>
      <c r="G1907" s="23"/>
      <c r="H1907" s="24" t="str">
        <f t="shared" si="175"/>
        <v>Start Loc</v>
      </c>
      <c r="I1907" s="24" t="str">
        <f t="shared" si="176"/>
        <v>End Loc</v>
      </c>
      <c r="J1907" s="24" t="str">
        <f t="shared" si="177"/>
        <v>Segment</v>
      </c>
      <c r="K1907" s="71" t="s">
        <v>999</v>
      </c>
      <c r="L1907" s="22">
        <v>0.75</v>
      </c>
      <c r="M1907" s="22">
        <v>0.99</v>
      </c>
      <c r="N1907" s="22">
        <v>3</v>
      </c>
      <c r="O1907" s="22">
        <v>0</v>
      </c>
      <c r="P1907" s="22">
        <v>1</v>
      </c>
      <c r="Q1907" s="22">
        <v>1</v>
      </c>
      <c r="R1907" s="22"/>
      <c r="S1907" s="22"/>
      <c r="T1907" s="22"/>
      <c r="U1907" t="s">
        <v>694</v>
      </c>
      <c r="V1907" s="18">
        <f t="shared" si="178"/>
        <v>0.24</v>
      </c>
      <c r="W1907" s="18">
        <v>39.854301255499998</v>
      </c>
      <c r="X1907" s="18">
        <v>-83.948411097700003</v>
      </c>
      <c r="Y1907" s="18">
        <v>39.855485143400003</v>
      </c>
      <c r="Z1907" s="18">
        <v>-83.944659515699996</v>
      </c>
      <c r="AA1907" s="71" t="str">
        <f t="shared" si="179"/>
        <v>CLA</v>
      </c>
    </row>
    <row r="1908" spans="1:27" x14ac:dyDescent="0.25">
      <c r="A1908" s="22" t="s">
        <v>5557</v>
      </c>
      <c r="B1908" s="22">
        <v>0</v>
      </c>
      <c r="C1908" s="22" t="s">
        <v>4606</v>
      </c>
      <c r="D1908" s="22">
        <v>2</v>
      </c>
      <c r="E1908" s="23" t="str">
        <f t="shared" si="174"/>
        <v>Green</v>
      </c>
      <c r="F1908" s="72" t="s">
        <v>1681</v>
      </c>
      <c r="G1908" s="23"/>
      <c r="H1908" s="24" t="str">
        <f t="shared" si="175"/>
        <v>Start Loc</v>
      </c>
      <c r="I1908" s="24" t="str">
        <f t="shared" si="176"/>
        <v>End Loc</v>
      </c>
      <c r="J1908" s="24" t="str">
        <f t="shared" si="177"/>
        <v>Segment</v>
      </c>
      <c r="K1908" s="71" t="s">
        <v>1096</v>
      </c>
      <c r="L1908" s="22">
        <v>0.25</v>
      </c>
      <c r="M1908" s="22">
        <v>0.49</v>
      </c>
      <c r="N1908" s="22">
        <v>2</v>
      </c>
      <c r="O1908" s="22">
        <v>0</v>
      </c>
      <c r="P1908" s="22">
        <v>0</v>
      </c>
      <c r="Q1908" s="22">
        <v>2</v>
      </c>
      <c r="R1908" s="22"/>
      <c r="S1908" s="22"/>
      <c r="T1908" s="22"/>
      <c r="U1908" t="s">
        <v>2163</v>
      </c>
      <c r="V1908" s="18">
        <f t="shared" si="178"/>
        <v>0.24</v>
      </c>
      <c r="W1908" s="18">
        <v>39.852066130899999</v>
      </c>
      <c r="X1908" s="18">
        <v>-84.034044245399997</v>
      </c>
      <c r="Y1908" s="18">
        <v>39.855491039599997</v>
      </c>
      <c r="Z1908" s="18">
        <v>-84.033587432299996</v>
      </c>
      <c r="AA1908" s="71" t="str">
        <f t="shared" si="179"/>
        <v>CLA</v>
      </c>
    </row>
    <row r="1909" spans="1:27" x14ac:dyDescent="0.25">
      <c r="A1909" s="22" t="s">
        <v>3054</v>
      </c>
      <c r="B1909" s="22">
        <v>0</v>
      </c>
      <c r="C1909" s="22" t="s">
        <v>4612</v>
      </c>
      <c r="D1909" s="22">
        <v>3</v>
      </c>
      <c r="E1909" s="23" t="str">
        <f t="shared" si="174"/>
        <v>Green</v>
      </c>
      <c r="F1909" s="72" t="s">
        <v>1684</v>
      </c>
      <c r="G1909" s="23"/>
      <c r="H1909" s="24" t="str">
        <f t="shared" si="175"/>
        <v>Start Loc</v>
      </c>
      <c r="I1909" s="24" t="str">
        <f t="shared" si="176"/>
        <v>End Loc</v>
      </c>
      <c r="J1909" s="24" t="str">
        <f t="shared" si="177"/>
        <v>Segment</v>
      </c>
      <c r="K1909" s="71" t="s">
        <v>987</v>
      </c>
      <c r="L1909" s="22">
        <v>1</v>
      </c>
      <c r="M1909" s="22">
        <v>1.24</v>
      </c>
      <c r="N1909" s="22">
        <v>3</v>
      </c>
      <c r="O1909" s="22">
        <v>1</v>
      </c>
      <c r="P1909" s="22">
        <v>0</v>
      </c>
      <c r="Q1909" s="22">
        <v>3</v>
      </c>
      <c r="R1909" s="22"/>
      <c r="S1909" s="22"/>
      <c r="T1909" s="22"/>
      <c r="U1909" t="s">
        <v>2161</v>
      </c>
      <c r="V1909" s="18">
        <f t="shared" si="178"/>
        <v>0.24</v>
      </c>
      <c r="W1909" s="18">
        <v>39.853109261900002</v>
      </c>
      <c r="X1909" s="18">
        <v>-82.540748074099994</v>
      </c>
      <c r="Y1909" s="18">
        <v>39.855996889499998</v>
      </c>
      <c r="Z1909" s="18">
        <v>-82.538454832300005</v>
      </c>
      <c r="AA1909" s="71" t="str">
        <f t="shared" si="179"/>
        <v>FAI</v>
      </c>
    </row>
    <row r="1910" spans="1:27" x14ac:dyDescent="0.25">
      <c r="A1910" s="22" t="s">
        <v>6207</v>
      </c>
      <c r="B1910" s="22">
        <v>0</v>
      </c>
      <c r="C1910" s="22" t="s">
        <v>4615</v>
      </c>
      <c r="D1910" s="22">
        <v>2</v>
      </c>
      <c r="E1910" s="23" t="str">
        <f t="shared" si="174"/>
        <v>Green</v>
      </c>
      <c r="F1910" s="72" t="s">
        <v>1674</v>
      </c>
      <c r="G1910" s="23"/>
      <c r="H1910" s="24" t="str">
        <f t="shared" si="175"/>
        <v>Start Loc</v>
      </c>
      <c r="I1910" s="24" t="str">
        <f t="shared" si="176"/>
        <v>End Loc</v>
      </c>
      <c r="J1910" s="24" t="str">
        <f t="shared" si="177"/>
        <v>Segment</v>
      </c>
      <c r="K1910" s="71" t="s">
        <v>834</v>
      </c>
      <c r="L1910" s="22">
        <v>2.5</v>
      </c>
      <c r="M1910" s="22">
        <v>2.74</v>
      </c>
      <c r="N1910" s="22">
        <v>2</v>
      </c>
      <c r="O1910" s="22">
        <v>1</v>
      </c>
      <c r="P1910" s="22">
        <v>0</v>
      </c>
      <c r="Q1910" s="22">
        <v>0</v>
      </c>
      <c r="R1910" s="22"/>
      <c r="S1910" s="22"/>
      <c r="T1910" s="22"/>
      <c r="U1910" t="s">
        <v>276</v>
      </c>
      <c r="V1910" s="18">
        <f t="shared" si="178"/>
        <v>0.24000000000000021</v>
      </c>
      <c r="W1910" s="18">
        <v>39.856456939799997</v>
      </c>
      <c r="X1910" s="18">
        <v>-84.232128709700007</v>
      </c>
      <c r="Y1910" s="18">
        <v>39.856259713599997</v>
      </c>
      <c r="Z1910" s="18">
        <v>-84.227757279399995</v>
      </c>
      <c r="AA1910" s="71" t="str">
        <f t="shared" si="179"/>
        <v>MOT</v>
      </c>
    </row>
    <row r="1911" spans="1:27" x14ac:dyDescent="0.25">
      <c r="A1911" s="22" t="s">
        <v>4517</v>
      </c>
      <c r="B1911" s="22">
        <v>0</v>
      </c>
      <c r="C1911" s="22" t="s">
        <v>4635</v>
      </c>
      <c r="D1911" s="22">
        <v>5</v>
      </c>
      <c r="E1911" s="23" t="str">
        <f t="shared" si="174"/>
        <v>Green</v>
      </c>
      <c r="F1911" s="72" t="s">
        <v>1674</v>
      </c>
      <c r="G1911" s="23"/>
      <c r="H1911" s="24" t="str">
        <f t="shared" si="175"/>
        <v>Start Loc</v>
      </c>
      <c r="I1911" s="24" t="str">
        <f t="shared" si="176"/>
        <v>End Loc</v>
      </c>
      <c r="J1911" s="24" t="str">
        <f t="shared" si="177"/>
        <v>Segment</v>
      </c>
      <c r="K1911" s="71" t="s">
        <v>834</v>
      </c>
      <c r="L1911" s="22">
        <v>4.5</v>
      </c>
      <c r="M1911" s="22">
        <v>4.74</v>
      </c>
      <c r="N1911" s="22">
        <v>5</v>
      </c>
      <c r="O1911" s="22">
        <v>0</v>
      </c>
      <c r="P1911" s="22">
        <v>0</v>
      </c>
      <c r="Q1911" s="22">
        <v>3</v>
      </c>
      <c r="R1911" s="22"/>
      <c r="S1911" s="22"/>
      <c r="T1911" s="22"/>
      <c r="U1911" t="s">
        <v>276</v>
      </c>
      <c r="V1911" s="18">
        <f t="shared" si="178"/>
        <v>0.24000000000000021</v>
      </c>
      <c r="W1911" s="18">
        <v>39.858668003600002</v>
      </c>
      <c r="X1911" s="18">
        <v>-84.194936027899999</v>
      </c>
      <c r="Y1911" s="18">
        <v>39.856595656300001</v>
      </c>
      <c r="Z1911" s="18">
        <v>-84.191364055999998</v>
      </c>
      <c r="AA1911" s="71" t="str">
        <f t="shared" si="179"/>
        <v>MOT</v>
      </c>
    </row>
    <row r="1912" spans="1:27" x14ac:dyDescent="0.25">
      <c r="A1912" s="22" t="s">
        <v>3587</v>
      </c>
      <c r="B1912" s="22">
        <v>0</v>
      </c>
      <c r="C1912" s="22" t="s">
        <v>4609</v>
      </c>
      <c r="D1912" s="22">
        <v>4</v>
      </c>
      <c r="E1912" s="23" t="str">
        <f t="shared" si="174"/>
        <v>Green</v>
      </c>
      <c r="F1912" s="72" t="s">
        <v>1674</v>
      </c>
      <c r="G1912" s="23"/>
      <c r="H1912" s="24" t="str">
        <f t="shared" si="175"/>
        <v>Start Loc</v>
      </c>
      <c r="I1912" s="24" t="str">
        <f t="shared" si="176"/>
        <v>End Loc</v>
      </c>
      <c r="J1912" s="24" t="str">
        <f t="shared" si="177"/>
        <v>Segment</v>
      </c>
      <c r="K1912" s="71" t="s">
        <v>834</v>
      </c>
      <c r="L1912" s="22">
        <v>4.25</v>
      </c>
      <c r="M1912" s="22">
        <v>4.49</v>
      </c>
      <c r="N1912" s="22">
        <v>4</v>
      </c>
      <c r="O1912" s="22">
        <v>0</v>
      </c>
      <c r="P1912" s="22">
        <v>0</v>
      </c>
      <c r="Q1912" s="22">
        <v>4</v>
      </c>
      <c r="R1912" s="22"/>
      <c r="S1912" s="22"/>
      <c r="T1912" s="22"/>
      <c r="U1912" t="s">
        <v>276</v>
      </c>
      <c r="V1912" s="18">
        <f t="shared" si="178"/>
        <v>0.24000000000000021</v>
      </c>
      <c r="W1912" s="18">
        <v>39.858624573</v>
      </c>
      <c r="X1912" s="18">
        <v>-84.199649879000006</v>
      </c>
      <c r="Y1912" s="18">
        <v>39.858672992599999</v>
      </c>
      <c r="Z1912" s="18">
        <v>-84.195107974400003</v>
      </c>
      <c r="AA1912" s="71" t="str">
        <f t="shared" si="179"/>
        <v>MOT</v>
      </c>
    </row>
    <row r="1913" spans="1:27" x14ac:dyDescent="0.25">
      <c r="A1913" s="22" t="s">
        <v>5954</v>
      </c>
      <c r="B1913" s="22">
        <v>0</v>
      </c>
      <c r="C1913" s="22" t="s">
        <v>4626</v>
      </c>
      <c r="D1913" s="22">
        <v>2</v>
      </c>
      <c r="E1913" s="23" t="str">
        <f t="shared" si="174"/>
        <v>Green</v>
      </c>
      <c r="F1913" s="72" t="s">
        <v>1676</v>
      </c>
      <c r="G1913" s="23"/>
      <c r="H1913" s="24" t="str">
        <f t="shared" si="175"/>
        <v>Start Loc</v>
      </c>
      <c r="I1913" s="24" t="str">
        <f t="shared" si="176"/>
        <v>End Loc</v>
      </c>
      <c r="J1913" s="24" t="str">
        <f t="shared" si="177"/>
        <v>Segment</v>
      </c>
      <c r="K1913" s="71" t="s">
        <v>6614</v>
      </c>
      <c r="L1913" s="22">
        <v>1.75</v>
      </c>
      <c r="M1913" s="22">
        <v>1.99</v>
      </c>
      <c r="N1913" s="22">
        <v>2</v>
      </c>
      <c r="O1913" s="22">
        <v>0</v>
      </c>
      <c r="P1913" s="22">
        <v>0</v>
      </c>
      <c r="Q1913" s="22">
        <v>1</v>
      </c>
      <c r="R1913" s="22"/>
      <c r="S1913" s="22"/>
      <c r="T1913" s="22"/>
      <c r="U1913" t="s">
        <v>6735</v>
      </c>
      <c r="V1913" s="18">
        <f t="shared" si="178"/>
        <v>0.24</v>
      </c>
      <c r="W1913" s="18">
        <v>39.856617723299998</v>
      </c>
      <c r="X1913" s="18">
        <v>-82.120500132999993</v>
      </c>
      <c r="Y1913" s="18">
        <v>39.858820064299998</v>
      </c>
      <c r="Z1913" s="18">
        <v>-82.117025316600007</v>
      </c>
      <c r="AA1913" s="71" t="str">
        <f t="shared" si="179"/>
        <v>MUS</v>
      </c>
    </row>
    <row r="1914" spans="1:27" x14ac:dyDescent="0.25">
      <c r="A1914" s="22" t="s">
        <v>3444</v>
      </c>
      <c r="B1914" s="22">
        <v>0</v>
      </c>
      <c r="C1914" s="22" t="s">
        <v>4609</v>
      </c>
      <c r="D1914" s="22">
        <v>3</v>
      </c>
      <c r="E1914" s="23" t="str">
        <f t="shared" si="174"/>
        <v>Green</v>
      </c>
      <c r="F1914" s="72" t="s">
        <v>1685</v>
      </c>
      <c r="G1914" s="23"/>
      <c r="H1914" s="24" t="str">
        <f t="shared" si="175"/>
        <v>Start Loc</v>
      </c>
      <c r="I1914" s="24" t="str">
        <f t="shared" si="176"/>
        <v>End Loc</v>
      </c>
      <c r="J1914" s="24" t="str">
        <f t="shared" si="177"/>
        <v>Segment</v>
      </c>
      <c r="K1914" s="71" t="s">
        <v>973</v>
      </c>
      <c r="L1914" s="22">
        <v>4.25</v>
      </c>
      <c r="M1914" s="22">
        <v>4.49</v>
      </c>
      <c r="N1914" s="22">
        <v>3</v>
      </c>
      <c r="O1914" s="22">
        <v>0</v>
      </c>
      <c r="P1914" s="22">
        <v>0</v>
      </c>
      <c r="Q1914" s="22">
        <v>2</v>
      </c>
      <c r="R1914" s="22"/>
      <c r="S1914" s="22"/>
      <c r="T1914" s="22"/>
      <c r="U1914" t="s">
        <v>344</v>
      </c>
      <c r="V1914" s="18">
        <f t="shared" si="178"/>
        <v>0.24000000000000021</v>
      </c>
      <c r="W1914" s="18">
        <v>39.856428294799997</v>
      </c>
      <c r="X1914" s="18">
        <v>-82.867545186100003</v>
      </c>
      <c r="Y1914" s="18">
        <v>39.859312291499997</v>
      </c>
      <c r="Z1914" s="18">
        <v>-82.866422601899998</v>
      </c>
      <c r="AA1914" s="71" t="str">
        <f t="shared" si="179"/>
        <v>FRA</v>
      </c>
    </row>
    <row r="1915" spans="1:27" x14ac:dyDescent="0.25">
      <c r="A1915" s="22" t="s">
        <v>2631</v>
      </c>
      <c r="B1915" s="22">
        <v>0</v>
      </c>
      <c r="C1915" s="22" t="s">
        <v>4619</v>
      </c>
      <c r="D1915" s="22">
        <v>2</v>
      </c>
      <c r="E1915" s="23" t="str">
        <f t="shared" si="174"/>
        <v>Green</v>
      </c>
      <c r="F1915" s="72" t="s">
        <v>1734</v>
      </c>
      <c r="G1915" s="23"/>
      <c r="H1915" s="24" t="str">
        <f t="shared" si="175"/>
        <v>Start Loc</v>
      </c>
      <c r="I1915" s="24" t="str">
        <f t="shared" si="176"/>
        <v>End Loc</v>
      </c>
      <c r="J1915" s="24" t="str">
        <f t="shared" si="177"/>
        <v>Segment</v>
      </c>
      <c r="K1915" s="71" t="s">
        <v>810</v>
      </c>
      <c r="L1915" s="22">
        <v>0.5</v>
      </c>
      <c r="M1915" s="22">
        <v>0.74</v>
      </c>
      <c r="N1915" s="22">
        <v>2</v>
      </c>
      <c r="O1915" s="22">
        <v>0</v>
      </c>
      <c r="P1915" s="22">
        <v>0</v>
      </c>
      <c r="Q1915" s="22">
        <v>0</v>
      </c>
      <c r="R1915" s="22"/>
      <c r="S1915" s="22"/>
      <c r="T1915" s="22"/>
      <c r="U1915" t="s">
        <v>621</v>
      </c>
      <c r="V1915" s="18">
        <f t="shared" si="178"/>
        <v>0.24</v>
      </c>
      <c r="W1915" s="18">
        <v>39.856071264699999</v>
      </c>
      <c r="X1915" s="18">
        <v>-83.375222772399994</v>
      </c>
      <c r="Y1915" s="18">
        <v>39.859375429499998</v>
      </c>
      <c r="Z1915" s="18">
        <v>-83.376360616300005</v>
      </c>
      <c r="AA1915" s="71" t="str">
        <f t="shared" si="179"/>
        <v>MAD</v>
      </c>
    </row>
    <row r="1916" spans="1:27" x14ac:dyDescent="0.25">
      <c r="A1916" s="22" t="s">
        <v>3966</v>
      </c>
      <c r="B1916" s="22">
        <v>0</v>
      </c>
      <c r="C1916" s="22" t="s">
        <v>4621</v>
      </c>
      <c r="D1916" s="22">
        <v>2</v>
      </c>
      <c r="E1916" s="23" t="str">
        <f t="shared" si="174"/>
        <v>Green</v>
      </c>
      <c r="F1916" s="72" t="s">
        <v>1674</v>
      </c>
      <c r="G1916" s="23"/>
      <c r="H1916" s="24" t="str">
        <f t="shared" si="175"/>
        <v>Start Loc</v>
      </c>
      <c r="I1916" s="24" t="str">
        <f t="shared" si="176"/>
        <v>End Loc</v>
      </c>
      <c r="J1916" s="24" t="str">
        <f t="shared" si="177"/>
        <v>Segment</v>
      </c>
      <c r="K1916" s="71" t="s">
        <v>834</v>
      </c>
      <c r="L1916" s="22">
        <v>0.75</v>
      </c>
      <c r="M1916" s="22">
        <v>0.99</v>
      </c>
      <c r="N1916" s="22">
        <v>2</v>
      </c>
      <c r="O1916" s="22">
        <v>0</v>
      </c>
      <c r="P1916" s="22">
        <v>0</v>
      </c>
      <c r="Q1916" s="22">
        <v>1</v>
      </c>
      <c r="R1916" s="22"/>
      <c r="S1916" s="22"/>
      <c r="T1916" s="22"/>
      <c r="U1916" t="s">
        <v>276</v>
      </c>
      <c r="V1916" s="18">
        <f t="shared" si="178"/>
        <v>0.24</v>
      </c>
      <c r="W1916" s="18">
        <v>39.859121532700001</v>
      </c>
      <c r="X1916" s="18">
        <v>-84.262876734900004</v>
      </c>
      <c r="Y1916" s="18">
        <v>39.860069709900003</v>
      </c>
      <c r="Z1916" s="18">
        <v>-84.258686684200001</v>
      </c>
      <c r="AA1916" s="71" t="str">
        <f t="shared" si="179"/>
        <v>MOT</v>
      </c>
    </row>
    <row r="1917" spans="1:27" x14ac:dyDescent="0.25">
      <c r="A1917" s="22" t="s">
        <v>3043</v>
      </c>
      <c r="B1917" s="22">
        <v>0</v>
      </c>
      <c r="C1917" s="22" t="s">
        <v>4624</v>
      </c>
      <c r="D1917" s="22">
        <v>2</v>
      </c>
      <c r="E1917" s="23" t="str">
        <f t="shared" si="174"/>
        <v>Green</v>
      </c>
      <c r="F1917" s="72" t="s">
        <v>1681</v>
      </c>
      <c r="G1917" s="23"/>
      <c r="H1917" s="24" t="str">
        <f t="shared" si="175"/>
        <v>Start Loc</v>
      </c>
      <c r="I1917" s="24" t="str">
        <f t="shared" si="176"/>
        <v>End Loc</v>
      </c>
      <c r="J1917" s="24" t="str">
        <f t="shared" si="177"/>
        <v>Segment</v>
      </c>
      <c r="K1917" s="71" t="s">
        <v>2030</v>
      </c>
      <c r="L1917" s="22">
        <v>2.25</v>
      </c>
      <c r="M1917" s="22">
        <v>2.4900000000000002</v>
      </c>
      <c r="N1917" s="22">
        <v>2</v>
      </c>
      <c r="O1917" s="22">
        <v>0</v>
      </c>
      <c r="P1917" s="22">
        <v>1</v>
      </c>
      <c r="Q1917" s="22">
        <v>2</v>
      </c>
      <c r="R1917" s="22"/>
      <c r="S1917" s="22"/>
      <c r="T1917" s="22"/>
      <c r="U1917" t="s">
        <v>1890</v>
      </c>
      <c r="V1917" s="18">
        <f t="shared" si="178"/>
        <v>0.24000000000000021</v>
      </c>
      <c r="W1917" s="18">
        <v>39.857806785199998</v>
      </c>
      <c r="X1917" s="18">
        <v>-83.891016676000007</v>
      </c>
      <c r="Y1917" s="18">
        <v>39.860713619199998</v>
      </c>
      <c r="Z1917" s="18">
        <v>-83.891020895400004</v>
      </c>
      <c r="AA1917" s="71" t="str">
        <f t="shared" si="179"/>
        <v>CLA</v>
      </c>
    </row>
    <row r="1918" spans="1:27" x14ac:dyDescent="0.25">
      <c r="A1918" s="22" t="s">
        <v>5544</v>
      </c>
      <c r="B1918" s="22">
        <v>0</v>
      </c>
      <c r="C1918" s="22" t="s">
        <v>4627</v>
      </c>
      <c r="D1918" s="22">
        <v>2</v>
      </c>
      <c r="E1918" s="23" t="str">
        <f t="shared" si="174"/>
        <v>Green</v>
      </c>
      <c r="F1918" s="72" t="s">
        <v>1685</v>
      </c>
      <c r="G1918" s="23"/>
      <c r="H1918" s="24" t="str">
        <f t="shared" si="175"/>
        <v>Start Loc</v>
      </c>
      <c r="I1918" s="24" t="str">
        <f t="shared" si="176"/>
        <v>End Loc</v>
      </c>
      <c r="J1918" s="24" t="str">
        <f t="shared" si="177"/>
        <v>Segment</v>
      </c>
      <c r="K1918" s="71" t="s">
        <v>931</v>
      </c>
      <c r="L1918" s="22">
        <v>3.25</v>
      </c>
      <c r="M1918" s="22">
        <v>3.49</v>
      </c>
      <c r="N1918" s="22">
        <v>2</v>
      </c>
      <c r="O1918" s="22">
        <v>0</v>
      </c>
      <c r="P1918" s="22">
        <v>0</v>
      </c>
      <c r="Q1918" s="22">
        <v>0</v>
      </c>
      <c r="R1918" s="22"/>
      <c r="S1918" s="22"/>
      <c r="T1918" s="22"/>
      <c r="U1918" t="s">
        <v>1536</v>
      </c>
      <c r="V1918" s="18">
        <f t="shared" si="178"/>
        <v>0.24000000000000021</v>
      </c>
      <c r="W1918" s="18">
        <v>39.861922358599998</v>
      </c>
      <c r="X1918" s="18">
        <v>-82.945506094199999</v>
      </c>
      <c r="Y1918" s="18">
        <v>39.862615351400002</v>
      </c>
      <c r="Z1918" s="18">
        <v>-82.941926830599996</v>
      </c>
      <c r="AA1918" s="71" t="str">
        <f t="shared" si="179"/>
        <v>FRA</v>
      </c>
    </row>
    <row r="1919" spans="1:27" x14ac:dyDescent="0.25">
      <c r="A1919" s="22" t="s">
        <v>5932</v>
      </c>
      <c r="B1919" s="22">
        <v>0</v>
      </c>
      <c r="C1919" s="22" t="s">
        <v>4626</v>
      </c>
      <c r="D1919" s="22">
        <v>2</v>
      </c>
      <c r="E1919" s="23" t="str">
        <f t="shared" si="174"/>
        <v>Green</v>
      </c>
      <c r="F1919" s="72" t="s">
        <v>1723</v>
      </c>
      <c r="G1919" s="23"/>
      <c r="H1919" s="24" t="str">
        <f t="shared" si="175"/>
        <v>Start Loc</v>
      </c>
      <c r="I1919" s="24" t="str">
        <f t="shared" si="176"/>
        <v>End Loc</v>
      </c>
      <c r="J1919" s="24" t="str">
        <f t="shared" si="177"/>
        <v>Segment</v>
      </c>
      <c r="K1919" s="71" t="s">
        <v>803</v>
      </c>
      <c r="L1919" s="22">
        <v>1.75</v>
      </c>
      <c r="M1919" s="22">
        <v>1.99</v>
      </c>
      <c r="N1919" s="22">
        <v>2</v>
      </c>
      <c r="O1919" s="22">
        <v>0</v>
      </c>
      <c r="P1919" s="22">
        <v>0</v>
      </c>
      <c r="Q1919" s="22">
        <v>1</v>
      </c>
      <c r="R1919" s="22"/>
      <c r="S1919" s="22"/>
      <c r="T1919" s="22"/>
      <c r="U1919" t="s">
        <v>6727</v>
      </c>
      <c r="V1919" s="18">
        <f t="shared" si="178"/>
        <v>0.24</v>
      </c>
      <c r="W1919" s="18">
        <v>39.862784420300002</v>
      </c>
      <c r="X1919" s="18">
        <v>-84.760540201599994</v>
      </c>
      <c r="Y1919" s="18">
        <v>39.8628095089</v>
      </c>
      <c r="Z1919" s="18">
        <v>-84.756028000699999</v>
      </c>
      <c r="AA1919" s="71" t="str">
        <f t="shared" si="179"/>
        <v>PRE</v>
      </c>
    </row>
    <row r="1920" spans="1:27" x14ac:dyDescent="0.25">
      <c r="A1920" s="22" t="s">
        <v>2785</v>
      </c>
      <c r="B1920" s="22">
        <v>0</v>
      </c>
      <c r="C1920" s="22" t="s">
        <v>4617</v>
      </c>
      <c r="D1920" s="22">
        <v>2</v>
      </c>
      <c r="E1920" s="23" t="str">
        <f t="shared" si="174"/>
        <v>Green</v>
      </c>
      <c r="F1920" s="72" t="s">
        <v>1723</v>
      </c>
      <c r="G1920" s="23"/>
      <c r="H1920" s="24" t="str">
        <f t="shared" si="175"/>
        <v>Start Loc</v>
      </c>
      <c r="I1920" s="24" t="str">
        <f t="shared" si="176"/>
        <v>End Loc</v>
      </c>
      <c r="J1920" s="24" t="str">
        <f t="shared" si="177"/>
        <v>Segment</v>
      </c>
      <c r="K1920" s="71" t="s">
        <v>908</v>
      </c>
      <c r="L1920" s="22">
        <v>2.75</v>
      </c>
      <c r="M1920" s="22">
        <v>2.99</v>
      </c>
      <c r="N1920" s="22">
        <v>2</v>
      </c>
      <c r="O1920" s="22">
        <v>0</v>
      </c>
      <c r="P1920" s="22">
        <v>0</v>
      </c>
      <c r="Q1920" s="22">
        <v>1</v>
      </c>
      <c r="R1920" s="22"/>
      <c r="S1920" s="22"/>
      <c r="T1920" s="22"/>
      <c r="U1920" t="s">
        <v>1467</v>
      </c>
      <c r="V1920" s="18">
        <f t="shared" si="178"/>
        <v>0.24000000000000021</v>
      </c>
      <c r="W1920" s="18">
        <v>39.865994176400001</v>
      </c>
      <c r="X1920" s="18">
        <v>-84.557539285600001</v>
      </c>
      <c r="Y1920" s="18">
        <v>39.863489441399999</v>
      </c>
      <c r="Z1920" s="18">
        <v>-84.5545114528</v>
      </c>
      <c r="AA1920" s="71" t="str">
        <f t="shared" si="179"/>
        <v>PRE</v>
      </c>
    </row>
    <row r="1921" spans="1:27" x14ac:dyDescent="0.25">
      <c r="A1921" s="22" t="s">
        <v>2733</v>
      </c>
      <c r="B1921" s="22">
        <v>0</v>
      </c>
      <c r="C1921" s="22" t="s">
        <v>4628</v>
      </c>
      <c r="D1921" s="22">
        <v>2</v>
      </c>
      <c r="E1921" s="23" t="str">
        <f t="shared" si="174"/>
        <v>Green</v>
      </c>
      <c r="F1921" s="72" t="s">
        <v>1685</v>
      </c>
      <c r="G1921" s="23"/>
      <c r="H1921" s="24" t="str">
        <f t="shared" si="175"/>
        <v>Start Loc</v>
      </c>
      <c r="I1921" s="24" t="str">
        <f t="shared" si="176"/>
        <v>End Loc</v>
      </c>
      <c r="J1921" s="24" t="str">
        <f t="shared" si="177"/>
        <v>Segment</v>
      </c>
      <c r="K1921" s="71" t="s">
        <v>841</v>
      </c>
      <c r="L1921" s="22">
        <v>4.75</v>
      </c>
      <c r="M1921" s="22">
        <v>4.99</v>
      </c>
      <c r="N1921" s="22">
        <v>2</v>
      </c>
      <c r="O1921" s="22">
        <v>0</v>
      </c>
      <c r="P1921" s="22">
        <v>1</v>
      </c>
      <c r="Q1921" s="22">
        <v>2</v>
      </c>
      <c r="R1921" s="22"/>
      <c r="S1921" s="22"/>
      <c r="T1921" s="22"/>
      <c r="U1921" t="s">
        <v>229</v>
      </c>
      <c r="V1921" s="18">
        <f t="shared" si="178"/>
        <v>0.24000000000000021</v>
      </c>
      <c r="W1921" s="18">
        <v>39.863547791599999</v>
      </c>
      <c r="X1921" s="18">
        <v>-83.167948616399997</v>
      </c>
      <c r="Y1921" s="18">
        <v>39.865572415400003</v>
      </c>
      <c r="Z1921" s="18">
        <v>-83.164279203299998</v>
      </c>
      <c r="AA1921" s="71" t="str">
        <f t="shared" si="179"/>
        <v>FRA</v>
      </c>
    </row>
    <row r="1922" spans="1:27" x14ac:dyDescent="0.25">
      <c r="A1922" s="22" t="s">
        <v>3445</v>
      </c>
      <c r="B1922" s="22">
        <v>0</v>
      </c>
      <c r="C1922" s="22" t="s">
        <v>4619</v>
      </c>
      <c r="D1922" s="22">
        <v>2</v>
      </c>
      <c r="E1922" s="23" t="str">
        <f t="shared" si="174"/>
        <v>Green</v>
      </c>
      <c r="F1922" s="72" t="s">
        <v>1676</v>
      </c>
      <c r="G1922" s="23"/>
      <c r="H1922" s="24" t="str">
        <f t="shared" si="175"/>
        <v>Start Loc</v>
      </c>
      <c r="I1922" s="24" t="str">
        <f t="shared" si="176"/>
        <v>End Loc</v>
      </c>
      <c r="J1922" s="24" t="str">
        <f t="shared" si="177"/>
        <v>Segment</v>
      </c>
      <c r="K1922" s="71" t="s">
        <v>946</v>
      </c>
      <c r="L1922" s="22">
        <v>0.5</v>
      </c>
      <c r="M1922" s="22">
        <v>0.74</v>
      </c>
      <c r="N1922" s="22">
        <v>2</v>
      </c>
      <c r="O1922" s="22">
        <v>0</v>
      </c>
      <c r="P1922" s="22">
        <v>0</v>
      </c>
      <c r="Q1922" s="22">
        <v>1</v>
      </c>
      <c r="R1922" s="22"/>
      <c r="S1922" s="22"/>
      <c r="T1922" s="22"/>
      <c r="U1922" t="s">
        <v>696</v>
      </c>
      <c r="V1922" s="18">
        <f t="shared" si="178"/>
        <v>0.24</v>
      </c>
      <c r="W1922" s="18">
        <v>39.868068740600002</v>
      </c>
      <c r="X1922" s="18">
        <v>-81.892313554799998</v>
      </c>
      <c r="Y1922" s="18">
        <v>39.866866960300001</v>
      </c>
      <c r="Z1922" s="18">
        <v>-81.888585931700007</v>
      </c>
      <c r="AA1922" s="71" t="str">
        <f t="shared" si="179"/>
        <v>MUS</v>
      </c>
    </row>
    <row r="1923" spans="1:27" x14ac:dyDescent="0.25">
      <c r="A1923" s="22" t="s">
        <v>2675</v>
      </c>
      <c r="B1923" s="22">
        <v>0</v>
      </c>
      <c r="C1923" s="22" t="s">
        <v>4665</v>
      </c>
      <c r="D1923" s="22">
        <v>2</v>
      </c>
      <c r="E1923" s="23" t="str">
        <f t="shared" si="174"/>
        <v>Green</v>
      </c>
      <c r="F1923" s="72" t="s">
        <v>1676</v>
      </c>
      <c r="G1923" s="23"/>
      <c r="H1923" s="24" t="str">
        <f t="shared" si="175"/>
        <v>Start Loc</v>
      </c>
      <c r="I1923" s="24" t="str">
        <f t="shared" si="176"/>
        <v>End Loc</v>
      </c>
      <c r="J1923" s="24" t="str">
        <f t="shared" si="177"/>
        <v>Segment</v>
      </c>
      <c r="K1923" s="71" t="s">
        <v>792</v>
      </c>
      <c r="L1923" s="22">
        <v>9.75</v>
      </c>
      <c r="M1923" s="22">
        <v>9.99</v>
      </c>
      <c r="N1923" s="22">
        <v>2</v>
      </c>
      <c r="O1923" s="22">
        <v>0</v>
      </c>
      <c r="P1923" s="22">
        <v>0</v>
      </c>
      <c r="Q1923" s="22">
        <v>1</v>
      </c>
      <c r="R1923" s="22"/>
      <c r="S1923" s="22"/>
      <c r="T1923" s="22"/>
      <c r="U1923" t="s">
        <v>434</v>
      </c>
      <c r="V1923" s="18">
        <f t="shared" si="178"/>
        <v>0.24000000000000021</v>
      </c>
      <c r="W1923" s="18">
        <v>39.869596978099999</v>
      </c>
      <c r="X1923" s="18">
        <v>-81.938314588899999</v>
      </c>
      <c r="Y1923" s="18">
        <v>39.869817378699999</v>
      </c>
      <c r="Z1923" s="18">
        <v>-81.942688865099996</v>
      </c>
      <c r="AA1923" s="71" t="str">
        <f t="shared" si="179"/>
        <v>MUS</v>
      </c>
    </row>
    <row r="1924" spans="1:27" x14ac:dyDescent="0.25">
      <c r="A1924" s="22" t="s">
        <v>2895</v>
      </c>
      <c r="B1924" s="22">
        <v>0</v>
      </c>
      <c r="C1924" s="22" t="s">
        <v>4625</v>
      </c>
      <c r="D1924" s="22">
        <v>3</v>
      </c>
      <c r="E1924" s="23" t="str">
        <f t="shared" si="174"/>
        <v>Green</v>
      </c>
      <c r="F1924" s="72" t="s">
        <v>1676</v>
      </c>
      <c r="G1924" s="23"/>
      <c r="H1924" s="24" t="str">
        <f t="shared" si="175"/>
        <v>Start Loc</v>
      </c>
      <c r="I1924" s="24" t="str">
        <f t="shared" si="176"/>
        <v>End Loc</v>
      </c>
      <c r="J1924" s="24" t="str">
        <f t="shared" si="177"/>
        <v>Segment</v>
      </c>
      <c r="K1924" s="71" t="s">
        <v>792</v>
      </c>
      <c r="L1924" s="22">
        <v>10</v>
      </c>
      <c r="M1924" s="22">
        <v>10.24</v>
      </c>
      <c r="N1924" s="22">
        <v>3</v>
      </c>
      <c r="O1924" s="22">
        <v>0</v>
      </c>
      <c r="P1924" s="22">
        <v>0</v>
      </c>
      <c r="Q1924" s="22">
        <v>2</v>
      </c>
      <c r="R1924" s="22"/>
      <c r="S1924" s="22"/>
      <c r="T1924" s="22"/>
      <c r="U1924" t="s">
        <v>434</v>
      </c>
      <c r="V1924" s="18">
        <f t="shared" si="178"/>
        <v>0.24000000000000021</v>
      </c>
      <c r="W1924" s="18">
        <v>39.869953937699997</v>
      </c>
      <c r="X1924" s="18">
        <v>-81.942680130799999</v>
      </c>
      <c r="Y1924" s="18">
        <v>39.870453576000003</v>
      </c>
      <c r="Z1924" s="18">
        <v>-81.946464824700001</v>
      </c>
      <c r="AA1924" s="71" t="str">
        <f t="shared" si="179"/>
        <v>MUS</v>
      </c>
    </row>
    <row r="1925" spans="1:27" x14ac:dyDescent="0.25">
      <c r="A1925" s="22" t="s">
        <v>3028</v>
      </c>
      <c r="B1925" s="22">
        <v>0</v>
      </c>
      <c r="C1925" s="22" t="s">
        <v>4622</v>
      </c>
      <c r="D1925" s="22">
        <v>2</v>
      </c>
      <c r="E1925" s="23" t="str">
        <f t="shared" si="174"/>
        <v>Green</v>
      </c>
      <c r="F1925" s="72" t="s">
        <v>1685</v>
      </c>
      <c r="G1925" s="23"/>
      <c r="H1925" s="24" t="str">
        <f t="shared" si="175"/>
        <v>Start Loc</v>
      </c>
      <c r="I1925" s="24" t="str">
        <f t="shared" si="176"/>
        <v>End Loc</v>
      </c>
      <c r="J1925" s="24" t="str">
        <f t="shared" si="177"/>
        <v>Segment</v>
      </c>
      <c r="K1925" s="71" t="s">
        <v>1055</v>
      </c>
      <c r="L1925" s="22">
        <v>1.5</v>
      </c>
      <c r="M1925" s="22">
        <v>1.74</v>
      </c>
      <c r="N1925" s="22">
        <v>2</v>
      </c>
      <c r="O1925" s="22">
        <v>0</v>
      </c>
      <c r="P1925" s="22">
        <v>0</v>
      </c>
      <c r="Q1925" s="22">
        <v>1</v>
      </c>
      <c r="R1925" s="22"/>
      <c r="S1925" s="22"/>
      <c r="T1925" s="22"/>
      <c r="U1925" t="s">
        <v>1948</v>
      </c>
      <c r="V1925" s="18">
        <f t="shared" si="178"/>
        <v>0.24</v>
      </c>
      <c r="W1925" s="18">
        <v>39.871025587399998</v>
      </c>
      <c r="X1925" s="18">
        <v>-83.121227988599998</v>
      </c>
      <c r="Y1925" s="18">
        <v>39.872237337199998</v>
      </c>
      <c r="Z1925" s="18">
        <v>-83.118223045799994</v>
      </c>
      <c r="AA1925" s="71" t="str">
        <f t="shared" si="179"/>
        <v>FRA</v>
      </c>
    </row>
    <row r="1926" spans="1:27" x14ac:dyDescent="0.25">
      <c r="A1926" s="22" t="s">
        <v>5596</v>
      </c>
      <c r="B1926" s="22">
        <v>0</v>
      </c>
      <c r="C1926" s="22" t="s">
        <v>4606</v>
      </c>
      <c r="D1926" s="22">
        <v>2</v>
      </c>
      <c r="E1926" s="23" t="str">
        <f t="shared" si="174"/>
        <v>Green</v>
      </c>
      <c r="F1926" s="72" t="s">
        <v>1681</v>
      </c>
      <c r="G1926" s="23"/>
      <c r="H1926" s="24" t="str">
        <f t="shared" si="175"/>
        <v>Start Loc</v>
      </c>
      <c r="I1926" s="24" t="str">
        <f t="shared" si="176"/>
        <v>End Loc</v>
      </c>
      <c r="J1926" s="24" t="str">
        <f t="shared" si="177"/>
        <v>Segment</v>
      </c>
      <c r="K1926" s="71" t="s">
        <v>863</v>
      </c>
      <c r="L1926" s="22">
        <v>0.25</v>
      </c>
      <c r="M1926" s="22">
        <v>0.49</v>
      </c>
      <c r="N1926" s="22">
        <v>2</v>
      </c>
      <c r="O1926" s="22">
        <v>0</v>
      </c>
      <c r="P1926" s="22">
        <v>0</v>
      </c>
      <c r="Q1926" s="22">
        <v>1</v>
      </c>
      <c r="R1926" s="22"/>
      <c r="S1926" s="22"/>
      <c r="T1926" s="22"/>
      <c r="U1926" t="s">
        <v>1248</v>
      </c>
      <c r="V1926" s="18">
        <f t="shared" si="178"/>
        <v>0.24</v>
      </c>
      <c r="W1926" s="18">
        <v>39.869246660199998</v>
      </c>
      <c r="X1926" s="18">
        <v>-83.993396675400007</v>
      </c>
      <c r="Y1926" s="18">
        <v>39.872701433899998</v>
      </c>
      <c r="Z1926" s="18">
        <v>-83.993302133100002</v>
      </c>
      <c r="AA1926" s="71" t="str">
        <f t="shared" si="179"/>
        <v>CLA</v>
      </c>
    </row>
    <row r="1927" spans="1:27" x14ac:dyDescent="0.25">
      <c r="A1927" s="22" t="s">
        <v>2352</v>
      </c>
      <c r="B1927" s="22">
        <v>0</v>
      </c>
      <c r="C1927" s="22" t="s">
        <v>4608</v>
      </c>
      <c r="D1927" s="22">
        <v>2</v>
      </c>
      <c r="E1927" s="23" t="str">
        <f t="shared" si="174"/>
        <v>Green</v>
      </c>
      <c r="F1927" s="72" t="s">
        <v>1676</v>
      </c>
      <c r="G1927" s="23"/>
      <c r="H1927" s="24" t="str">
        <f t="shared" si="175"/>
        <v>Start Loc</v>
      </c>
      <c r="I1927" s="24" t="str">
        <f t="shared" si="176"/>
        <v>End Loc</v>
      </c>
      <c r="J1927" s="24" t="str">
        <f t="shared" si="177"/>
        <v>Segment</v>
      </c>
      <c r="K1927" s="71" t="s">
        <v>946</v>
      </c>
      <c r="L1927" s="22">
        <v>1.25</v>
      </c>
      <c r="M1927" s="22">
        <v>1.49</v>
      </c>
      <c r="N1927" s="22">
        <v>2</v>
      </c>
      <c r="O1927" s="22">
        <v>0</v>
      </c>
      <c r="P1927" s="22">
        <v>0</v>
      </c>
      <c r="Q1927" s="22">
        <v>0</v>
      </c>
      <c r="R1927" s="22"/>
      <c r="S1927" s="22"/>
      <c r="T1927" s="22"/>
      <c r="U1927" t="s">
        <v>696</v>
      </c>
      <c r="V1927" s="18">
        <f t="shared" si="178"/>
        <v>0.24</v>
      </c>
      <c r="W1927" s="18">
        <v>39.871617103200002</v>
      </c>
      <c r="X1927" s="18">
        <v>-81.882661257699993</v>
      </c>
      <c r="Y1927" s="18">
        <v>39.872753638900001</v>
      </c>
      <c r="Z1927" s="18">
        <v>-81.878828143600003</v>
      </c>
      <c r="AA1927" s="71" t="str">
        <f t="shared" si="179"/>
        <v>MUS</v>
      </c>
    </row>
    <row r="1928" spans="1:27" x14ac:dyDescent="0.25">
      <c r="A1928" s="22" t="s">
        <v>2840</v>
      </c>
      <c r="B1928" s="22">
        <v>0</v>
      </c>
      <c r="C1928" s="22" t="s">
        <v>4617</v>
      </c>
      <c r="D1928" s="22">
        <v>2</v>
      </c>
      <c r="E1928" s="23" t="str">
        <f t="shared" si="174"/>
        <v>Green</v>
      </c>
      <c r="F1928" s="72" t="s">
        <v>1681</v>
      </c>
      <c r="G1928" s="23"/>
      <c r="H1928" s="24" t="str">
        <f t="shared" si="175"/>
        <v>Start Loc</v>
      </c>
      <c r="I1928" s="24" t="str">
        <f t="shared" si="176"/>
        <v>End Loc</v>
      </c>
      <c r="J1928" s="24" t="str">
        <f t="shared" si="177"/>
        <v>Segment</v>
      </c>
      <c r="K1928" s="71" t="s">
        <v>994</v>
      </c>
      <c r="L1928" s="22">
        <v>2.75</v>
      </c>
      <c r="M1928" s="22">
        <v>2.99</v>
      </c>
      <c r="N1928" s="22">
        <v>2</v>
      </c>
      <c r="O1928" s="22">
        <v>0</v>
      </c>
      <c r="P1928" s="22">
        <v>0</v>
      </c>
      <c r="Q1928" s="22">
        <v>1</v>
      </c>
      <c r="R1928" s="22"/>
      <c r="S1928" s="22"/>
      <c r="T1928" s="22"/>
      <c r="U1928" t="s">
        <v>645</v>
      </c>
      <c r="V1928" s="18">
        <f t="shared" si="178"/>
        <v>0.24000000000000021</v>
      </c>
      <c r="W1928" s="18">
        <v>39.8713943216</v>
      </c>
      <c r="X1928" s="18">
        <v>-83.8906663339</v>
      </c>
      <c r="Y1928" s="18">
        <v>39.873804196899997</v>
      </c>
      <c r="Z1928" s="18">
        <v>-83.8874154791</v>
      </c>
      <c r="AA1928" s="71" t="str">
        <f t="shared" si="179"/>
        <v>CLA</v>
      </c>
    </row>
    <row r="1929" spans="1:27" x14ac:dyDescent="0.25">
      <c r="A1929" s="22" t="s">
        <v>3148</v>
      </c>
      <c r="B1929" s="22">
        <v>0</v>
      </c>
      <c r="C1929" s="22" t="s">
        <v>4646</v>
      </c>
      <c r="D1929" s="22">
        <v>4</v>
      </c>
      <c r="E1929" s="23" t="str">
        <f t="shared" ref="E1929:E1992" si="180">IF(D1929&gt;15,"Red",IF(D1929&gt;10,"Yellow",IF(D1929&gt;5,"Purple",IF(D1929&gt;1,"Green",""))))</f>
        <v>Green</v>
      </c>
      <c r="F1929" s="72" t="s">
        <v>1685</v>
      </c>
      <c r="G1929" s="23"/>
      <c r="H1929" s="24" t="str">
        <f t="shared" ref="H1929:H1992" si="181">IF(W1929=0,"Unavailable",HYPERLINK(CONCATENATE("http://maps.google.com/maps?q=",+W1929,",+",+X1929,"+(Begin)&amp;iwloc=A&amp;hl=en"),"Start Loc"))</f>
        <v>Start Loc</v>
      </c>
      <c r="I1929" s="24" t="str">
        <f t="shared" ref="I1929:I1992" si="182">IF(Y1929=0,"Unavailable",HYPERLINK(CONCATENATE("http://maps.google.com/maps?q=",+Y1929,",+",+Z1929,"+(End)&amp;iwloc=A&amp;hl=en"),"End Loc"))</f>
        <v>End Loc</v>
      </c>
      <c r="J1929" s="24" t="str">
        <f t="shared" ref="J1929:J1992" si="183">HYPERLINK(CONCATENATE("https://www.google.us/maps/dir/",W1929,",",X1929,"/",Y1929,",",Z1929,"/@",AVERAGE(W1929,Y1929),",",AVERAGE(X1929,Z1929),",15z"),"Segment")</f>
        <v>Segment</v>
      </c>
      <c r="K1929" s="71" t="s">
        <v>841</v>
      </c>
      <c r="L1929" s="22">
        <v>5.5</v>
      </c>
      <c r="M1929" s="22">
        <v>5.74</v>
      </c>
      <c r="N1929" s="22">
        <v>4</v>
      </c>
      <c r="O1929" s="22">
        <v>0</v>
      </c>
      <c r="P1929" s="22">
        <v>1</v>
      </c>
      <c r="Q1929" s="22">
        <v>4</v>
      </c>
      <c r="R1929" s="22"/>
      <c r="S1929" s="22"/>
      <c r="T1929" s="22"/>
      <c r="U1929" t="s">
        <v>229</v>
      </c>
      <c r="V1929" s="18">
        <f t="shared" ref="V1929:V1992" si="184">M1929-L1929</f>
        <v>0.24000000000000021</v>
      </c>
      <c r="W1929" s="18">
        <v>39.871498433699998</v>
      </c>
      <c r="X1929" s="18">
        <v>-83.1588742064</v>
      </c>
      <c r="Y1929" s="18">
        <v>39.874686276699997</v>
      </c>
      <c r="Z1929" s="18">
        <v>-83.157349057499999</v>
      </c>
      <c r="AA1929" s="71" t="str">
        <f t="shared" ref="AA1929:AA1992" si="185">MID(U1929,2,3)</f>
        <v>FRA</v>
      </c>
    </row>
    <row r="1930" spans="1:27" x14ac:dyDescent="0.25">
      <c r="A1930" s="22" t="s">
        <v>5292</v>
      </c>
      <c r="B1930" s="22">
        <v>0</v>
      </c>
      <c r="C1930" s="22" t="s">
        <v>4656</v>
      </c>
      <c r="D1930" s="22">
        <v>2</v>
      </c>
      <c r="E1930" s="23" t="str">
        <f t="shared" si="180"/>
        <v>Green</v>
      </c>
      <c r="F1930" s="72" t="s">
        <v>1705</v>
      </c>
      <c r="G1930" s="23"/>
      <c r="H1930" s="24" t="str">
        <f t="shared" si="181"/>
        <v>Start Loc</v>
      </c>
      <c r="I1930" s="24" t="str">
        <f t="shared" si="182"/>
        <v>End Loc</v>
      </c>
      <c r="J1930" s="24" t="str">
        <f t="shared" si="183"/>
        <v>Segment</v>
      </c>
      <c r="K1930" s="71" t="s">
        <v>1016</v>
      </c>
      <c r="L1930" s="22">
        <v>7.25</v>
      </c>
      <c r="M1930" s="22">
        <v>7.49</v>
      </c>
      <c r="N1930" s="22">
        <v>2</v>
      </c>
      <c r="O1930" s="22">
        <v>0</v>
      </c>
      <c r="P1930" s="22">
        <v>0</v>
      </c>
      <c r="Q1930" s="22">
        <v>1</v>
      </c>
      <c r="R1930" s="22"/>
      <c r="S1930" s="22"/>
      <c r="T1930" s="22"/>
      <c r="U1930" t="s">
        <v>405</v>
      </c>
      <c r="V1930" s="18">
        <f t="shared" si="184"/>
        <v>0.24000000000000021</v>
      </c>
      <c r="W1930" s="18">
        <v>39.874355831000003</v>
      </c>
      <c r="X1930" s="18">
        <v>-82.384057628600004</v>
      </c>
      <c r="Y1930" s="18">
        <v>39.8750136377</v>
      </c>
      <c r="Z1930" s="18">
        <v>-82.388492772000006</v>
      </c>
      <c r="AA1930" s="71" t="str">
        <f t="shared" si="185"/>
        <v>PER</v>
      </c>
    </row>
    <row r="1931" spans="1:27" x14ac:dyDescent="0.25">
      <c r="A1931" s="22" t="s">
        <v>2565</v>
      </c>
      <c r="B1931" s="22">
        <v>0</v>
      </c>
      <c r="C1931" s="22" t="s">
        <v>4619</v>
      </c>
      <c r="D1931" s="22">
        <v>2</v>
      </c>
      <c r="E1931" s="23" t="str">
        <f t="shared" si="180"/>
        <v>Green</v>
      </c>
      <c r="F1931" s="72" t="s">
        <v>1681</v>
      </c>
      <c r="G1931" s="23"/>
      <c r="H1931" s="24" t="str">
        <f t="shared" si="181"/>
        <v>Start Loc</v>
      </c>
      <c r="I1931" s="24" t="str">
        <f t="shared" si="182"/>
        <v>End Loc</v>
      </c>
      <c r="J1931" s="24" t="str">
        <f t="shared" si="183"/>
        <v>Segment</v>
      </c>
      <c r="K1931" s="71" t="s">
        <v>863</v>
      </c>
      <c r="L1931" s="22">
        <v>0.5</v>
      </c>
      <c r="M1931" s="22">
        <v>0.74</v>
      </c>
      <c r="N1931" s="22">
        <v>2</v>
      </c>
      <c r="O1931" s="22">
        <v>0</v>
      </c>
      <c r="P1931" s="22">
        <v>0</v>
      </c>
      <c r="Q1931" s="22">
        <v>2</v>
      </c>
      <c r="R1931" s="22"/>
      <c r="S1931" s="22"/>
      <c r="T1931" s="22"/>
      <c r="U1931" t="s">
        <v>1248</v>
      </c>
      <c r="V1931" s="18">
        <f t="shared" si="184"/>
        <v>0.24</v>
      </c>
      <c r="W1931" s="18">
        <v>39.872858078500002</v>
      </c>
      <c r="X1931" s="18">
        <v>-83.993332289500003</v>
      </c>
      <c r="Y1931" s="18">
        <v>39.875730854799997</v>
      </c>
      <c r="Z1931" s="18">
        <v>-83.995744655899998</v>
      </c>
      <c r="AA1931" s="71" t="str">
        <f t="shared" si="185"/>
        <v>CLA</v>
      </c>
    </row>
    <row r="1932" spans="1:27" x14ac:dyDescent="0.25">
      <c r="A1932" s="22" t="s">
        <v>6466</v>
      </c>
      <c r="B1932" s="22">
        <v>0</v>
      </c>
      <c r="C1932" s="22" t="s">
        <v>4619</v>
      </c>
      <c r="D1932" s="22">
        <v>3</v>
      </c>
      <c r="E1932" s="23" t="str">
        <f t="shared" si="180"/>
        <v>Green</v>
      </c>
      <c r="F1932" s="72" t="s">
        <v>1705</v>
      </c>
      <c r="G1932" s="23"/>
      <c r="H1932" s="24" t="str">
        <f t="shared" si="181"/>
        <v>Start Loc</v>
      </c>
      <c r="I1932" s="24" t="str">
        <f t="shared" si="182"/>
        <v>End Loc</v>
      </c>
      <c r="J1932" s="24" t="str">
        <f t="shared" si="183"/>
        <v>Segment</v>
      </c>
      <c r="K1932" s="71" t="s">
        <v>958</v>
      </c>
      <c r="L1932" s="22">
        <v>0.5</v>
      </c>
      <c r="M1932" s="22">
        <v>0.74</v>
      </c>
      <c r="N1932" s="22">
        <v>3</v>
      </c>
      <c r="O1932" s="22">
        <v>0</v>
      </c>
      <c r="P1932" s="22">
        <v>3</v>
      </c>
      <c r="Q1932" s="22">
        <v>5</v>
      </c>
      <c r="R1932" s="22"/>
      <c r="S1932" s="22"/>
      <c r="T1932" s="22"/>
      <c r="U1932" t="s">
        <v>6832</v>
      </c>
      <c r="V1932" s="18">
        <f t="shared" si="184"/>
        <v>0.24</v>
      </c>
      <c r="W1932" s="18">
        <v>39.878213744699998</v>
      </c>
      <c r="X1932" s="18">
        <v>-82.207388953999995</v>
      </c>
      <c r="Y1932" s="18">
        <v>39.876960870200001</v>
      </c>
      <c r="Z1932" s="18">
        <v>-82.203277808699994</v>
      </c>
      <c r="AA1932" s="71" t="str">
        <f t="shared" si="185"/>
        <v>PER</v>
      </c>
    </row>
    <row r="1933" spans="1:27" x14ac:dyDescent="0.25">
      <c r="A1933" s="22" t="s">
        <v>3707</v>
      </c>
      <c r="B1933" s="22">
        <v>0</v>
      </c>
      <c r="C1933" s="22" t="s">
        <v>4675</v>
      </c>
      <c r="D1933" s="22">
        <v>3</v>
      </c>
      <c r="E1933" s="23" t="str">
        <f t="shared" si="180"/>
        <v>Green</v>
      </c>
      <c r="F1933" s="72" t="s">
        <v>1676</v>
      </c>
      <c r="G1933" s="23"/>
      <c r="H1933" s="24" t="str">
        <f t="shared" si="181"/>
        <v>Start Loc</v>
      </c>
      <c r="I1933" s="24" t="str">
        <f t="shared" si="182"/>
        <v>End Loc</v>
      </c>
      <c r="J1933" s="24" t="str">
        <f t="shared" si="183"/>
        <v>Segment</v>
      </c>
      <c r="K1933" s="71" t="s">
        <v>792</v>
      </c>
      <c r="L1933" s="22">
        <v>11.75</v>
      </c>
      <c r="M1933" s="22">
        <v>11.99</v>
      </c>
      <c r="N1933" s="22">
        <v>3</v>
      </c>
      <c r="O1933" s="22">
        <v>0</v>
      </c>
      <c r="P1933" s="22">
        <v>1</v>
      </c>
      <c r="Q1933" s="22">
        <v>4</v>
      </c>
      <c r="R1933" s="22"/>
      <c r="S1933" s="22"/>
      <c r="T1933" s="22"/>
      <c r="U1933" t="s">
        <v>434</v>
      </c>
      <c r="V1933" s="18">
        <f t="shared" si="184"/>
        <v>0.24000000000000021</v>
      </c>
      <c r="W1933" s="18">
        <v>39.876109435799997</v>
      </c>
      <c r="X1933" s="18">
        <v>-81.973352480100004</v>
      </c>
      <c r="Y1933" s="18">
        <v>39.8778597158</v>
      </c>
      <c r="Z1933" s="18">
        <v>-81.976958232300007</v>
      </c>
      <c r="AA1933" s="71" t="str">
        <f t="shared" si="185"/>
        <v>MUS</v>
      </c>
    </row>
    <row r="1934" spans="1:27" x14ac:dyDescent="0.25">
      <c r="A1934" s="22" t="s">
        <v>5016</v>
      </c>
      <c r="B1934" s="22">
        <v>0</v>
      </c>
      <c r="C1934" s="22" t="s">
        <v>4630</v>
      </c>
      <c r="D1934" s="22">
        <v>2</v>
      </c>
      <c r="E1934" s="23" t="str">
        <f t="shared" si="180"/>
        <v>Green</v>
      </c>
      <c r="F1934" s="72" t="s">
        <v>1685</v>
      </c>
      <c r="G1934" s="23"/>
      <c r="H1934" s="24" t="str">
        <f t="shared" si="181"/>
        <v>Start Loc</v>
      </c>
      <c r="I1934" s="24" t="str">
        <f t="shared" si="182"/>
        <v>End Loc</v>
      </c>
      <c r="J1934" s="24" t="str">
        <f t="shared" si="183"/>
        <v>Segment</v>
      </c>
      <c r="K1934" s="71" t="s">
        <v>841</v>
      </c>
      <c r="L1934" s="22">
        <v>5.75</v>
      </c>
      <c r="M1934" s="22">
        <v>5.99</v>
      </c>
      <c r="N1934" s="22">
        <v>2</v>
      </c>
      <c r="O1934" s="22">
        <v>0</v>
      </c>
      <c r="P1934" s="22">
        <v>0</v>
      </c>
      <c r="Q1934" s="22">
        <v>2</v>
      </c>
      <c r="R1934" s="22"/>
      <c r="S1934" s="22"/>
      <c r="T1934" s="22"/>
      <c r="U1934" t="s">
        <v>229</v>
      </c>
      <c r="V1934" s="18">
        <f t="shared" si="184"/>
        <v>0.24000000000000021</v>
      </c>
      <c r="W1934" s="18">
        <v>39.874841768899998</v>
      </c>
      <c r="X1934" s="18">
        <v>-83.15740796</v>
      </c>
      <c r="Y1934" s="18">
        <v>39.878381727300003</v>
      </c>
      <c r="Z1934" s="18">
        <v>-83.157267924400003</v>
      </c>
      <c r="AA1934" s="71" t="str">
        <f t="shared" si="185"/>
        <v>FRA</v>
      </c>
    </row>
    <row r="1935" spans="1:27" x14ac:dyDescent="0.25">
      <c r="A1935" s="22" t="s">
        <v>3486</v>
      </c>
      <c r="B1935" s="22">
        <v>0</v>
      </c>
      <c r="C1935" s="22" t="s">
        <v>4637</v>
      </c>
      <c r="D1935" s="22">
        <v>2</v>
      </c>
      <c r="E1935" s="23" t="str">
        <f t="shared" si="180"/>
        <v>Green</v>
      </c>
      <c r="F1935" s="72" t="s">
        <v>1681</v>
      </c>
      <c r="G1935" s="23"/>
      <c r="H1935" s="24" t="str">
        <f t="shared" si="181"/>
        <v>Start Loc</v>
      </c>
      <c r="I1935" s="24" t="str">
        <f t="shared" si="182"/>
        <v>End Loc</v>
      </c>
      <c r="J1935" s="24" t="str">
        <f t="shared" si="183"/>
        <v>Segment</v>
      </c>
      <c r="K1935" s="71" t="s">
        <v>1039</v>
      </c>
      <c r="L1935" s="22">
        <v>8.25</v>
      </c>
      <c r="M1935" s="22">
        <v>8.49</v>
      </c>
      <c r="N1935" s="22">
        <v>2</v>
      </c>
      <c r="O1935" s="22">
        <v>0</v>
      </c>
      <c r="P1935" s="22">
        <v>0</v>
      </c>
      <c r="Q1935" s="22">
        <v>1</v>
      </c>
      <c r="R1935" s="22"/>
      <c r="S1935" s="22"/>
      <c r="T1935" s="22"/>
      <c r="U1935" t="s">
        <v>451</v>
      </c>
      <c r="V1935" s="18">
        <f t="shared" si="184"/>
        <v>0.24000000000000021</v>
      </c>
      <c r="W1935" s="18">
        <v>39.8755616089</v>
      </c>
      <c r="X1935" s="18">
        <v>-83.778398754299999</v>
      </c>
      <c r="Y1935" s="18">
        <v>39.878933786399998</v>
      </c>
      <c r="Z1935" s="18">
        <v>-83.778654873799994</v>
      </c>
      <c r="AA1935" s="71" t="str">
        <f t="shared" si="185"/>
        <v>CLA</v>
      </c>
    </row>
    <row r="1936" spans="1:27" x14ac:dyDescent="0.25">
      <c r="A1936" s="22" t="s">
        <v>5742</v>
      </c>
      <c r="B1936" s="22">
        <v>0</v>
      </c>
      <c r="C1936" s="22" t="s">
        <v>4608</v>
      </c>
      <c r="D1936" s="22">
        <v>2</v>
      </c>
      <c r="E1936" s="23" t="str">
        <f t="shared" si="180"/>
        <v>Green</v>
      </c>
      <c r="F1936" s="72" t="s">
        <v>1676</v>
      </c>
      <c r="G1936" s="23"/>
      <c r="H1936" s="24" t="str">
        <f t="shared" si="181"/>
        <v>Start Loc</v>
      </c>
      <c r="I1936" s="24" t="str">
        <f t="shared" si="182"/>
        <v>End Loc</v>
      </c>
      <c r="J1936" s="24" t="str">
        <f t="shared" si="183"/>
        <v>Segment</v>
      </c>
      <c r="K1936" s="71" t="s">
        <v>799</v>
      </c>
      <c r="L1936" s="22">
        <v>1.25</v>
      </c>
      <c r="M1936" s="22">
        <v>1.49</v>
      </c>
      <c r="N1936" s="22">
        <v>2</v>
      </c>
      <c r="O1936" s="22">
        <v>0</v>
      </c>
      <c r="P1936" s="22">
        <v>1</v>
      </c>
      <c r="Q1936" s="22">
        <v>1</v>
      </c>
      <c r="R1936" s="22"/>
      <c r="S1936" s="22"/>
      <c r="T1936" s="22"/>
      <c r="U1936" t="s">
        <v>604</v>
      </c>
      <c r="V1936" s="18">
        <f t="shared" si="184"/>
        <v>0.24</v>
      </c>
      <c r="W1936" s="18">
        <v>39.877911868600002</v>
      </c>
      <c r="X1936" s="18">
        <v>-82.117753701200002</v>
      </c>
      <c r="Y1936" s="18">
        <v>39.879350783900001</v>
      </c>
      <c r="Z1936" s="18">
        <v>-82.121523875600005</v>
      </c>
      <c r="AA1936" s="71" t="str">
        <f t="shared" si="185"/>
        <v>MUS</v>
      </c>
    </row>
    <row r="1937" spans="1:27" x14ac:dyDescent="0.25">
      <c r="A1937" s="22" t="s">
        <v>5370</v>
      </c>
      <c r="B1937" s="22">
        <v>0</v>
      </c>
      <c r="C1937" s="22" t="s">
        <v>4653</v>
      </c>
      <c r="D1937" s="22">
        <v>2</v>
      </c>
      <c r="E1937" s="23" t="str">
        <f t="shared" si="180"/>
        <v>Green</v>
      </c>
      <c r="F1937" s="72" t="s">
        <v>1685</v>
      </c>
      <c r="G1937" s="23"/>
      <c r="H1937" s="24" t="str">
        <f t="shared" si="181"/>
        <v>Start Loc</v>
      </c>
      <c r="I1937" s="24" t="str">
        <f t="shared" si="182"/>
        <v>End Loc</v>
      </c>
      <c r="J1937" s="24" t="str">
        <f t="shared" si="183"/>
        <v>Segment</v>
      </c>
      <c r="K1937" s="71" t="s">
        <v>841</v>
      </c>
      <c r="L1937" s="22">
        <v>6</v>
      </c>
      <c r="M1937" s="22">
        <v>6.24</v>
      </c>
      <c r="N1937" s="22">
        <v>2</v>
      </c>
      <c r="O1937" s="22">
        <v>0</v>
      </c>
      <c r="P1937" s="22">
        <v>0</v>
      </c>
      <c r="Q1937" s="22">
        <v>0</v>
      </c>
      <c r="R1937" s="22"/>
      <c r="S1937" s="22"/>
      <c r="T1937" s="22"/>
      <c r="U1937" t="s">
        <v>229</v>
      </c>
      <c r="V1937" s="18">
        <f t="shared" si="184"/>
        <v>0.24000000000000021</v>
      </c>
      <c r="W1937" s="18">
        <v>39.878529073099998</v>
      </c>
      <c r="X1937" s="18">
        <v>-83.157262741099998</v>
      </c>
      <c r="Y1937" s="18">
        <v>39.881948264400002</v>
      </c>
      <c r="Z1937" s="18">
        <v>-83.156516303100005</v>
      </c>
      <c r="AA1937" s="71" t="str">
        <f t="shared" si="185"/>
        <v>FRA</v>
      </c>
    </row>
    <row r="1938" spans="1:27" x14ac:dyDescent="0.25">
      <c r="A1938" s="22" t="s">
        <v>3646</v>
      </c>
      <c r="B1938" s="22">
        <v>0</v>
      </c>
      <c r="C1938" s="22" t="s">
        <v>4620</v>
      </c>
      <c r="D1938" s="22">
        <v>2</v>
      </c>
      <c r="E1938" s="23" t="str">
        <f t="shared" si="180"/>
        <v>Green</v>
      </c>
      <c r="F1938" s="72" t="s">
        <v>1734</v>
      </c>
      <c r="G1938" s="23"/>
      <c r="H1938" s="24" t="str">
        <f t="shared" si="181"/>
        <v>Start Loc</v>
      </c>
      <c r="I1938" s="24" t="str">
        <f t="shared" si="182"/>
        <v>End Loc</v>
      </c>
      <c r="J1938" s="24" t="str">
        <f t="shared" si="183"/>
        <v>Segment</v>
      </c>
      <c r="K1938" s="71" t="s">
        <v>899</v>
      </c>
      <c r="L1938" s="22">
        <v>0</v>
      </c>
      <c r="M1938" s="22">
        <v>0.24</v>
      </c>
      <c r="N1938" s="22">
        <v>2</v>
      </c>
      <c r="O1938" s="22">
        <v>0</v>
      </c>
      <c r="P1938" s="22">
        <v>0</v>
      </c>
      <c r="Q1938" s="22">
        <v>1</v>
      </c>
      <c r="R1938" s="22"/>
      <c r="S1938" s="22"/>
      <c r="T1938" s="22"/>
      <c r="U1938" t="s">
        <v>1573</v>
      </c>
      <c r="V1938" s="18">
        <f t="shared" si="184"/>
        <v>0.24</v>
      </c>
      <c r="W1938" s="18">
        <v>39.8797324911</v>
      </c>
      <c r="X1938" s="18">
        <v>-83.328393469100007</v>
      </c>
      <c r="Y1938" s="18">
        <v>39.882341333200003</v>
      </c>
      <c r="Z1938" s="18">
        <v>-83.325535055000003</v>
      </c>
      <c r="AA1938" s="71" t="str">
        <f t="shared" si="185"/>
        <v>MAD</v>
      </c>
    </row>
    <row r="1939" spans="1:27" x14ac:dyDescent="0.25">
      <c r="A1939" s="22" t="s">
        <v>3479</v>
      </c>
      <c r="B1939" s="22">
        <v>0</v>
      </c>
      <c r="C1939" s="22" t="s">
        <v>4620</v>
      </c>
      <c r="D1939" s="22">
        <v>4</v>
      </c>
      <c r="E1939" s="23" t="str">
        <f t="shared" si="180"/>
        <v>Green</v>
      </c>
      <c r="F1939" s="72" t="s">
        <v>1681</v>
      </c>
      <c r="G1939" s="23"/>
      <c r="H1939" s="24" t="str">
        <f t="shared" si="181"/>
        <v>Start Loc</v>
      </c>
      <c r="I1939" s="24" t="str">
        <f t="shared" si="182"/>
        <v>End Loc</v>
      </c>
      <c r="J1939" s="24" t="str">
        <f t="shared" si="183"/>
        <v>Segment</v>
      </c>
      <c r="K1939" s="71" t="s">
        <v>1024</v>
      </c>
      <c r="L1939" s="22">
        <v>0</v>
      </c>
      <c r="M1939" s="22">
        <v>0.24</v>
      </c>
      <c r="N1939" s="22">
        <v>4</v>
      </c>
      <c r="O1939" s="22">
        <v>0</v>
      </c>
      <c r="P1939" s="22">
        <v>0</v>
      </c>
      <c r="Q1939" s="22">
        <v>2</v>
      </c>
      <c r="R1939" s="22"/>
      <c r="S1939" s="22"/>
      <c r="T1939" s="22"/>
      <c r="U1939" t="s">
        <v>1340</v>
      </c>
      <c r="V1939" s="18">
        <f t="shared" si="184"/>
        <v>0.24</v>
      </c>
      <c r="W1939" s="18">
        <v>39.881992002799997</v>
      </c>
      <c r="X1939" s="18">
        <v>-84.009751381900003</v>
      </c>
      <c r="Y1939" s="18">
        <v>39.8849468481</v>
      </c>
      <c r="Z1939" s="18">
        <v>-84.012095863499994</v>
      </c>
      <c r="AA1939" s="71" t="str">
        <f t="shared" si="185"/>
        <v>CLA</v>
      </c>
    </row>
    <row r="1940" spans="1:27" x14ac:dyDescent="0.25">
      <c r="A1940" s="22" t="s">
        <v>2778</v>
      </c>
      <c r="B1940" s="22">
        <v>0</v>
      </c>
      <c r="C1940" s="22" t="s">
        <v>4616</v>
      </c>
      <c r="D1940" s="22">
        <v>2</v>
      </c>
      <c r="E1940" s="23" t="str">
        <f t="shared" si="180"/>
        <v>Green</v>
      </c>
      <c r="F1940" s="72" t="s">
        <v>1734</v>
      </c>
      <c r="G1940" s="23"/>
      <c r="H1940" s="24" t="str">
        <f t="shared" si="181"/>
        <v>Start Loc</v>
      </c>
      <c r="I1940" s="24" t="str">
        <f t="shared" si="182"/>
        <v>End Loc</v>
      </c>
      <c r="J1940" s="24" t="str">
        <f t="shared" si="183"/>
        <v>Segment</v>
      </c>
      <c r="K1940" s="71" t="s">
        <v>899</v>
      </c>
      <c r="L1940" s="22">
        <v>4</v>
      </c>
      <c r="M1940" s="22">
        <v>4.24</v>
      </c>
      <c r="N1940" s="22">
        <v>2</v>
      </c>
      <c r="O1940" s="22">
        <v>0</v>
      </c>
      <c r="P1940" s="22">
        <v>0</v>
      </c>
      <c r="Q1940" s="22">
        <v>1</v>
      </c>
      <c r="R1940" s="22"/>
      <c r="S1940" s="22"/>
      <c r="T1940" s="22"/>
      <c r="U1940" t="s">
        <v>1573</v>
      </c>
      <c r="V1940" s="18">
        <f t="shared" si="184"/>
        <v>0.24000000000000021</v>
      </c>
      <c r="W1940" s="18">
        <v>39.887367722400001</v>
      </c>
      <c r="X1940" s="18">
        <v>-83.255879800200006</v>
      </c>
      <c r="Y1940" s="18">
        <v>39.886964085899997</v>
      </c>
      <c r="Z1940" s="18">
        <v>-83.251428203299994</v>
      </c>
      <c r="AA1940" s="71" t="str">
        <f t="shared" si="185"/>
        <v>MAD</v>
      </c>
    </row>
    <row r="1941" spans="1:27" x14ac:dyDescent="0.25">
      <c r="A1941" s="22" t="s">
        <v>5222</v>
      </c>
      <c r="B1941" s="22">
        <v>0</v>
      </c>
      <c r="C1941" s="22" t="s">
        <v>4643</v>
      </c>
      <c r="D1941" s="22">
        <v>3</v>
      </c>
      <c r="E1941" s="23" t="str">
        <f t="shared" si="180"/>
        <v>Green</v>
      </c>
      <c r="F1941" s="72" t="s">
        <v>1676</v>
      </c>
      <c r="G1941" s="23"/>
      <c r="H1941" s="24" t="str">
        <f t="shared" si="181"/>
        <v>Start Loc</v>
      </c>
      <c r="I1941" s="24" t="str">
        <f t="shared" si="182"/>
        <v>End Loc</v>
      </c>
      <c r="J1941" s="24" t="str">
        <f t="shared" si="183"/>
        <v>Segment</v>
      </c>
      <c r="K1941" s="71" t="s">
        <v>869</v>
      </c>
      <c r="L1941" s="22">
        <v>3.5</v>
      </c>
      <c r="M1941" s="22">
        <v>3.74</v>
      </c>
      <c r="N1941" s="22">
        <v>3</v>
      </c>
      <c r="O1941" s="22">
        <v>0</v>
      </c>
      <c r="P1941" s="22">
        <v>0</v>
      </c>
      <c r="Q1941" s="22">
        <v>2</v>
      </c>
      <c r="R1941" s="22"/>
      <c r="S1941" s="22"/>
      <c r="T1941" s="22"/>
      <c r="U1941" t="s">
        <v>4835</v>
      </c>
      <c r="V1941" s="18">
        <f t="shared" si="184"/>
        <v>0.24000000000000021</v>
      </c>
      <c r="W1941" s="18">
        <v>39.884546496399999</v>
      </c>
      <c r="X1941" s="18">
        <v>-82.030234685099998</v>
      </c>
      <c r="Y1941" s="18">
        <v>39.887456459299997</v>
      </c>
      <c r="Z1941" s="18">
        <v>-82.028155448199996</v>
      </c>
      <c r="AA1941" s="71" t="str">
        <f t="shared" si="185"/>
        <v>MUS</v>
      </c>
    </row>
    <row r="1942" spans="1:27" x14ac:dyDescent="0.25">
      <c r="A1942" s="22" t="s">
        <v>4953</v>
      </c>
      <c r="B1942" s="22">
        <v>0</v>
      </c>
      <c r="C1942" s="22" t="s">
        <v>4619</v>
      </c>
      <c r="D1942" s="22">
        <v>2</v>
      </c>
      <c r="E1942" s="23" t="str">
        <f t="shared" si="180"/>
        <v>Green</v>
      </c>
      <c r="F1942" s="72" t="s">
        <v>1723</v>
      </c>
      <c r="G1942" s="23"/>
      <c r="H1942" s="24" t="str">
        <f t="shared" si="181"/>
        <v>Start Loc</v>
      </c>
      <c r="I1942" s="24" t="str">
        <f t="shared" si="182"/>
        <v>End Loc</v>
      </c>
      <c r="J1942" s="24" t="str">
        <f t="shared" si="183"/>
        <v>Segment</v>
      </c>
      <c r="K1942" s="71" t="s">
        <v>908</v>
      </c>
      <c r="L1942" s="22">
        <v>0.5</v>
      </c>
      <c r="M1942" s="22">
        <v>0.74</v>
      </c>
      <c r="N1942" s="22">
        <v>2</v>
      </c>
      <c r="O1942" s="22">
        <v>0</v>
      </c>
      <c r="P1942" s="22">
        <v>1</v>
      </c>
      <c r="Q1942" s="22">
        <v>2</v>
      </c>
      <c r="R1942" s="22"/>
      <c r="S1942" s="22"/>
      <c r="T1942" s="22"/>
      <c r="U1942" t="s">
        <v>1467</v>
      </c>
      <c r="V1942" s="18">
        <f t="shared" si="184"/>
        <v>0.24</v>
      </c>
      <c r="W1942" s="18">
        <v>39.891328749000003</v>
      </c>
      <c r="X1942" s="18">
        <v>-84.583737154199994</v>
      </c>
      <c r="Y1942" s="18">
        <v>39.888129768299997</v>
      </c>
      <c r="Z1942" s="18">
        <v>-84.581982411200002</v>
      </c>
      <c r="AA1942" s="71" t="str">
        <f t="shared" si="185"/>
        <v>PRE</v>
      </c>
    </row>
    <row r="1943" spans="1:27" x14ac:dyDescent="0.25">
      <c r="A1943" s="22" t="s">
        <v>5181</v>
      </c>
      <c r="B1943" s="22">
        <v>0</v>
      </c>
      <c r="C1943" s="22" t="s">
        <v>4620</v>
      </c>
      <c r="D1943" s="22">
        <v>2</v>
      </c>
      <c r="E1943" s="23" t="str">
        <f t="shared" si="180"/>
        <v>Green</v>
      </c>
      <c r="F1943" s="72" t="s">
        <v>1681</v>
      </c>
      <c r="G1943" s="23"/>
      <c r="H1943" s="24" t="str">
        <f t="shared" si="181"/>
        <v>Start Loc</v>
      </c>
      <c r="I1943" s="24" t="str">
        <f t="shared" si="182"/>
        <v>End Loc</v>
      </c>
      <c r="J1943" s="24" t="str">
        <f t="shared" si="183"/>
        <v>Segment</v>
      </c>
      <c r="K1943" s="71" t="s">
        <v>965</v>
      </c>
      <c r="L1943" s="22">
        <v>0</v>
      </c>
      <c r="M1943" s="22">
        <v>0.24</v>
      </c>
      <c r="N1943" s="22">
        <v>2</v>
      </c>
      <c r="O1943" s="22">
        <v>0</v>
      </c>
      <c r="P1943" s="22">
        <v>1</v>
      </c>
      <c r="Q1943" s="22">
        <v>1</v>
      </c>
      <c r="R1943" s="22"/>
      <c r="S1943" s="22"/>
      <c r="T1943" s="22"/>
      <c r="U1943" t="s">
        <v>4821</v>
      </c>
      <c r="V1943" s="18">
        <f t="shared" si="184"/>
        <v>0.24</v>
      </c>
      <c r="W1943" s="18">
        <v>39.889186841399997</v>
      </c>
      <c r="X1943" s="18">
        <v>-83.836413689099999</v>
      </c>
      <c r="Y1943" s="18">
        <v>39.888159183100001</v>
      </c>
      <c r="Z1943" s="18">
        <v>-83.832757314099993</v>
      </c>
      <c r="AA1943" s="71" t="str">
        <f t="shared" si="185"/>
        <v>CLA</v>
      </c>
    </row>
    <row r="1944" spans="1:27" x14ac:dyDescent="0.25">
      <c r="A1944" s="22" t="s">
        <v>5460</v>
      </c>
      <c r="B1944" s="22">
        <v>0</v>
      </c>
      <c r="C1944" s="22" t="s">
        <v>4654</v>
      </c>
      <c r="D1944" s="22">
        <v>3</v>
      </c>
      <c r="E1944" s="23" t="str">
        <f t="shared" si="180"/>
        <v>Green</v>
      </c>
      <c r="F1944" s="72" t="s">
        <v>1674</v>
      </c>
      <c r="G1944" s="23"/>
      <c r="H1944" s="24" t="str">
        <f t="shared" si="181"/>
        <v>Start Loc</v>
      </c>
      <c r="I1944" s="24" t="str">
        <f t="shared" si="182"/>
        <v>End Loc</v>
      </c>
      <c r="J1944" s="24" t="str">
        <f t="shared" si="183"/>
        <v>Segment</v>
      </c>
      <c r="K1944" s="71" t="s">
        <v>859</v>
      </c>
      <c r="L1944" s="22">
        <v>6.75</v>
      </c>
      <c r="M1944" s="22">
        <v>6.99</v>
      </c>
      <c r="N1944" s="22">
        <v>3</v>
      </c>
      <c r="O1944" s="22">
        <v>0</v>
      </c>
      <c r="P1944" s="22">
        <v>0</v>
      </c>
      <c r="Q1944" s="22">
        <v>0</v>
      </c>
      <c r="R1944" s="22"/>
      <c r="S1944" s="22"/>
      <c r="T1944" s="22"/>
      <c r="U1944" t="s">
        <v>341</v>
      </c>
      <c r="V1944" s="18">
        <f t="shared" si="184"/>
        <v>0.24000000000000021</v>
      </c>
      <c r="W1944" s="18">
        <v>39.885809349799999</v>
      </c>
      <c r="X1944" s="18">
        <v>-84.272423046900002</v>
      </c>
      <c r="Y1944" s="18">
        <v>39.888876178700002</v>
      </c>
      <c r="Z1944" s="18">
        <v>-84.274144313299999</v>
      </c>
      <c r="AA1944" s="71" t="str">
        <f t="shared" si="185"/>
        <v>MOT</v>
      </c>
    </row>
    <row r="1945" spans="1:27" x14ac:dyDescent="0.25">
      <c r="A1945" s="22" t="s">
        <v>2782</v>
      </c>
      <c r="B1945" s="22">
        <v>0</v>
      </c>
      <c r="C1945" s="22" t="s">
        <v>4608</v>
      </c>
      <c r="D1945" s="22">
        <v>2</v>
      </c>
      <c r="E1945" s="23" t="str">
        <f t="shared" si="180"/>
        <v>Green</v>
      </c>
      <c r="F1945" s="72" t="s">
        <v>1685</v>
      </c>
      <c r="G1945" s="23"/>
      <c r="H1945" s="24" t="str">
        <f t="shared" si="181"/>
        <v>Start Loc</v>
      </c>
      <c r="I1945" s="24" t="str">
        <f t="shared" si="182"/>
        <v>End Loc</v>
      </c>
      <c r="J1945" s="24" t="str">
        <f t="shared" si="183"/>
        <v>Segment</v>
      </c>
      <c r="K1945" s="71" t="s">
        <v>814</v>
      </c>
      <c r="L1945" s="22">
        <v>1.25</v>
      </c>
      <c r="M1945" s="22">
        <v>1.49</v>
      </c>
      <c r="N1945" s="22">
        <v>2</v>
      </c>
      <c r="O1945" s="22">
        <v>0</v>
      </c>
      <c r="P1945" s="22">
        <v>0</v>
      </c>
      <c r="Q1945" s="22">
        <v>1</v>
      </c>
      <c r="R1945" s="22"/>
      <c r="S1945" s="22"/>
      <c r="T1945" s="22"/>
      <c r="U1945" t="s">
        <v>250</v>
      </c>
      <c r="V1945" s="18">
        <f t="shared" si="184"/>
        <v>0.24</v>
      </c>
      <c r="W1945" s="18">
        <v>39.892948312599998</v>
      </c>
      <c r="X1945" s="18">
        <v>-83.228312642099993</v>
      </c>
      <c r="Y1945" s="18">
        <v>39.892386177299997</v>
      </c>
      <c r="Z1945" s="18">
        <v>-83.223935684400004</v>
      </c>
      <c r="AA1945" s="71" t="str">
        <f t="shared" si="185"/>
        <v>FRA</v>
      </c>
    </row>
    <row r="1946" spans="1:27" x14ac:dyDescent="0.25">
      <c r="A1946" s="22" t="s">
        <v>6235</v>
      </c>
      <c r="B1946" s="22">
        <v>0</v>
      </c>
      <c r="C1946" s="22" t="s">
        <v>4616</v>
      </c>
      <c r="D1946" s="22">
        <v>2</v>
      </c>
      <c r="E1946" s="23" t="str">
        <f t="shared" si="180"/>
        <v>Green</v>
      </c>
      <c r="F1946" s="72" t="s">
        <v>1676</v>
      </c>
      <c r="G1946" s="23"/>
      <c r="H1946" s="24" t="str">
        <f t="shared" si="181"/>
        <v>Start Loc</v>
      </c>
      <c r="I1946" s="24" t="str">
        <f t="shared" si="182"/>
        <v>End Loc</v>
      </c>
      <c r="J1946" s="24" t="str">
        <f t="shared" si="183"/>
        <v>Segment</v>
      </c>
      <c r="K1946" s="71" t="s">
        <v>869</v>
      </c>
      <c r="L1946" s="22">
        <v>4</v>
      </c>
      <c r="M1946" s="22">
        <v>4.24</v>
      </c>
      <c r="N1946" s="22">
        <v>2</v>
      </c>
      <c r="O1946" s="22">
        <v>0</v>
      </c>
      <c r="P1946" s="22">
        <v>0</v>
      </c>
      <c r="Q1946" s="22">
        <v>1</v>
      </c>
      <c r="R1946" s="22"/>
      <c r="S1946" s="22"/>
      <c r="T1946" s="22"/>
      <c r="U1946" t="s">
        <v>4835</v>
      </c>
      <c r="V1946" s="18">
        <f t="shared" si="184"/>
        <v>0.24000000000000021</v>
      </c>
      <c r="W1946" s="18">
        <v>39.890221196900001</v>
      </c>
      <c r="X1946" s="18">
        <v>-82.024863921199994</v>
      </c>
      <c r="Y1946" s="18">
        <v>39.892427042599998</v>
      </c>
      <c r="Z1946" s="18">
        <v>-82.021548786599993</v>
      </c>
      <c r="AA1946" s="71" t="str">
        <f t="shared" si="185"/>
        <v>MUS</v>
      </c>
    </row>
    <row r="1947" spans="1:27" x14ac:dyDescent="0.25">
      <c r="A1947" s="22" t="s">
        <v>3090</v>
      </c>
      <c r="B1947" s="22">
        <v>0</v>
      </c>
      <c r="C1947" s="22" t="s">
        <v>4619</v>
      </c>
      <c r="D1947" s="22">
        <v>2</v>
      </c>
      <c r="E1947" s="23" t="str">
        <f t="shared" si="180"/>
        <v>Green</v>
      </c>
      <c r="F1947" s="72" t="s">
        <v>1705</v>
      </c>
      <c r="G1947" s="23"/>
      <c r="H1947" s="24" t="str">
        <f t="shared" si="181"/>
        <v>Start Loc</v>
      </c>
      <c r="I1947" s="24" t="str">
        <f t="shared" si="182"/>
        <v>End Loc</v>
      </c>
      <c r="J1947" s="24" t="str">
        <f t="shared" si="183"/>
        <v>Segment</v>
      </c>
      <c r="K1947" s="71" t="s">
        <v>984</v>
      </c>
      <c r="L1947" s="22">
        <v>0.5</v>
      </c>
      <c r="M1947" s="22">
        <v>0.74</v>
      </c>
      <c r="N1947" s="22">
        <v>2</v>
      </c>
      <c r="O1947" s="22">
        <v>0</v>
      </c>
      <c r="P1947" s="22">
        <v>0</v>
      </c>
      <c r="Q1947" s="22">
        <v>1</v>
      </c>
      <c r="R1947" s="22"/>
      <c r="S1947" s="22"/>
      <c r="T1947" s="22"/>
      <c r="U1947" t="s">
        <v>1171</v>
      </c>
      <c r="V1947" s="18">
        <f t="shared" si="184"/>
        <v>0.24</v>
      </c>
      <c r="W1947" s="18">
        <v>39.889755694900003</v>
      </c>
      <c r="X1947" s="18">
        <v>-82.2246694408</v>
      </c>
      <c r="Y1947" s="18">
        <v>39.892710892700002</v>
      </c>
      <c r="Z1947" s="18">
        <v>-82.226922869199996</v>
      </c>
      <c r="AA1947" s="71" t="str">
        <f t="shared" si="185"/>
        <v>PER</v>
      </c>
    </row>
    <row r="1948" spans="1:27" x14ac:dyDescent="0.25">
      <c r="A1948" s="22" t="s">
        <v>2405</v>
      </c>
      <c r="B1948" s="22">
        <v>0</v>
      </c>
      <c r="C1948" s="22" t="s">
        <v>4624</v>
      </c>
      <c r="D1948" s="22">
        <v>2</v>
      </c>
      <c r="E1948" s="23" t="str">
        <f t="shared" si="180"/>
        <v>Green</v>
      </c>
      <c r="F1948" s="72" t="s">
        <v>1676</v>
      </c>
      <c r="G1948" s="23"/>
      <c r="H1948" s="24" t="str">
        <f t="shared" si="181"/>
        <v>Start Loc</v>
      </c>
      <c r="I1948" s="24" t="str">
        <f t="shared" si="182"/>
        <v>End Loc</v>
      </c>
      <c r="J1948" s="24" t="str">
        <f t="shared" si="183"/>
        <v>Segment</v>
      </c>
      <c r="K1948" s="71" t="s">
        <v>1763</v>
      </c>
      <c r="L1948" s="22">
        <v>2.25</v>
      </c>
      <c r="M1948" s="22">
        <v>2.4900000000000002</v>
      </c>
      <c r="N1948" s="22">
        <v>2</v>
      </c>
      <c r="O1948" s="22">
        <v>0</v>
      </c>
      <c r="P1948" s="22">
        <v>0</v>
      </c>
      <c r="Q1948" s="22">
        <v>0</v>
      </c>
      <c r="R1948" s="22"/>
      <c r="S1948" s="22"/>
      <c r="T1948" s="22"/>
      <c r="U1948" t="s">
        <v>1653</v>
      </c>
      <c r="V1948" s="18">
        <f t="shared" si="184"/>
        <v>0.24000000000000021</v>
      </c>
      <c r="W1948" s="18">
        <v>39.895374074700001</v>
      </c>
      <c r="X1948" s="18">
        <v>-81.952459252099999</v>
      </c>
      <c r="Y1948" s="18">
        <v>39.894681684399998</v>
      </c>
      <c r="Z1948" s="18">
        <v>-81.948120103600004</v>
      </c>
      <c r="AA1948" s="71" t="str">
        <f t="shared" si="185"/>
        <v>MUS</v>
      </c>
    </row>
    <row r="1949" spans="1:27" x14ac:dyDescent="0.25">
      <c r="A1949" s="22" t="s">
        <v>5036</v>
      </c>
      <c r="B1949" s="22">
        <v>0</v>
      </c>
      <c r="C1949" s="22" t="s">
        <v>4624</v>
      </c>
      <c r="D1949" s="22">
        <v>2</v>
      </c>
      <c r="E1949" s="23" t="str">
        <f t="shared" si="180"/>
        <v>Green</v>
      </c>
      <c r="F1949" s="72" t="s">
        <v>1685</v>
      </c>
      <c r="G1949" s="23"/>
      <c r="H1949" s="24" t="str">
        <f t="shared" si="181"/>
        <v>Start Loc</v>
      </c>
      <c r="I1949" s="24" t="str">
        <f t="shared" si="182"/>
        <v>End Loc</v>
      </c>
      <c r="J1949" s="24" t="str">
        <f t="shared" si="183"/>
        <v>Segment</v>
      </c>
      <c r="K1949" s="71" t="s">
        <v>814</v>
      </c>
      <c r="L1949" s="22">
        <v>2.25</v>
      </c>
      <c r="M1949" s="22">
        <v>2.4900000000000002</v>
      </c>
      <c r="N1949" s="22">
        <v>2</v>
      </c>
      <c r="O1949" s="22">
        <v>0</v>
      </c>
      <c r="P1949" s="22">
        <v>0</v>
      </c>
      <c r="Q1949" s="22">
        <v>1</v>
      </c>
      <c r="R1949" s="22"/>
      <c r="S1949" s="22"/>
      <c r="T1949" s="22"/>
      <c r="U1949" t="s">
        <v>250</v>
      </c>
      <c r="V1949" s="18">
        <f t="shared" si="184"/>
        <v>0.24000000000000021</v>
      </c>
      <c r="W1949" s="18">
        <v>39.894663774599998</v>
      </c>
      <c r="X1949" s="18">
        <v>-83.210009064800005</v>
      </c>
      <c r="Y1949" s="18">
        <v>39.894757057</v>
      </c>
      <c r="Z1949" s="18">
        <v>-83.205650638500003</v>
      </c>
      <c r="AA1949" s="71" t="str">
        <f t="shared" si="185"/>
        <v>FRA</v>
      </c>
    </row>
    <row r="1950" spans="1:27" x14ac:dyDescent="0.25">
      <c r="A1950" s="22" t="s">
        <v>4112</v>
      </c>
      <c r="B1950" s="22">
        <v>0</v>
      </c>
      <c r="C1950" s="22" t="s">
        <v>4608</v>
      </c>
      <c r="D1950" s="22">
        <v>5</v>
      </c>
      <c r="E1950" s="23" t="str">
        <f t="shared" si="180"/>
        <v>Green</v>
      </c>
      <c r="F1950" s="72" t="s">
        <v>1674</v>
      </c>
      <c r="G1950" s="23"/>
      <c r="H1950" s="24" t="str">
        <f t="shared" si="181"/>
        <v>Start Loc</v>
      </c>
      <c r="I1950" s="24" t="str">
        <f t="shared" si="182"/>
        <v>End Loc</v>
      </c>
      <c r="J1950" s="24" t="str">
        <f t="shared" si="183"/>
        <v>Segment</v>
      </c>
      <c r="K1950" s="71" t="s">
        <v>803</v>
      </c>
      <c r="L1950" s="22">
        <v>1.25</v>
      </c>
      <c r="M1950" s="22">
        <v>1.49</v>
      </c>
      <c r="N1950" s="22">
        <v>5</v>
      </c>
      <c r="O1950" s="22">
        <v>0</v>
      </c>
      <c r="P1950" s="22">
        <v>1</v>
      </c>
      <c r="Q1950" s="22">
        <v>3</v>
      </c>
      <c r="R1950" s="22"/>
      <c r="S1950" s="22"/>
      <c r="T1950" s="22"/>
      <c r="U1950" t="s">
        <v>1203</v>
      </c>
      <c r="V1950" s="18">
        <f t="shared" si="184"/>
        <v>0.24</v>
      </c>
      <c r="W1950" s="18">
        <v>39.896234404499999</v>
      </c>
      <c r="X1950" s="18">
        <v>-84.285721401000004</v>
      </c>
      <c r="Y1950" s="18">
        <v>39.895109404499998</v>
      </c>
      <c r="Z1950" s="18">
        <v>-84.282075346699997</v>
      </c>
      <c r="AA1950" s="71" t="str">
        <f t="shared" si="185"/>
        <v>MOT</v>
      </c>
    </row>
    <row r="1951" spans="1:27" x14ac:dyDescent="0.25">
      <c r="A1951" s="22" t="s">
        <v>2214</v>
      </c>
      <c r="B1951" s="22">
        <v>0</v>
      </c>
      <c r="C1951" s="22" t="s">
        <v>4622</v>
      </c>
      <c r="D1951" s="22">
        <v>2</v>
      </c>
      <c r="E1951" s="23" t="str">
        <f t="shared" si="180"/>
        <v>Green</v>
      </c>
      <c r="F1951" s="72" t="s">
        <v>1676</v>
      </c>
      <c r="G1951" s="23"/>
      <c r="H1951" s="24" t="str">
        <f t="shared" si="181"/>
        <v>Start Loc</v>
      </c>
      <c r="I1951" s="24" t="str">
        <f t="shared" si="182"/>
        <v>End Loc</v>
      </c>
      <c r="J1951" s="24" t="str">
        <f t="shared" si="183"/>
        <v>Segment</v>
      </c>
      <c r="K1951" s="71" t="s">
        <v>1763</v>
      </c>
      <c r="L1951" s="22">
        <v>1.5</v>
      </c>
      <c r="M1951" s="22">
        <v>1.74</v>
      </c>
      <c r="N1951" s="22">
        <v>2</v>
      </c>
      <c r="O1951" s="22">
        <v>0</v>
      </c>
      <c r="P1951" s="22">
        <v>0</v>
      </c>
      <c r="Q1951" s="22">
        <v>0</v>
      </c>
      <c r="R1951" s="22"/>
      <c r="S1951" s="22"/>
      <c r="T1951" s="22"/>
      <c r="U1951" t="s">
        <v>1653</v>
      </c>
      <c r="V1951" s="18">
        <f t="shared" si="184"/>
        <v>0.24</v>
      </c>
      <c r="W1951" s="18">
        <v>39.898033020200003</v>
      </c>
      <c r="X1951" s="18">
        <v>-81.962423728999994</v>
      </c>
      <c r="Y1951" s="18">
        <v>39.895909814699998</v>
      </c>
      <c r="Z1951" s="18">
        <v>-81.960317504900004</v>
      </c>
      <c r="AA1951" s="71" t="str">
        <f t="shared" si="185"/>
        <v>MUS</v>
      </c>
    </row>
    <row r="1952" spans="1:27" x14ac:dyDescent="0.25">
      <c r="A1952" s="22" t="s">
        <v>4571</v>
      </c>
      <c r="B1952" s="22">
        <v>0</v>
      </c>
      <c r="C1952" s="22" t="s">
        <v>4612</v>
      </c>
      <c r="D1952" s="22">
        <v>4</v>
      </c>
      <c r="E1952" s="23" t="str">
        <f t="shared" si="180"/>
        <v>Green</v>
      </c>
      <c r="F1952" s="72" t="s">
        <v>1674</v>
      </c>
      <c r="G1952" s="23"/>
      <c r="H1952" s="24" t="str">
        <f t="shared" si="181"/>
        <v>Start Loc</v>
      </c>
      <c r="I1952" s="24" t="str">
        <f t="shared" si="182"/>
        <v>End Loc</v>
      </c>
      <c r="J1952" s="24" t="str">
        <f t="shared" si="183"/>
        <v>Segment</v>
      </c>
      <c r="K1952" s="71" t="s">
        <v>803</v>
      </c>
      <c r="L1952" s="22">
        <v>1</v>
      </c>
      <c r="M1952" s="22">
        <v>1.24</v>
      </c>
      <c r="N1952" s="22">
        <v>4</v>
      </c>
      <c r="O1952" s="22">
        <v>0</v>
      </c>
      <c r="P1952" s="22">
        <v>0</v>
      </c>
      <c r="Q1952" s="22">
        <v>3</v>
      </c>
      <c r="R1952" s="22"/>
      <c r="S1952" s="22"/>
      <c r="T1952" s="22"/>
      <c r="U1952" t="s">
        <v>1203</v>
      </c>
      <c r="V1952" s="18">
        <f t="shared" si="184"/>
        <v>0.24</v>
      </c>
      <c r="W1952" s="18">
        <v>39.899088240399998</v>
      </c>
      <c r="X1952" s="18">
        <v>-84.287694344800002</v>
      </c>
      <c r="Y1952" s="18">
        <v>39.896378988999999</v>
      </c>
      <c r="Z1952" s="18">
        <v>-84.285727403500005</v>
      </c>
      <c r="AA1952" s="71" t="str">
        <f t="shared" si="185"/>
        <v>MOT</v>
      </c>
    </row>
    <row r="1953" spans="1:27" x14ac:dyDescent="0.25">
      <c r="A1953" s="22" t="s">
        <v>3993</v>
      </c>
      <c r="B1953" s="22">
        <v>0</v>
      </c>
      <c r="C1953" s="22" t="s">
        <v>4643</v>
      </c>
      <c r="D1953" s="22">
        <v>2</v>
      </c>
      <c r="E1953" s="23" t="str">
        <f t="shared" si="180"/>
        <v>Green</v>
      </c>
      <c r="F1953" s="72" t="s">
        <v>1734</v>
      </c>
      <c r="G1953" s="23"/>
      <c r="H1953" s="24" t="str">
        <f t="shared" si="181"/>
        <v>Start Loc</v>
      </c>
      <c r="I1953" s="24" t="str">
        <f t="shared" si="182"/>
        <v>End Loc</v>
      </c>
      <c r="J1953" s="24" t="str">
        <f t="shared" si="183"/>
        <v>Segment</v>
      </c>
      <c r="K1953" s="71" t="s">
        <v>900</v>
      </c>
      <c r="L1953" s="22">
        <v>3.5</v>
      </c>
      <c r="M1953" s="22">
        <v>3.74</v>
      </c>
      <c r="N1953" s="22">
        <v>2</v>
      </c>
      <c r="O1953" s="22">
        <v>0</v>
      </c>
      <c r="P1953" s="22">
        <v>0</v>
      </c>
      <c r="Q1953" s="22">
        <v>2</v>
      </c>
      <c r="R1953" s="22"/>
      <c r="S1953" s="22"/>
      <c r="T1953" s="22"/>
      <c r="U1953" t="s">
        <v>528</v>
      </c>
      <c r="V1953" s="18">
        <f t="shared" si="184"/>
        <v>0.24000000000000021</v>
      </c>
      <c r="W1953" s="18">
        <v>39.894740954299998</v>
      </c>
      <c r="X1953" s="18">
        <v>-83.356439262099997</v>
      </c>
      <c r="Y1953" s="18">
        <v>39.896436121599997</v>
      </c>
      <c r="Z1953" s="18">
        <v>-83.3526590715</v>
      </c>
      <c r="AA1953" s="71" t="str">
        <f t="shared" si="185"/>
        <v>MAD</v>
      </c>
    </row>
    <row r="1954" spans="1:27" x14ac:dyDescent="0.25">
      <c r="A1954" s="22" t="s">
        <v>5062</v>
      </c>
      <c r="B1954" s="22">
        <v>0</v>
      </c>
      <c r="C1954" s="22" t="s">
        <v>4620</v>
      </c>
      <c r="D1954" s="22">
        <v>2</v>
      </c>
      <c r="E1954" s="23" t="str">
        <f t="shared" si="180"/>
        <v>Green</v>
      </c>
      <c r="F1954" s="72" t="s">
        <v>1676</v>
      </c>
      <c r="G1954" s="23"/>
      <c r="H1954" s="24" t="str">
        <f t="shared" si="181"/>
        <v>Start Loc</v>
      </c>
      <c r="I1954" s="24" t="str">
        <f t="shared" si="182"/>
        <v>End Loc</v>
      </c>
      <c r="J1954" s="24" t="str">
        <f t="shared" si="183"/>
        <v>Segment</v>
      </c>
      <c r="K1954" s="71" t="s">
        <v>955</v>
      </c>
      <c r="L1954" s="22">
        <v>0</v>
      </c>
      <c r="M1954" s="22">
        <v>0.24</v>
      </c>
      <c r="N1954" s="22">
        <v>2</v>
      </c>
      <c r="O1954" s="22">
        <v>0</v>
      </c>
      <c r="P1954" s="22">
        <v>0</v>
      </c>
      <c r="Q1954" s="22">
        <v>0</v>
      </c>
      <c r="R1954" s="22"/>
      <c r="S1954" s="22"/>
      <c r="T1954" s="22"/>
      <c r="U1954" t="s">
        <v>316</v>
      </c>
      <c r="V1954" s="18">
        <f t="shared" si="184"/>
        <v>0.24</v>
      </c>
      <c r="W1954" s="18">
        <v>39.895535607799999</v>
      </c>
      <c r="X1954" s="18">
        <v>-82.040797342999994</v>
      </c>
      <c r="Y1954" s="18">
        <v>39.896524473200003</v>
      </c>
      <c r="Z1954" s="18">
        <v>-82.044849155500003</v>
      </c>
      <c r="AA1954" s="71" t="str">
        <f t="shared" si="185"/>
        <v>MUS</v>
      </c>
    </row>
    <row r="1955" spans="1:27" x14ac:dyDescent="0.25">
      <c r="A1955" s="22" t="s">
        <v>6047</v>
      </c>
      <c r="B1955" s="22">
        <v>0</v>
      </c>
      <c r="C1955" s="22" t="s">
        <v>4607</v>
      </c>
      <c r="D1955" s="22">
        <v>2</v>
      </c>
      <c r="E1955" s="23" t="str">
        <f t="shared" si="180"/>
        <v>Green</v>
      </c>
      <c r="F1955" s="72" t="s">
        <v>1681</v>
      </c>
      <c r="G1955" s="23"/>
      <c r="H1955" s="24" t="str">
        <f t="shared" si="181"/>
        <v>Start Loc</v>
      </c>
      <c r="I1955" s="24" t="str">
        <f t="shared" si="182"/>
        <v>End Loc</v>
      </c>
      <c r="J1955" s="24" t="str">
        <f t="shared" si="183"/>
        <v>Segment</v>
      </c>
      <c r="K1955" s="71" t="s">
        <v>994</v>
      </c>
      <c r="L1955" s="22">
        <v>5</v>
      </c>
      <c r="M1955" s="22">
        <v>5.24</v>
      </c>
      <c r="N1955" s="22">
        <v>2</v>
      </c>
      <c r="O1955" s="22">
        <v>0</v>
      </c>
      <c r="P1955" s="22">
        <v>0</v>
      </c>
      <c r="Q1955" s="22">
        <v>1</v>
      </c>
      <c r="R1955" s="22"/>
      <c r="S1955" s="22"/>
      <c r="T1955" s="22"/>
      <c r="U1955" t="s">
        <v>645</v>
      </c>
      <c r="V1955" s="18">
        <f t="shared" si="184"/>
        <v>0.24000000000000021</v>
      </c>
      <c r="W1955" s="18">
        <v>39.8958472817</v>
      </c>
      <c r="X1955" s="18">
        <v>-83.864547864599999</v>
      </c>
      <c r="Y1955" s="18">
        <v>39.897181692399997</v>
      </c>
      <c r="Z1955" s="18">
        <v>-83.860870764599994</v>
      </c>
      <c r="AA1955" s="71" t="str">
        <f t="shared" si="185"/>
        <v>CLA</v>
      </c>
    </row>
    <row r="1956" spans="1:27" x14ac:dyDescent="0.25">
      <c r="A1956" s="22" t="s">
        <v>5561</v>
      </c>
      <c r="B1956" s="22">
        <v>0</v>
      </c>
      <c r="C1956" s="22" t="s">
        <v>4643</v>
      </c>
      <c r="D1956" s="22">
        <v>2</v>
      </c>
      <c r="E1956" s="23" t="str">
        <f t="shared" si="180"/>
        <v>Green</v>
      </c>
      <c r="F1956" s="72" t="s">
        <v>1676</v>
      </c>
      <c r="G1956" s="23"/>
      <c r="H1956" s="24" t="str">
        <f t="shared" si="181"/>
        <v>Start Loc</v>
      </c>
      <c r="I1956" s="24" t="str">
        <f t="shared" si="182"/>
        <v>End Loc</v>
      </c>
      <c r="J1956" s="24" t="str">
        <f t="shared" si="183"/>
        <v>Segment</v>
      </c>
      <c r="K1956" s="71" t="s">
        <v>855</v>
      </c>
      <c r="L1956" s="22">
        <v>3.5</v>
      </c>
      <c r="M1956" s="22">
        <v>3.74</v>
      </c>
      <c r="N1956" s="22">
        <v>2</v>
      </c>
      <c r="O1956" s="22">
        <v>0</v>
      </c>
      <c r="P1956" s="22">
        <v>0</v>
      </c>
      <c r="Q1956" s="22">
        <v>0</v>
      </c>
      <c r="R1956" s="22"/>
      <c r="S1956" s="22"/>
      <c r="T1956" s="22"/>
      <c r="U1956" t="s">
        <v>616</v>
      </c>
      <c r="V1956" s="18">
        <f t="shared" si="184"/>
        <v>0.24000000000000021</v>
      </c>
      <c r="W1956" s="18">
        <v>39.8977801825</v>
      </c>
      <c r="X1956" s="18">
        <v>-81.928309867500005</v>
      </c>
      <c r="Y1956" s="18">
        <v>39.897908696199998</v>
      </c>
      <c r="Z1956" s="18">
        <v>-81.923903483700002</v>
      </c>
      <c r="AA1956" s="71" t="str">
        <f t="shared" si="185"/>
        <v>MUS</v>
      </c>
    </row>
    <row r="1957" spans="1:27" x14ac:dyDescent="0.25">
      <c r="A1957" s="22" t="s">
        <v>5438</v>
      </c>
      <c r="B1957" s="22">
        <v>0</v>
      </c>
      <c r="C1957" s="22" t="s">
        <v>4606</v>
      </c>
      <c r="D1957" s="22">
        <v>3</v>
      </c>
      <c r="E1957" s="23" t="str">
        <f t="shared" si="180"/>
        <v>Green</v>
      </c>
      <c r="F1957" s="72" t="s">
        <v>1684</v>
      </c>
      <c r="G1957" s="23"/>
      <c r="H1957" s="24" t="str">
        <f t="shared" si="181"/>
        <v>Start Loc</v>
      </c>
      <c r="I1957" s="24" t="str">
        <f t="shared" si="182"/>
        <v>End Loc</v>
      </c>
      <c r="J1957" s="24" t="str">
        <f t="shared" si="183"/>
        <v>Segment</v>
      </c>
      <c r="K1957" s="71" t="s">
        <v>959</v>
      </c>
      <c r="L1957" s="22">
        <v>0.25</v>
      </c>
      <c r="M1957" s="22">
        <v>0.49</v>
      </c>
      <c r="N1957" s="22">
        <v>3</v>
      </c>
      <c r="O1957" s="22">
        <v>0</v>
      </c>
      <c r="P1957" s="22">
        <v>0</v>
      </c>
      <c r="Q1957" s="22">
        <v>0</v>
      </c>
      <c r="R1957" s="22"/>
      <c r="S1957" s="22"/>
      <c r="T1957" s="22"/>
      <c r="U1957" t="s">
        <v>4844</v>
      </c>
      <c r="V1957" s="18">
        <f t="shared" si="184"/>
        <v>0.24</v>
      </c>
      <c r="W1957" s="18">
        <v>39.896002931399998</v>
      </c>
      <c r="X1957" s="18">
        <v>-82.485489209199997</v>
      </c>
      <c r="Y1957" s="18">
        <v>39.899117654000001</v>
      </c>
      <c r="Z1957" s="18">
        <v>-82.485867858999995</v>
      </c>
      <c r="AA1957" s="71" t="str">
        <f t="shared" si="185"/>
        <v>FAI</v>
      </c>
    </row>
    <row r="1958" spans="1:27" x14ac:dyDescent="0.25">
      <c r="A1958" s="22" t="s">
        <v>5138</v>
      </c>
      <c r="B1958" s="22">
        <v>0</v>
      </c>
      <c r="C1958" s="22" t="s">
        <v>4615</v>
      </c>
      <c r="D1958" s="22">
        <v>4</v>
      </c>
      <c r="E1958" s="23" t="str">
        <f t="shared" si="180"/>
        <v>Green</v>
      </c>
      <c r="F1958" s="72" t="s">
        <v>1676</v>
      </c>
      <c r="G1958" s="23"/>
      <c r="H1958" s="24" t="str">
        <f t="shared" si="181"/>
        <v>Start Loc</v>
      </c>
      <c r="I1958" s="24" t="str">
        <f t="shared" si="182"/>
        <v>End Loc</v>
      </c>
      <c r="J1958" s="24" t="str">
        <f t="shared" si="183"/>
        <v>Segment</v>
      </c>
      <c r="K1958" s="71" t="s">
        <v>1066</v>
      </c>
      <c r="L1958" s="22">
        <v>2.5</v>
      </c>
      <c r="M1958" s="22">
        <v>2.74</v>
      </c>
      <c r="N1958" s="22">
        <v>4</v>
      </c>
      <c r="O1958" s="22">
        <v>0</v>
      </c>
      <c r="P1958" s="22">
        <v>0</v>
      </c>
      <c r="Q1958" s="22">
        <v>0</v>
      </c>
      <c r="R1958" s="22"/>
      <c r="S1958" s="22"/>
      <c r="T1958" s="22"/>
      <c r="U1958" t="s">
        <v>1362</v>
      </c>
      <c r="V1958" s="18">
        <f t="shared" si="184"/>
        <v>0.24000000000000021</v>
      </c>
      <c r="W1958" s="18">
        <v>39.9027290091</v>
      </c>
      <c r="X1958" s="18">
        <v>-82.122568177000005</v>
      </c>
      <c r="Y1958" s="18">
        <v>39.899859313599997</v>
      </c>
      <c r="Z1958" s="18">
        <v>-82.120618769999993</v>
      </c>
      <c r="AA1958" s="71" t="str">
        <f t="shared" si="185"/>
        <v>MUS</v>
      </c>
    </row>
    <row r="1959" spans="1:27" x14ac:dyDescent="0.25">
      <c r="A1959" s="22" t="s">
        <v>3847</v>
      </c>
      <c r="B1959" s="22">
        <v>0</v>
      </c>
      <c r="C1959" s="22" t="s">
        <v>4620</v>
      </c>
      <c r="D1959" s="22">
        <v>5</v>
      </c>
      <c r="E1959" s="23" t="str">
        <f t="shared" si="180"/>
        <v>Green</v>
      </c>
      <c r="F1959" s="72" t="s">
        <v>1676</v>
      </c>
      <c r="G1959" s="23"/>
      <c r="H1959" s="24" t="str">
        <f t="shared" si="181"/>
        <v>Start Loc</v>
      </c>
      <c r="I1959" s="24" t="str">
        <f t="shared" si="182"/>
        <v>End Loc</v>
      </c>
      <c r="J1959" s="24" t="str">
        <f t="shared" si="183"/>
        <v>Segment</v>
      </c>
      <c r="K1959" s="71" t="s">
        <v>1014</v>
      </c>
      <c r="L1959" s="22">
        <v>0</v>
      </c>
      <c r="M1959" s="22">
        <v>0.24</v>
      </c>
      <c r="N1959" s="22">
        <v>5</v>
      </c>
      <c r="O1959" s="22">
        <v>0</v>
      </c>
      <c r="P1959" s="22">
        <v>0</v>
      </c>
      <c r="Q1959" s="22">
        <v>0</v>
      </c>
      <c r="R1959" s="22"/>
      <c r="S1959" s="22"/>
      <c r="T1959" s="22"/>
      <c r="U1959" t="s">
        <v>402</v>
      </c>
      <c r="V1959" s="18">
        <f t="shared" si="184"/>
        <v>0.24</v>
      </c>
      <c r="W1959" s="18">
        <v>39.897919561099997</v>
      </c>
      <c r="X1959" s="18">
        <v>-81.920366118399997</v>
      </c>
      <c r="Y1959" s="18">
        <v>39.901011633300001</v>
      </c>
      <c r="Z1959" s="18">
        <v>-81.919646534600005</v>
      </c>
      <c r="AA1959" s="71" t="str">
        <f t="shared" si="185"/>
        <v>MUS</v>
      </c>
    </row>
    <row r="1960" spans="1:27" x14ac:dyDescent="0.25">
      <c r="A1960" s="22" t="s">
        <v>3233</v>
      </c>
      <c r="B1960" s="22">
        <v>0</v>
      </c>
      <c r="C1960" s="22" t="s">
        <v>4621</v>
      </c>
      <c r="D1960" s="22">
        <v>2</v>
      </c>
      <c r="E1960" s="23" t="str">
        <f t="shared" si="180"/>
        <v>Green</v>
      </c>
      <c r="F1960" s="72" t="s">
        <v>1685</v>
      </c>
      <c r="G1960" s="23"/>
      <c r="H1960" s="24" t="str">
        <f t="shared" si="181"/>
        <v>Start Loc</v>
      </c>
      <c r="I1960" s="24" t="str">
        <f t="shared" si="182"/>
        <v>End Loc</v>
      </c>
      <c r="J1960" s="24" t="str">
        <f t="shared" si="183"/>
        <v>Segment</v>
      </c>
      <c r="K1960" s="71" t="s">
        <v>1009</v>
      </c>
      <c r="L1960" s="22">
        <v>0.75</v>
      </c>
      <c r="M1960" s="22">
        <v>0.99</v>
      </c>
      <c r="N1960" s="22">
        <v>2</v>
      </c>
      <c r="O1960" s="22">
        <v>0</v>
      </c>
      <c r="P1960" s="22">
        <v>0</v>
      </c>
      <c r="Q1960" s="22">
        <v>0</v>
      </c>
      <c r="R1960" s="22"/>
      <c r="S1960" s="22"/>
      <c r="T1960" s="22"/>
      <c r="U1960" t="s">
        <v>542</v>
      </c>
      <c r="V1960" s="18">
        <f t="shared" si="184"/>
        <v>0.24</v>
      </c>
      <c r="W1960" s="18">
        <v>39.899143402599996</v>
      </c>
      <c r="X1960" s="18">
        <v>-83.054903028300004</v>
      </c>
      <c r="Y1960" s="18">
        <v>39.902009687899998</v>
      </c>
      <c r="Z1960" s="18">
        <v>-83.052588754400006</v>
      </c>
      <c r="AA1960" s="71" t="str">
        <f t="shared" si="185"/>
        <v>FRA</v>
      </c>
    </row>
    <row r="1961" spans="1:27" x14ac:dyDescent="0.25">
      <c r="A1961" s="22" t="s">
        <v>4204</v>
      </c>
      <c r="B1961" s="22">
        <v>0</v>
      </c>
      <c r="C1961" s="22" t="s">
        <v>4608</v>
      </c>
      <c r="D1961" s="22">
        <v>3</v>
      </c>
      <c r="E1961" s="23" t="str">
        <f t="shared" si="180"/>
        <v>Green</v>
      </c>
      <c r="F1961" s="72" t="s">
        <v>1676</v>
      </c>
      <c r="G1961" s="23"/>
      <c r="H1961" s="24" t="str">
        <f t="shared" si="181"/>
        <v>Start Loc</v>
      </c>
      <c r="I1961" s="24" t="str">
        <f t="shared" si="182"/>
        <v>End Loc</v>
      </c>
      <c r="J1961" s="24" t="str">
        <f t="shared" si="183"/>
        <v>Segment</v>
      </c>
      <c r="K1961" s="71" t="s">
        <v>955</v>
      </c>
      <c r="L1961" s="22">
        <v>1.25</v>
      </c>
      <c r="M1961" s="22">
        <v>1.49</v>
      </c>
      <c r="N1961" s="22">
        <v>3</v>
      </c>
      <c r="O1961" s="22">
        <v>0</v>
      </c>
      <c r="P1961" s="22">
        <v>0</v>
      </c>
      <c r="Q1961" s="22">
        <v>0</v>
      </c>
      <c r="R1961" s="22"/>
      <c r="S1961" s="22"/>
      <c r="T1961" s="22"/>
      <c r="U1961" t="s">
        <v>316</v>
      </c>
      <c r="V1961" s="18">
        <f t="shared" si="184"/>
        <v>0.24</v>
      </c>
      <c r="W1961" s="18">
        <v>39.901289142800003</v>
      </c>
      <c r="X1961" s="18">
        <v>-82.062039835999997</v>
      </c>
      <c r="Y1961" s="18">
        <v>39.903670256700003</v>
      </c>
      <c r="Z1961" s="18">
        <v>-82.064257026299998</v>
      </c>
      <c r="AA1961" s="71" t="str">
        <f t="shared" si="185"/>
        <v>MUS</v>
      </c>
    </row>
    <row r="1962" spans="1:27" x14ac:dyDescent="0.25">
      <c r="A1962" s="22" t="s">
        <v>2568</v>
      </c>
      <c r="B1962" s="22">
        <v>0</v>
      </c>
      <c r="C1962" s="22" t="s">
        <v>4619</v>
      </c>
      <c r="D1962" s="22">
        <v>2</v>
      </c>
      <c r="E1962" s="23" t="str">
        <f t="shared" si="180"/>
        <v>Green</v>
      </c>
      <c r="F1962" s="72" t="s">
        <v>1676</v>
      </c>
      <c r="G1962" s="23"/>
      <c r="H1962" s="24" t="str">
        <f t="shared" si="181"/>
        <v>Start Loc</v>
      </c>
      <c r="I1962" s="24" t="str">
        <f t="shared" si="182"/>
        <v>End Loc</v>
      </c>
      <c r="J1962" s="24" t="str">
        <f t="shared" si="183"/>
        <v>Segment</v>
      </c>
      <c r="K1962" s="71" t="s">
        <v>1064</v>
      </c>
      <c r="L1962" s="22">
        <v>0.5</v>
      </c>
      <c r="M1962" s="22">
        <v>0.74</v>
      </c>
      <c r="N1962" s="22">
        <v>2</v>
      </c>
      <c r="O1962" s="22">
        <v>0</v>
      </c>
      <c r="P1962" s="22">
        <v>0</v>
      </c>
      <c r="Q1962" s="22">
        <v>1</v>
      </c>
      <c r="R1962" s="22"/>
      <c r="S1962" s="22"/>
      <c r="T1962" s="22"/>
      <c r="U1962" t="s">
        <v>504</v>
      </c>
      <c r="V1962" s="18">
        <f t="shared" si="184"/>
        <v>0.24</v>
      </c>
      <c r="W1962" s="18">
        <v>39.903134485000002</v>
      </c>
      <c r="X1962" s="18">
        <v>-82.044578834500001</v>
      </c>
      <c r="Y1962" s="18">
        <v>39.906338976900003</v>
      </c>
      <c r="Z1962" s="18">
        <v>-82.043099692799998</v>
      </c>
      <c r="AA1962" s="71" t="str">
        <f t="shared" si="185"/>
        <v>MUS</v>
      </c>
    </row>
    <row r="1963" spans="1:27" x14ac:dyDescent="0.25">
      <c r="A1963" s="22" t="s">
        <v>5587</v>
      </c>
      <c r="B1963" s="22">
        <v>0</v>
      </c>
      <c r="C1963" s="22" t="s">
        <v>4621</v>
      </c>
      <c r="D1963" s="22">
        <v>2</v>
      </c>
      <c r="E1963" s="23" t="str">
        <f t="shared" si="180"/>
        <v>Green</v>
      </c>
      <c r="F1963" s="72" t="s">
        <v>1685</v>
      </c>
      <c r="G1963" s="23"/>
      <c r="H1963" s="24" t="str">
        <f t="shared" si="181"/>
        <v>Start Loc</v>
      </c>
      <c r="I1963" s="24" t="str">
        <f t="shared" si="182"/>
        <v>End Loc</v>
      </c>
      <c r="J1963" s="24" t="str">
        <f t="shared" si="183"/>
        <v>Segment</v>
      </c>
      <c r="K1963" s="71" t="s">
        <v>832</v>
      </c>
      <c r="L1963" s="22">
        <v>0.75</v>
      </c>
      <c r="M1963" s="22">
        <v>0.99</v>
      </c>
      <c r="N1963" s="22">
        <v>2</v>
      </c>
      <c r="O1963" s="22">
        <v>0</v>
      </c>
      <c r="P1963" s="22">
        <v>0</v>
      </c>
      <c r="Q1963" s="22">
        <v>0</v>
      </c>
      <c r="R1963" s="22"/>
      <c r="S1963" s="22"/>
      <c r="T1963" s="22"/>
      <c r="U1963" t="s">
        <v>1232</v>
      </c>
      <c r="V1963" s="18">
        <f t="shared" si="184"/>
        <v>0.24</v>
      </c>
      <c r="W1963" s="18">
        <v>39.9061511162</v>
      </c>
      <c r="X1963" s="18">
        <v>-82.871115470099994</v>
      </c>
      <c r="Y1963" s="18">
        <v>39.907045507299998</v>
      </c>
      <c r="Z1963" s="18">
        <v>-82.866851067699997</v>
      </c>
      <c r="AA1963" s="71" t="str">
        <f t="shared" si="185"/>
        <v>FRA</v>
      </c>
    </row>
    <row r="1964" spans="1:27" x14ac:dyDescent="0.25">
      <c r="A1964" s="22" t="s">
        <v>3453</v>
      </c>
      <c r="B1964" s="22">
        <v>0</v>
      </c>
      <c r="C1964" s="22" t="s">
        <v>4622</v>
      </c>
      <c r="D1964" s="22">
        <v>4</v>
      </c>
      <c r="E1964" s="23" t="str">
        <f t="shared" si="180"/>
        <v>Green</v>
      </c>
      <c r="F1964" s="72" t="s">
        <v>1676</v>
      </c>
      <c r="G1964" s="23"/>
      <c r="H1964" s="24" t="str">
        <f t="shared" si="181"/>
        <v>Start Loc</v>
      </c>
      <c r="I1964" s="24" t="str">
        <f t="shared" si="182"/>
        <v>End Loc</v>
      </c>
      <c r="J1964" s="24" t="str">
        <f t="shared" si="183"/>
        <v>Segment</v>
      </c>
      <c r="K1964" s="71" t="s">
        <v>955</v>
      </c>
      <c r="L1964" s="22">
        <v>1.5</v>
      </c>
      <c r="M1964" s="22">
        <v>1.74</v>
      </c>
      <c r="N1964" s="22">
        <v>4</v>
      </c>
      <c r="O1964" s="22">
        <v>0</v>
      </c>
      <c r="P1964" s="22">
        <v>0</v>
      </c>
      <c r="Q1964" s="22">
        <v>2</v>
      </c>
      <c r="R1964" s="22"/>
      <c r="S1964" s="22"/>
      <c r="T1964" s="22"/>
      <c r="U1964" t="s">
        <v>316</v>
      </c>
      <c r="V1964" s="18">
        <f t="shared" si="184"/>
        <v>0.24</v>
      </c>
      <c r="W1964" s="18">
        <v>39.903814966699997</v>
      </c>
      <c r="X1964" s="18">
        <v>-82.064250257500007</v>
      </c>
      <c r="Y1964" s="18">
        <v>39.907187389800001</v>
      </c>
      <c r="Z1964" s="18">
        <v>-82.064720086299999</v>
      </c>
      <c r="AA1964" s="71" t="str">
        <f t="shared" si="185"/>
        <v>MUS</v>
      </c>
    </row>
    <row r="1965" spans="1:27" x14ac:dyDescent="0.25">
      <c r="A1965" s="22" t="s">
        <v>6318</v>
      </c>
      <c r="B1965" s="22">
        <v>0</v>
      </c>
      <c r="C1965" s="22" t="s">
        <v>4608</v>
      </c>
      <c r="D1965" s="22">
        <v>2</v>
      </c>
      <c r="E1965" s="23" t="str">
        <f t="shared" si="180"/>
        <v>Green</v>
      </c>
      <c r="F1965" s="72" t="s">
        <v>1705</v>
      </c>
      <c r="G1965" s="23"/>
      <c r="H1965" s="24" t="str">
        <f t="shared" si="181"/>
        <v>Start Loc</v>
      </c>
      <c r="I1965" s="24" t="str">
        <f t="shared" si="182"/>
        <v>End Loc</v>
      </c>
      <c r="J1965" s="24" t="str">
        <f t="shared" si="183"/>
        <v>Segment</v>
      </c>
      <c r="K1965" s="71" t="s">
        <v>787</v>
      </c>
      <c r="L1965" s="22">
        <v>1.25</v>
      </c>
      <c r="M1965" s="22">
        <v>1.49</v>
      </c>
      <c r="N1965" s="22">
        <v>2</v>
      </c>
      <c r="O1965" s="22">
        <v>0</v>
      </c>
      <c r="P1965" s="22">
        <v>1</v>
      </c>
      <c r="Q1965" s="22">
        <v>3</v>
      </c>
      <c r="R1965" s="22"/>
      <c r="S1965" s="22"/>
      <c r="T1965" s="22"/>
      <c r="U1965" t="s">
        <v>6816</v>
      </c>
      <c r="V1965" s="18">
        <f t="shared" si="184"/>
        <v>0.24</v>
      </c>
      <c r="W1965" s="18">
        <v>39.904170801399999</v>
      </c>
      <c r="X1965" s="18">
        <v>-82.313292143200002</v>
      </c>
      <c r="Y1965" s="18">
        <v>39.907305223000002</v>
      </c>
      <c r="Z1965" s="18">
        <v>-82.311678977400007</v>
      </c>
      <c r="AA1965" s="71" t="str">
        <f t="shared" si="185"/>
        <v>PER</v>
      </c>
    </row>
    <row r="1966" spans="1:27" x14ac:dyDescent="0.25">
      <c r="A1966" s="22" t="s">
        <v>5199</v>
      </c>
      <c r="B1966" s="22">
        <v>0</v>
      </c>
      <c r="C1966" s="22" t="s">
        <v>4614</v>
      </c>
      <c r="D1966" s="22">
        <v>2</v>
      </c>
      <c r="E1966" s="23" t="str">
        <f t="shared" si="180"/>
        <v>Green</v>
      </c>
      <c r="F1966" s="72" t="s">
        <v>1685</v>
      </c>
      <c r="G1966" s="23"/>
      <c r="H1966" s="24" t="str">
        <f t="shared" si="181"/>
        <v>Start Loc</v>
      </c>
      <c r="I1966" s="24" t="str">
        <f t="shared" si="182"/>
        <v>End Loc</v>
      </c>
      <c r="J1966" s="24" t="str">
        <f t="shared" si="183"/>
        <v>Segment</v>
      </c>
      <c r="K1966" s="71" t="s">
        <v>801</v>
      </c>
      <c r="L1966" s="22">
        <v>3.75</v>
      </c>
      <c r="M1966" s="22">
        <v>3.99</v>
      </c>
      <c r="N1966" s="22">
        <v>2</v>
      </c>
      <c r="O1966" s="22">
        <v>0</v>
      </c>
      <c r="P1966" s="22">
        <v>0</v>
      </c>
      <c r="Q1966" s="22">
        <v>2</v>
      </c>
      <c r="R1966" s="22"/>
      <c r="S1966" s="22"/>
      <c r="T1966" s="22"/>
      <c r="U1966" t="s">
        <v>1493</v>
      </c>
      <c r="V1966" s="18">
        <f t="shared" si="184"/>
        <v>0.24000000000000021</v>
      </c>
      <c r="W1966" s="18">
        <v>39.9044190344</v>
      </c>
      <c r="X1966" s="18">
        <v>-83.209820520999997</v>
      </c>
      <c r="Y1966" s="18">
        <v>39.907876043000002</v>
      </c>
      <c r="Z1966" s="18">
        <v>-83.210199356700002</v>
      </c>
      <c r="AA1966" s="71" t="str">
        <f t="shared" si="185"/>
        <v>FRA</v>
      </c>
    </row>
    <row r="1967" spans="1:27" x14ac:dyDescent="0.25">
      <c r="A1967" s="22" t="s">
        <v>2534</v>
      </c>
      <c r="B1967" s="22">
        <v>0</v>
      </c>
      <c r="C1967" s="22" t="s">
        <v>4626</v>
      </c>
      <c r="D1967" s="22">
        <v>2</v>
      </c>
      <c r="E1967" s="23" t="str">
        <f t="shared" si="180"/>
        <v>Green</v>
      </c>
      <c r="F1967" s="72" t="s">
        <v>1676</v>
      </c>
      <c r="G1967" s="23"/>
      <c r="H1967" s="24" t="str">
        <f t="shared" si="181"/>
        <v>Start Loc</v>
      </c>
      <c r="I1967" s="24" t="str">
        <f t="shared" si="182"/>
        <v>End Loc</v>
      </c>
      <c r="J1967" s="24" t="str">
        <f t="shared" si="183"/>
        <v>Segment</v>
      </c>
      <c r="K1967" s="71" t="s">
        <v>955</v>
      </c>
      <c r="L1967" s="22">
        <v>1.75</v>
      </c>
      <c r="M1967" s="22">
        <v>1.99</v>
      </c>
      <c r="N1967" s="22">
        <v>2</v>
      </c>
      <c r="O1967" s="22">
        <v>0</v>
      </c>
      <c r="P1967" s="22">
        <v>0</v>
      </c>
      <c r="Q1967" s="22">
        <v>0</v>
      </c>
      <c r="R1967" s="22"/>
      <c r="S1967" s="22"/>
      <c r="T1967" s="22"/>
      <c r="U1967" t="s">
        <v>316</v>
      </c>
      <c r="V1967" s="18">
        <f t="shared" si="184"/>
        <v>0.24</v>
      </c>
      <c r="W1967" s="18">
        <v>39.907281958200002</v>
      </c>
      <c r="X1967" s="18">
        <v>-82.064861889900001</v>
      </c>
      <c r="Y1967" s="18">
        <v>39.908555401299999</v>
      </c>
      <c r="Z1967" s="18">
        <v>-82.069037168600005</v>
      </c>
      <c r="AA1967" s="71" t="str">
        <f t="shared" si="185"/>
        <v>MUS</v>
      </c>
    </row>
    <row r="1968" spans="1:27" x14ac:dyDescent="0.25">
      <c r="A1968" s="22" t="s">
        <v>4404</v>
      </c>
      <c r="B1968" s="22">
        <v>0</v>
      </c>
      <c r="C1968" s="22" t="s">
        <v>4608</v>
      </c>
      <c r="D1968" s="22">
        <v>5</v>
      </c>
      <c r="E1968" s="23" t="str">
        <f t="shared" si="180"/>
        <v>Green</v>
      </c>
      <c r="F1968" s="72" t="s">
        <v>1685</v>
      </c>
      <c r="G1968" s="23"/>
      <c r="H1968" s="24" t="str">
        <f t="shared" si="181"/>
        <v>Start Loc</v>
      </c>
      <c r="I1968" s="24" t="str">
        <f t="shared" si="182"/>
        <v>End Loc</v>
      </c>
      <c r="J1968" s="24" t="str">
        <f t="shared" si="183"/>
        <v>Segment</v>
      </c>
      <c r="K1968" s="71" t="s">
        <v>1009</v>
      </c>
      <c r="L1968" s="22">
        <v>1.25</v>
      </c>
      <c r="M1968" s="22">
        <v>1.49</v>
      </c>
      <c r="N1968" s="22">
        <v>5</v>
      </c>
      <c r="O1968" s="22">
        <v>0</v>
      </c>
      <c r="P1968" s="22">
        <v>0</v>
      </c>
      <c r="Q1968" s="22">
        <v>4</v>
      </c>
      <c r="R1968" s="22"/>
      <c r="S1968" s="22"/>
      <c r="T1968" s="22"/>
      <c r="U1968" t="s">
        <v>542</v>
      </c>
      <c r="V1968" s="18">
        <f t="shared" si="184"/>
        <v>0.24</v>
      </c>
      <c r="W1968" s="18">
        <v>39.905648145100002</v>
      </c>
      <c r="X1968" s="18">
        <v>-83.052315512899995</v>
      </c>
      <c r="Y1968" s="18">
        <v>39.909031467200002</v>
      </c>
      <c r="Z1968" s="18">
        <v>-83.052054724800001</v>
      </c>
      <c r="AA1968" s="71" t="str">
        <f t="shared" si="185"/>
        <v>FRA</v>
      </c>
    </row>
    <row r="1969" spans="1:27" x14ac:dyDescent="0.25">
      <c r="A1969" s="22" t="s">
        <v>4982</v>
      </c>
      <c r="B1969" s="22">
        <v>0</v>
      </c>
      <c r="C1969" s="22" t="s">
        <v>4606</v>
      </c>
      <c r="D1969" s="22">
        <v>2</v>
      </c>
      <c r="E1969" s="23" t="str">
        <f t="shared" si="180"/>
        <v>Green</v>
      </c>
      <c r="F1969" s="72" t="s">
        <v>1676</v>
      </c>
      <c r="G1969" s="23"/>
      <c r="H1969" s="24" t="str">
        <f t="shared" si="181"/>
        <v>Start Loc</v>
      </c>
      <c r="I1969" s="24" t="str">
        <f t="shared" si="182"/>
        <v>End Loc</v>
      </c>
      <c r="J1969" s="24" t="str">
        <f t="shared" si="183"/>
        <v>Segment</v>
      </c>
      <c r="K1969" s="71" t="s">
        <v>948</v>
      </c>
      <c r="L1969" s="22">
        <v>0.25</v>
      </c>
      <c r="M1969" s="22">
        <v>0.49</v>
      </c>
      <c r="N1969" s="22">
        <v>2</v>
      </c>
      <c r="O1969" s="22">
        <v>0</v>
      </c>
      <c r="P1969" s="22">
        <v>0</v>
      </c>
      <c r="Q1969" s="22">
        <v>0</v>
      </c>
      <c r="R1969" s="22"/>
      <c r="S1969" s="22"/>
      <c r="T1969" s="22"/>
      <c r="U1969" t="s">
        <v>472</v>
      </c>
      <c r="V1969" s="18">
        <f t="shared" si="184"/>
        <v>0.24</v>
      </c>
      <c r="W1969" s="18">
        <v>39.909209420099998</v>
      </c>
      <c r="X1969" s="18">
        <v>-81.996842594699999</v>
      </c>
      <c r="Y1969" s="18">
        <v>39.909568493599998</v>
      </c>
      <c r="Z1969" s="18">
        <v>-81.992468201700007</v>
      </c>
      <c r="AA1969" s="71" t="str">
        <f t="shared" si="185"/>
        <v>MUS</v>
      </c>
    </row>
    <row r="1970" spans="1:27" x14ac:dyDescent="0.25">
      <c r="A1970" s="22" t="s">
        <v>3728</v>
      </c>
      <c r="B1970" s="22">
        <v>0</v>
      </c>
      <c r="C1970" s="22" t="s">
        <v>4612</v>
      </c>
      <c r="D1970" s="22">
        <v>5</v>
      </c>
      <c r="E1970" s="23" t="str">
        <f t="shared" si="180"/>
        <v>Green</v>
      </c>
      <c r="F1970" s="72" t="s">
        <v>1685</v>
      </c>
      <c r="G1970" s="23"/>
      <c r="H1970" s="24" t="str">
        <f t="shared" si="181"/>
        <v>Start Loc</v>
      </c>
      <c r="I1970" s="24" t="str">
        <f t="shared" si="182"/>
        <v>End Loc</v>
      </c>
      <c r="J1970" s="24" t="str">
        <f t="shared" si="183"/>
        <v>Segment</v>
      </c>
      <c r="K1970" s="71" t="s">
        <v>832</v>
      </c>
      <c r="L1970" s="22">
        <v>1</v>
      </c>
      <c r="M1970" s="22">
        <v>1.24</v>
      </c>
      <c r="N1970" s="22">
        <v>5</v>
      </c>
      <c r="O1970" s="22">
        <v>0</v>
      </c>
      <c r="P1970" s="22">
        <v>0</v>
      </c>
      <c r="Q1970" s="22">
        <v>1</v>
      </c>
      <c r="R1970" s="22"/>
      <c r="S1970" s="22"/>
      <c r="T1970" s="22"/>
      <c r="U1970" t="s">
        <v>1232</v>
      </c>
      <c r="V1970" s="18">
        <f t="shared" si="184"/>
        <v>0.24</v>
      </c>
      <c r="W1970" s="18">
        <v>39.907060590699999</v>
      </c>
      <c r="X1970" s="18">
        <v>-82.866664552299994</v>
      </c>
      <c r="Y1970" s="18">
        <v>39.909711104800003</v>
      </c>
      <c r="Z1970" s="18">
        <v>-82.8646015928</v>
      </c>
      <c r="AA1970" s="71" t="str">
        <f t="shared" si="185"/>
        <v>FRA</v>
      </c>
    </row>
    <row r="1971" spans="1:27" x14ac:dyDescent="0.25">
      <c r="A1971" s="22" t="s">
        <v>3603</v>
      </c>
      <c r="B1971" s="22">
        <v>0</v>
      </c>
      <c r="C1971" s="22" t="s">
        <v>4606</v>
      </c>
      <c r="D1971" s="22">
        <v>2</v>
      </c>
      <c r="E1971" s="23" t="str">
        <f t="shared" si="180"/>
        <v>Green</v>
      </c>
      <c r="F1971" s="72" t="s">
        <v>1733</v>
      </c>
      <c r="G1971" s="23"/>
      <c r="H1971" s="24" t="str">
        <f t="shared" si="181"/>
        <v>Start Loc</v>
      </c>
      <c r="I1971" s="24" t="str">
        <f t="shared" si="182"/>
        <v>End Loc</v>
      </c>
      <c r="J1971" s="24" t="str">
        <f t="shared" si="183"/>
        <v>Segment</v>
      </c>
      <c r="K1971" s="71" t="s">
        <v>1012</v>
      </c>
      <c r="L1971" s="22">
        <v>0.25</v>
      </c>
      <c r="M1971" s="22">
        <v>0.49</v>
      </c>
      <c r="N1971" s="22">
        <v>2</v>
      </c>
      <c r="O1971" s="22">
        <v>0</v>
      </c>
      <c r="P1971" s="22">
        <v>0</v>
      </c>
      <c r="Q1971" s="22">
        <v>1</v>
      </c>
      <c r="R1971" s="22"/>
      <c r="S1971" s="22"/>
      <c r="T1971" s="22"/>
      <c r="U1971" t="s">
        <v>1580</v>
      </c>
      <c r="V1971" s="18">
        <f t="shared" si="184"/>
        <v>0.24</v>
      </c>
      <c r="W1971" s="18">
        <v>39.908567405600003</v>
      </c>
      <c r="X1971" s="18">
        <v>-81.5361928385</v>
      </c>
      <c r="Y1971" s="18">
        <v>39.9111177399</v>
      </c>
      <c r="Z1971" s="18">
        <v>-81.533201869899997</v>
      </c>
      <c r="AA1971" s="71" t="str">
        <f t="shared" si="185"/>
        <v>GUE</v>
      </c>
    </row>
    <row r="1972" spans="1:27" x14ac:dyDescent="0.25">
      <c r="A1972" s="22" t="s">
        <v>6169</v>
      </c>
      <c r="B1972" s="22">
        <v>0</v>
      </c>
      <c r="C1972" s="22" t="s">
        <v>4621</v>
      </c>
      <c r="D1972" s="22">
        <v>2</v>
      </c>
      <c r="E1972" s="23" t="str">
        <f t="shared" si="180"/>
        <v>Green</v>
      </c>
      <c r="F1972" s="72" t="s">
        <v>1676</v>
      </c>
      <c r="G1972" s="23"/>
      <c r="H1972" s="24" t="str">
        <f t="shared" si="181"/>
        <v>Start Loc</v>
      </c>
      <c r="I1972" s="24" t="str">
        <f t="shared" si="182"/>
        <v>End Loc</v>
      </c>
      <c r="J1972" s="24" t="str">
        <f t="shared" si="183"/>
        <v>Segment</v>
      </c>
      <c r="K1972" s="71" t="s">
        <v>1014</v>
      </c>
      <c r="L1972" s="22">
        <v>0.75</v>
      </c>
      <c r="M1972" s="22">
        <v>0.99</v>
      </c>
      <c r="N1972" s="22">
        <v>2</v>
      </c>
      <c r="O1972" s="22">
        <v>0</v>
      </c>
      <c r="P1972" s="22">
        <v>0</v>
      </c>
      <c r="Q1972" s="22">
        <v>0</v>
      </c>
      <c r="R1972" s="22"/>
      <c r="S1972" s="22"/>
      <c r="T1972" s="22"/>
      <c r="U1972" t="s">
        <v>402</v>
      </c>
      <c r="V1972" s="18">
        <f t="shared" si="184"/>
        <v>0.24</v>
      </c>
      <c r="W1972" s="18">
        <v>39.9079642544</v>
      </c>
      <c r="X1972" s="18">
        <v>-81.918803642699999</v>
      </c>
      <c r="Y1972" s="18">
        <v>39.9113437082</v>
      </c>
      <c r="Z1972" s="18">
        <v>-81.918067214600001</v>
      </c>
      <c r="AA1972" s="71" t="str">
        <f t="shared" si="185"/>
        <v>MUS</v>
      </c>
    </row>
    <row r="1973" spans="1:27" x14ac:dyDescent="0.25">
      <c r="A1973" s="22" t="s">
        <v>3714</v>
      </c>
      <c r="B1973" s="22">
        <v>0</v>
      </c>
      <c r="C1973" s="22" t="s">
        <v>4612</v>
      </c>
      <c r="D1973" s="22">
        <v>2</v>
      </c>
      <c r="E1973" s="23" t="str">
        <f t="shared" si="180"/>
        <v>Green</v>
      </c>
      <c r="F1973" s="72" t="s">
        <v>1705</v>
      </c>
      <c r="G1973" s="23"/>
      <c r="H1973" s="24" t="str">
        <f t="shared" si="181"/>
        <v>Start Loc</v>
      </c>
      <c r="I1973" s="24" t="str">
        <f t="shared" si="182"/>
        <v>End Loc</v>
      </c>
      <c r="J1973" s="24" t="str">
        <f t="shared" si="183"/>
        <v>Segment</v>
      </c>
      <c r="K1973" s="71" t="s">
        <v>936</v>
      </c>
      <c r="L1973" s="22">
        <v>1</v>
      </c>
      <c r="M1973" s="22">
        <v>1.24</v>
      </c>
      <c r="N1973" s="22">
        <v>2</v>
      </c>
      <c r="O1973" s="22">
        <v>0</v>
      </c>
      <c r="P1973" s="22">
        <v>0</v>
      </c>
      <c r="Q1973" s="22">
        <v>2</v>
      </c>
      <c r="R1973" s="22"/>
      <c r="S1973" s="22"/>
      <c r="T1973" s="22"/>
      <c r="U1973" t="s">
        <v>1964</v>
      </c>
      <c r="V1973" s="18">
        <f t="shared" si="184"/>
        <v>0.24</v>
      </c>
      <c r="W1973" s="18">
        <v>39.912182356099997</v>
      </c>
      <c r="X1973" s="18">
        <v>-82.315701392500003</v>
      </c>
      <c r="Y1973" s="18">
        <v>39.9119453323</v>
      </c>
      <c r="Z1973" s="18">
        <v>-82.311469509099993</v>
      </c>
      <c r="AA1973" s="71" t="str">
        <f t="shared" si="185"/>
        <v>PER</v>
      </c>
    </row>
    <row r="1974" spans="1:27" x14ac:dyDescent="0.25">
      <c r="A1974" s="22" t="s">
        <v>2985</v>
      </c>
      <c r="B1974" s="22">
        <v>0</v>
      </c>
      <c r="C1974" s="22" t="s">
        <v>4629</v>
      </c>
      <c r="D1974" s="22">
        <v>2</v>
      </c>
      <c r="E1974" s="23" t="str">
        <f t="shared" si="180"/>
        <v>Green</v>
      </c>
      <c r="F1974" s="72" t="s">
        <v>1676</v>
      </c>
      <c r="G1974" s="23"/>
      <c r="H1974" s="24" t="str">
        <f t="shared" si="181"/>
        <v>Start Loc</v>
      </c>
      <c r="I1974" s="24" t="str">
        <f t="shared" si="182"/>
        <v>End Loc</v>
      </c>
      <c r="J1974" s="24" t="str">
        <f t="shared" si="183"/>
        <v>Segment</v>
      </c>
      <c r="K1974" s="71" t="s">
        <v>810</v>
      </c>
      <c r="L1974" s="22">
        <v>7</v>
      </c>
      <c r="M1974" s="22">
        <v>7.24</v>
      </c>
      <c r="N1974" s="22">
        <v>2</v>
      </c>
      <c r="O1974" s="22">
        <v>0</v>
      </c>
      <c r="P1974" s="22">
        <v>0</v>
      </c>
      <c r="Q1974" s="22">
        <v>2</v>
      </c>
      <c r="R1974" s="22"/>
      <c r="S1974" s="22"/>
      <c r="T1974" s="22"/>
      <c r="U1974" t="s">
        <v>762</v>
      </c>
      <c r="V1974" s="18">
        <f t="shared" si="184"/>
        <v>0.24000000000000021</v>
      </c>
      <c r="W1974" s="18">
        <v>39.912005430699999</v>
      </c>
      <c r="X1974" s="18">
        <v>-82.085990613899995</v>
      </c>
      <c r="Y1974" s="18">
        <v>39.912308830900002</v>
      </c>
      <c r="Z1974" s="18">
        <v>-82.0823089549</v>
      </c>
      <c r="AA1974" s="71" t="str">
        <f t="shared" si="185"/>
        <v>MUS</v>
      </c>
    </row>
    <row r="1975" spans="1:27" x14ac:dyDescent="0.25">
      <c r="A1975" s="22" t="s">
        <v>5212</v>
      </c>
      <c r="B1975" s="22">
        <v>0</v>
      </c>
      <c r="C1975" s="22" t="s">
        <v>4622</v>
      </c>
      <c r="D1975" s="22">
        <v>2</v>
      </c>
      <c r="E1975" s="23" t="str">
        <f t="shared" si="180"/>
        <v>Green</v>
      </c>
      <c r="F1975" s="72" t="s">
        <v>1685</v>
      </c>
      <c r="G1975" s="23"/>
      <c r="H1975" s="24" t="str">
        <f t="shared" si="181"/>
        <v>Start Loc</v>
      </c>
      <c r="I1975" s="24" t="str">
        <f t="shared" si="182"/>
        <v>End Loc</v>
      </c>
      <c r="J1975" s="24" t="str">
        <f t="shared" si="183"/>
        <v>Segment</v>
      </c>
      <c r="K1975" s="71" t="s">
        <v>1009</v>
      </c>
      <c r="L1975" s="22">
        <v>1.5</v>
      </c>
      <c r="M1975" s="22">
        <v>1.74</v>
      </c>
      <c r="N1975" s="22">
        <v>2</v>
      </c>
      <c r="O1975" s="22">
        <v>0</v>
      </c>
      <c r="P1975" s="22">
        <v>0</v>
      </c>
      <c r="Q1975" s="22">
        <v>0</v>
      </c>
      <c r="R1975" s="22"/>
      <c r="S1975" s="22"/>
      <c r="T1975" s="22"/>
      <c r="U1975" t="s">
        <v>542</v>
      </c>
      <c r="V1975" s="18">
        <f t="shared" si="184"/>
        <v>0.24</v>
      </c>
      <c r="W1975" s="18">
        <v>39.909173304900001</v>
      </c>
      <c r="X1975" s="18">
        <v>-83.052015587</v>
      </c>
      <c r="Y1975" s="18">
        <v>39.912551433300003</v>
      </c>
      <c r="Z1975" s="18">
        <v>-83.050965821199995</v>
      </c>
      <c r="AA1975" s="71" t="str">
        <f t="shared" si="185"/>
        <v>FRA</v>
      </c>
    </row>
    <row r="1976" spans="1:27" x14ac:dyDescent="0.25">
      <c r="A1976" s="22" t="s">
        <v>2619</v>
      </c>
      <c r="B1976" s="22">
        <v>0</v>
      </c>
      <c r="C1976" s="22" t="s">
        <v>4627</v>
      </c>
      <c r="D1976" s="22">
        <v>2</v>
      </c>
      <c r="E1976" s="23" t="str">
        <f t="shared" si="180"/>
        <v>Green</v>
      </c>
      <c r="F1976" s="72" t="s">
        <v>1685</v>
      </c>
      <c r="G1976" s="23"/>
      <c r="H1976" s="24" t="str">
        <f t="shared" si="181"/>
        <v>Start Loc</v>
      </c>
      <c r="I1976" s="24" t="str">
        <f t="shared" si="182"/>
        <v>End Loc</v>
      </c>
      <c r="J1976" s="24" t="str">
        <f t="shared" si="183"/>
        <v>Segment</v>
      </c>
      <c r="K1976" s="71" t="s">
        <v>4708</v>
      </c>
      <c r="L1976" s="22">
        <v>3.25</v>
      </c>
      <c r="M1976" s="22">
        <v>3.49</v>
      </c>
      <c r="N1976" s="22">
        <v>2</v>
      </c>
      <c r="O1976" s="22">
        <v>1</v>
      </c>
      <c r="P1976" s="22">
        <v>0</v>
      </c>
      <c r="Q1976" s="22">
        <v>0</v>
      </c>
      <c r="R1976" s="22"/>
      <c r="S1976" s="22"/>
      <c r="T1976" s="22"/>
      <c r="U1976" t="s">
        <v>2077</v>
      </c>
      <c r="V1976" s="18">
        <f t="shared" si="184"/>
        <v>0.24000000000000021</v>
      </c>
      <c r="W1976" s="18">
        <v>39.910362906899998</v>
      </c>
      <c r="X1976" s="18">
        <v>-83.085286717499997</v>
      </c>
      <c r="Y1976" s="18">
        <v>39.9130512813</v>
      </c>
      <c r="Z1976" s="18">
        <v>-83.082486201600005</v>
      </c>
      <c r="AA1976" s="71" t="str">
        <f t="shared" si="185"/>
        <v>FRA</v>
      </c>
    </row>
    <row r="1977" spans="1:27" x14ac:dyDescent="0.25">
      <c r="A1977" s="22" t="s">
        <v>6239</v>
      </c>
      <c r="B1977" s="22">
        <v>0</v>
      </c>
      <c r="C1977" s="22" t="s">
        <v>4673</v>
      </c>
      <c r="D1977" s="22">
        <v>2</v>
      </c>
      <c r="E1977" s="23" t="str">
        <f t="shared" si="180"/>
        <v>Green</v>
      </c>
      <c r="F1977" s="72" t="s">
        <v>1674</v>
      </c>
      <c r="G1977" s="23"/>
      <c r="H1977" s="24" t="str">
        <f t="shared" si="181"/>
        <v>Start Loc</v>
      </c>
      <c r="I1977" s="24" t="str">
        <f t="shared" si="182"/>
        <v>End Loc</v>
      </c>
      <c r="J1977" s="24" t="str">
        <f t="shared" si="183"/>
        <v>Segment</v>
      </c>
      <c r="K1977" s="71" t="s">
        <v>796</v>
      </c>
      <c r="L1977" s="22">
        <v>10.75</v>
      </c>
      <c r="M1977" s="22">
        <v>10.99</v>
      </c>
      <c r="N1977" s="22">
        <v>2</v>
      </c>
      <c r="O1977" s="22">
        <v>0</v>
      </c>
      <c r="P1977" s="22">
        <v>0</v>
      </c>
      <c r="Q1977" s="22">
        <v>0</v>
      </c>
      <c r="R1977" s="22"/>
      <c r="S1977" s="22"/>
      <c r="T1977" s="22"/>
      <c r="U1977" t="s">
        <v>6807</v>
      </c>
      <c r="V1977" s="18">
        <f t="shared" si="184"/>
        <v>0.24000000000000021</v>
      </c>
      <c r="W1977" s="18">
        <v>39.910971618200001</v>
      </c>
      <c r="X1977" s="18">
        <v>-84.286607801000002</v>
      </c>
      <c r="Y1977" s="18">
        <v>39.913109210400002</v>
      </c>
      <c r="Z1977" s="18">
        <v>-84.284120728000005</v>
      </c>
      <c r="AA1977" s="71" t="str">
        <f t="shared" si="185"/>
        <v>MOT</v>
      </c>
    </row>
    <row r="1978" spans="1:27" x14ac:dyDescent="0.25">
      <c r="A1978" s="22" t="s">
        <v>4426</v>
      </c>
      <c r="B1978" s="22">
        <v>0</v>
      </c>
      <c r="C1978" s="22" t="s">
        <v>4635</v>
      </c>
      <c r="D1978" s="22">
        <v>5</v>
      </c>
      <c r="E1978" s="23" t="str">
        <f t="shared" si="180"/>
        <v>Green</v>
      </c>
      <c r="F1978" s="72" t="s">
        <v>1734</v>
      </c>
      <c r="G1978" s="23"/>
      <c r="H1978" s="24" t="str">
        <f t="shared" si="181"/>
        <v>Start Loc</v>
      </c>
      <c r="I1978" s="24" t="str">
        <f t="shared" si="182"/>
        <v>End Loc</v>
      </c>
      <c r="J1978" s="24" t="str">
        <f t="shared" si="183"/>
        <v>Segment</v>
      </c>
      <c r="K1978" s="71" t="s">
        <v>810</v>
      </c>
      <c r="L1978" s="22">
        <v>4.5</v>
      </c>
      <c r="M1978" s="22">
        <v>4.74</v>
      </c>
      <c r="N1978" s="22">
        <v>5</v>
      </c>
      <c r="O1978" s="22">
        <v>1</v>
      </c>
      <c r="P1978" s="22">
        <v>0</v>
      </c>
      <c r="Q1978" s="22">
        <v>2</v>
      </c>
      <c r="R1978" s="22"/>
      <c r="S1978" s="22"/>
      <c r="T1978" s="22"/>
      <c r="U1978" t="s">
        <v>621</v>
      </c>
      <c r="V1978" s="18">
        <f t="shared" si="184"/>
        <v>0.24000000000000021</v>
      </c>
      <c r="W1978" s="18">
        <v>39.9104409021</v>
      </c>
      <c r="X1978" s="18">
        <v>-83.400874923499998</v>
      </c>
      <c r="Y1978" s="18">
        <v>39.913390747900003</v>
      </c>
      <c r="Z1978" s="18">
        <v>-83.403112844299997</v>
      </c>
      <c r="AA1978" s="71" t="str">
        <f t="shared" si="185"/>
        <v>MAD</v>
      </c>
    </row>
    <row r="1979" spans="1:27" x14ac:dyDescent="0.25">
      <c r="A1979" s="22" t="s">
        <v>3816</v>
      </c>
      <c r="B1979" s="22">
        <v>0</v>
      </c>
      <c r="C1979" s="22" t="s">
        <v>4619</v>
      </c>
      <c r="D1979" s="22">
        <v>4</v>
      </c>
      <c r="E1979" s="23" t="str">
        <f t="shared" si="180"/>
        <v>Green</v>
      </c>
      <c r="F1979" s="72" t="s">
        <v>1685</v>
      </c>
      <c r="G1979" s="23"/>
      <c r="H1979" s="24" t="str">
        <f t="shared" si="181"/>
        <v>Start Loc</v>
      </c>
      <c r="I1979" s="24" t="str">
        <f t="shared" si="182"/>
        <v>End Loc</v>
      </c>
      <c r="J1979" s="24" t="str">
        <f t="shared" si="183"/>
        <v>Segment</v>
      </c>
      <c r="K1979" s="71" t="s">
        <v>861</v>
      </c>
      <c r="L1979" s="22">
        <v>0.5</v>
      </c>
      <c r="M1979" s="22">
        <v>0.74</v>
      </c>
      <c r="N1979" s="22">
        <v>4</v>
      </c>
      <c r="O1979" s="22">
        <v>0</v>
      </c>
      <c r="P1979" s="22">
        <v>0</v>
      </c>
      <c r="Q1979" s="22">
        <v>1</v>
      </c>
      <c r="R1979" s="22"/>
      <c r="S1979" s="22"/>
      <c r="T1979" s="22"/>
      <c r="U1979" t="s">
        <v>458</v>
      </c>
      <c r="V1979" s="18">
        <f t="shared" si="184"/>
        <v>0.24</v>
      </c>
      <c r="W1979" s="18">
        <v>39.9107535156</v>
      </c>
      <c r="X1979" s="18">
        <v>-83.182354411700004</v>
      </c>
      <c r="Y1979" s="18">
        <v>39.913561330100002</v>
      </c>
      <c r="Z1979" s="18">
        <v>-83.1835247243</v>
      </c>
      <c r="AA1979" s="71" t="str">
        <f t="shared" si="185"/>
        <v>FRA</v>
      </c>
    </row>
    <row r="1980" spans="1:27" x14ac:dyDescent="0.25">
      <c r="A1980" s="22" t="s">
        <v>2508</v>
      </c>
      <c r="B1980" s="22">
        <v>0</v>
      </c>
      <c r="C1980" s="22" t="s">
        <v>4641</v>
      </c>
      <c r="D1980" s="22">
        <v>3</v>
      </c>
      <c r="E1980" s="23" t="str">
        <f t="shared" si="180"/>
        <v>Green</v>
      </c>
      <c r="F1980" s="72" t="s">
        <v>1685</v>
      </c>
      <c r="G1980" s="23"/>
      <c r="H1980" s="24" t="str">
        <f t="shared" si="181"/>
        <v>Start Loc</v>
      </c>
      <c r="I1980" s="24" t="str">
        <f t="shared" si="182"/>
        <v>End Loc</v>
      </c>
      <c r="J1980" s="24" t="str">
        <f t="shared" si="183"/>
        <v>Segment</v>
      </c>
      <c r="K1980" s="71" t="s">
        <v>955</v>
      </c>
      <c r="L1980" s="22">
        <v>8.5</v>
      </c>
      <c r="M1980" s="22">
        <v>8.74</v>
      </c>
      <c r="N1980" s="22">
        <v>3</v>
      </c>
      <c r="O1980" s="22">
        <v>1</v>
      </c>
      <c r="P1980" s="22">
        <v>0</v>
      </c>
      <c r="Q1980" s="22">
        <v>0</v>
      </c>
      <c r="R1980" s="22"/>
      <c r="S1980" s="22"/>
      <c r="T1980" s="22"/>
      <c r="U1980" t="s">
        <v>2096</v>
      </c>
      <c r="V1980" s="18">
        <f t="shared" si="184"/>
        <v>0.24000000000000021</v>
      </c>
      <c r="W1980" s="18">
        <v>39.914875110099999</v>
      </c>
      <c r="X1980" s="18">
        <v>-83.026819836599998</v>
      </c>
      <c r="Y1980" s="18">
        <v>39.914044740500003</v>
      </c>
      <c r="Z1980" s="18">
        <v>-83.022435672699999</v>
      </c>
      <c r="AA1980" s="71" t="str">
        <f t="shared" si="185"/>
        <v>FRA</v>
      </c>
    </row>
    <row r="1981" spans="1:27" x14ac:dyDescent="0.25">
      <c r="A1981" s="22" t="s">
        <v>4232</v>
      </c>
      <c r="B1981" s="22">
        <v>0</v>
      </c>
      <c r="C1981" s="22" t="s">
        <v>4668</v>
      </c>
      <c r="D1981" s="22">
        <v>3</v>
      </c>
      <c r="E1981" s="23" t="str">
        <f t="shared" si="180"/>
        <v>Green</v>
      </c>
      <c r="F1981" s="72" t="s">
        <v>1685</v>
      </c>
      <c r="G1981" s="23"/>
      <c r="H1981" s="24" t="str">
        <f t="shared" si="181"/>
        <v>Start Loc</v>
      </c>
      <c r="I1981" s="24" t="str">
        <f t="shared" si="182"/>
        <v>End Loc</v>
      </c>
      <c r="J1981" s="24" t="str">
        <f t="shared" si="183"/>
        <v>Segment</v>
      </c>
      <c r="K1981" s="71" t="s">
        <v>814</v>
      </c>
      <c r="L1981" s="22">
        <v>9.5</v>
      </c>
      <c r="M1981" s="22">
        <v>9.74</v>
      </c>
      <c r="N1981" s="22">
        <v>3</v>
      </c>
      <c r="O1981" s="22">
        <v>0</v>
      </c>
      <c r="P1981" s="22">
        <v>0</v>
      </c>
      <c r="Q1981" s="22">
        <v>1</v>
      </c>
      <c r="R1981" s="22"/>
      <c r="S1981" s="22"/>
      <c r="T1981" s="22"/>
      <c r="U1981" t="s">
        <v>250</v>
      </c>
      <c r="V1981" s="18">
        <f t="shared" si="184"/>
        <v>0.24000000000000021</v>
      </c>
      <c r="W1981" s="18">
        <v>39.9155557343</v>
      </c>
      <c r="X1981" s="18">
        <v>-83.089639860800006</v>
      </c>
      <c r="Y1981" s="18">
        <v>39.915182962999999</v>
      </c>
      <c r="Z1981" s="18">
        <v>-83.085206188900003</v>
      </c>
      <c r="AA1981" s="71" t="str">
        <f t="shared" si="185"/>
        <v>FRA</v>
      </c>
    </row>
    <row r="1982" spans="1:27" x14ac:dyDescent="0.25">
      <c r="A1982" s="22" t="s">
        <v>3401</v>
      </c>
      <c r="B1982" s="22">
        <v>0</v>
      </c>
      <c r="C1982" s="22" t="s">
        <v>4620</v>
      </c>
      <c r="D1982" s="22">
        <v>2</v>
      </c>
      <c r="E1982" s="23" t="str">
        <f t="shared" si="180"/>
        <v>Green</v>
      </c>
      <c r="F1982" s="72" t="s">
        <v>1685</v>
      </c>
      <c r="G1982" s="23"/>
      <c r="H1982" s="24" t="str">
        <f t="shared" si="181"/>
        <v>Start Loc</v>
      </c>
      <c r="I1982" s="24" t="str">
        <f t="shared" si="182"/>
        <v>End Loc</v>
      </c>
      <c r="J1982" s="24" t="str">
        <f t="shared" si="183"/>
        <v>Segment</v>
      </c>
      <c r="K1982" s="71" t="s">
        <v>1004</v>
      </c>
      <c r="L1982" s="22">
        <v>0</v>
      </c>
      <c r="M1982" s="22">
        <v>0.24</v>
      </c>
      <c r="N1982" s="22">
        <v>2</v>
      </c>
      <c r="O1982" s="22">
        <v>0</v>
      </c>
      <c r="P1982" s="22">
        <v>0</v>
      </c>
      <c r="Q1982" s="22">
        <v>1</v>
      </c>
      <c r="R1982" s="22"/>
      <c r="S1982" s="22"/>
      <c r="T1982" s="22"/>
      <c r="U1982" t="s">
        <v>1409</v>
      </c>
      <c r="V1982" s="18">
        <f t="shared" si="184"/>
        <v>0.24</v>
      </c>
      <c r="W1982" s="18">
        <v>39.915343251899998</v>
      </c>
      <c r="X1982" s="18">
        <v>-82.863512954200004</v>
      </c>
      <c r="Y1982" s="18">
        <v>39.915291778700002</v>
      </c>
      <c r="Z1982" s="18">
        <v>-82.859076780400002</v>
      </c>
      <c r="AA1982" s="71" t="str">
        <f t="shared" si="185"/>
        <v>FRA</v>
      </c>
    </row>
    <row r="1983" spans="1:27" x14ac:dyDescent="0.25">
      <c r="A1983" s="22" t="s">
        <v>6188</v>
      </c>
      <c r="B1983" s="22">
        <v>0</v>
      </c>
      <c r="C1983" s="22" t="s">
        <v>4619</v>
      </c>
      <c r="D1983" s="22">
        <v>2</v>
      </c>
      <c r="E1983" s="23" t="str">
        <f t="shared" si="180"/>
        <v>Green</v>
      </c>
      <c r="F1983" s="72" t="s">
        <v>1685</v>
      </c>
      <c r="G1983" s="23"/>
      <c r="H1983" s="24" t="str">
        <f t="shared" si="181"/>
        <v>Start Loc</v>
      </c>
      <c r="I1983" s="24" t="str">
        <f t="shared" si="182"/>
        <v>End Loc</v>
      </c>
      <c r="J1983" s="24" t="str">
        <f t="shared" si="183"/>
        <v>Segment</v>
      </c>
      <c r="K1983" s="71" t="s">
        <v>907</v>
      </c>
      <c r="L1983" s="22">
        <v>0.5</v>
      </c>
      <c r="M1983" s="22">
        <v>0.74</v>
      </c>
      <c r="N1983" s="22">
        <v>2</v>
      </c>
      <c r="O1983" s="22">
        <v>0</v>
      </c>
      <c r="P1983" s="22">
        <v>0</v>
      </c>
      <c r="Q1983" s="22">
        <v>0</v>
      </c>
      <c r="R1983" s="22"/>
      <c r="S1983" s="22"/>
      <c r="T1983" s="22"/>
      <c r="U1983" t="s">
        <v>6796</v>
      </c>
      <c r="V1983" s="18">
        <f t="shared" si="184"/>
        <v>0.24</v>
      </c>
      <c r="W1983" s="18">
        <v>39.913216262600002</v>
      </c>
      <c r="X1983" s="18">
        <v>-82.895441967500005</v>
      </c>
      <c r="Y1983" s="18">
        <v>39.915617878600003</v>
      </c>
      <c r="Z1983" s="18">
        <v>-82.893982604000001</v>
      </c>
      <c r="AA1983" s="71" t="str">
        <f t="shared" si="185"/>
        <v>FRA</v>
      </c>
    </row>
    <row r="1984" spans="1:27" x14ac:dyDescent="0.25">
      <c r="A1984" s="22" t="s">
        <v>4151</v>
      </c>
      <c r="B1984" s="22">
        <v>0</v>
      </c>
      <c r="C1984" s="22" t="s">
        <v>4619</v>
      </c>
      <c r="D1984" s="22">
        <v>4</v>
      </c>
      <c r="E1984" s="23" t="str">
        <f t="shared" si="180"/>
        <v>Green</v>
      </c>
      <c r="F1984" s="72" t="s">
        <v>1676</v>
      </c>
      <c r="G1984" s="23"/>
      <c r="H1984" s="24" t="str">
        <f t="shared" si="181"/>
        <v>Start Loc</v>
      </c>
      <c r="I1984" s="24" t="str">
        <f t="shared" si="182"/>
        <v>End Loc</v>
      </c>
      <c r="J1984" s="24" t="str">
        <f t="shared" si="183"/>
        <v>Segment</v>
      </c>
      <c r="K1984" s="71" t="s">
        <v>1066</v>
      </c>
      <c r="L1984" s="22">
        <v>0.5</v>
      </c>
      <c r="M1984" s="22">
        <v>0.74</v>
      </c>
      <c r="N1984" s="22">
        <v>4</v>
      </c>
      <c r="O1984" s="22">
        <v>0</v>
      </c>
      <c r="P1984" s="22">
        <v>1</v>
      </c>
      <c r="Q1984" s="22">
        <v>1</v>
      </c>
      <c r="R1984" s="22"/>
      <c r="S1984" s="22"/>
      <c r="T1984" s="22"/>
      <c r="U1984" t="s">
        <v>1362</v>
      </c>
      <c r="V1984" s="18">
        <f t="shared" si="184"/>
        <v>0.24</v>
      </c>
      <c r="W1984" s="18">
        <v>39.9175539262</v>
      </c>
      <c r="X1984" s="18">
        <v>-82.151711525400003</v>
      </c>
      <c r="Y1984" s="18">
        <v>39.915940963899999</v>
      </c>
      <c r="Z1984" s="18">
        <v>-82.149153987600002</v>
      </c>
      <c r="AA1984" s="71" t="str">
        <f t="shared" si="185"/>
        <v>MUS</v>
      </c>
    </row>
    <row r="1985" spans="1:27" x14ac:dyDescent="0.25">
      <c r="A1985" s="22" t="s">
        <v>6110</v>
      </c>
      <c r="B1985" s="22">
        <v>0</v>
      </c>
      <c r="C1985" s="22" t="s">
        <v>4665</v>
      </c>
      <c r="D1985" s="22">
        <v>2</v>
      </c>
      <c r="E1985" s="23" t="str">
        <f t="shared" si="180"/>
        <v>Green</v>
      </c>
      <c r="F1985" s="72" t="s">
        <v>1685</v>
      </c>
      <c r="G1985" s="23"/>
      <c r="H1985" s="24" t="str">
        <f t="shared" si="181"/>
        <v>Start Loc</v>
      </c>
      <c r="I1985" s="24" t="str">
        <f t="shared" si="182"/>
        <v>End Loc</v>
      </c>
      <c r="J1985" s="24" t="str">
        <f t="shared" si="183"/>
        <v>Segment</v>
      </c>
      <c r="K1985" s="71" t="s">
        <v>814</v>
      </c>
      <c r="L1985" s="22">
        <v>9.75</v>
      </c>
      <c r="M1985" s="22">
        <v>9.99</v>
      </c>
      <c r="N1985" s="22">
        <v>2</v>
      </c>
      <c r="O1985" s="22">
        <v>0</v>
      </c>
      <c r="P1985" s="22">
        <v>0</v>
      </c>
      <c r="Q1985" s="22">
        <v>3</v>
      </c>
      <c r="R1985" s="22"/>
      <c r="S1985" s="22"/>
      <c r="T1985" s="22"/>
      <c r="U1985" t="s">
        <v>250</v>
      </c>
      <c r="V1985" s="18">
        <f t="shared" si="184"/>
        <v>0.24000000000000021</v>
      </c>
      <c r="W1985" s="18">
        <v>39.915227225999999</v>
      </c>
      <c r="X1985" s="18">
        <v>-83.085009532399994</v>
      </c>
      <c r="Y1985" s="18">
        <v>39.916483949800003</v>
      </c>
      <c r="Z1985" s="18">
        <v>-83.080814095500003</v>
      </c>
      <c r="AA1985" s="71" t="str">
        <f t="shared" si="185"/>
        <v>FRA</v>
      </c>
    </row>
    <row r="1986" spans="1:27" x14ac:dyDescent="0.25">
      <c r="A1986" s="22" t="s">
        <v>2955</v>
      </c>
      <c r="B1986" s="22">
        <v>0</v>
      </c>
      <c r="C1986" s="22" t="s">
        <v>4625</v>
      </c>
      <c r="D1986" s="22">
        <v>5</v>
      </c>
      <c r="E1986" s="23" t="str">
        <f t="shared" si="180"/>
        <v>Green</v>
      </c>
      <c r="F1986" s="72" t="s">
        <v>1685</v>
      </c>
      <c r="G1986" s="23"/>
      <c r="H1986" s="24" t="str">
        <f t="shared" si="181"/>
        <v>Start Loc</v>
      </c>
      <c r="I1986" s="24" t="str">
        <f t="shared" si="182"/>
        <v>End Loc</v>
      </c>
      <c r="J1986" s="24" t="str">
        <f t="shared" si="183"/>
        <v>Segment</v>
      </c>
      <c r="K1986" s="71" t="s">
        <v>814</v>
      </c>
      <c r="L1986" s="22">
        <v>10</v>
      </c>
      <c r="M1986" s="22">
        <v>10.24</v>
      </c>
      <c r="N1986" s="22">
        <v>5</v>
      </c>
      <c r="O1986" s="22">
        <v>0</v>
      </c>
      <c r="P1986" s="22">
        <v>2</v>
      </c>
      <c r="Q1986" s="22">
        <v>4</v>
      </c>
      <c r="R1986" s="22"/>
      <c r="S1986" s="22"/>
      <c r="T1986" s="22"/>
      <c r="U1986" t="s">
        <v>250</v>
      </c>
      <c r="V1986" s="18">
        <f t="shared" si="184"/>
        <v>0.24000000000000021</v>
      </c>
      <c r="W1986" s="18">
        <v>39.916532754400002</v>
      </c>
      <c r="X1986" s="18">
        <v>-83.080637506499997</v>
      </c>
      <c r="Y1986" s="18">
        <v>39.916586829000003</v>
      </c>
      <c r="Z1986" s="18">
        <v>-83.076208877699997</v>
      </c>
      <c r="AA1986" s="71" t="str">
        <f t="shared" si="185"/>
        <v>FRA</v>
      </c>
    </row>
    <row r="1987" spans="1:27" x14ac:dyDescent="0.25">
      <c r="A1987" s="22" t="s">
        <v>5287</v>
      </c>
      <c r="B1987" s="22">
        <v>0</v>
      </c>
      <c r="C1987" s="22" t="s">
        <v>4608</v>
      </c>
      <c r="D1987" s="22">
        <v>2</v>
      </c>
      <c r="E1987" s="23" t="str">
        <f t="shared" si="180"/>
        <v>Green</v>
      </c>
      <c r="F1987" s="72" t="s">
        <v>1676</v>
      </c>
      <c r="G1987" s="23"/>
      <c r="H1987" s="24" t="str">
        <f t="shared" si="181"/>
        <v>Start Loc</v>
      </c>
      <c r="I1987" s="24" t="str">
        <f t="shared" si="182"/>
        <v>End Loc</v>
      </c>
      <c r="J1987" s="24" t="str">
        <f t="shared" si="183"/>
        <v>Segment</v>
      </c>
      <c r="K1987" s="71" t="s">
        <v>1064</v>
      </c>
      <c r="L1987" s="22">
        <v>1.25</v>
      </c>
      <c r="M1987" s="22">
        <v>1.49</v>
      </c>
      <c r="N1987" s="22">
        <v>2</v>
      </c>
      <c r="O1987" s="22">
        <v>0</v>
      </c>
      <c r="P1987" s="22">
        <v>0</v>
      </c>
      <c r="Q1987" s="22">
        <v>0</v>
      </c>
      <c r="R1987" s="22"/>
      <c r="S1987" s="22"/>
      <c r="T1987" s="22"/>
      <c r="U1987" t="s">
        <v>504</v>
      </c>
      <c r="V1987" s="18">
        <f t="shared" si="184"/>
        <v>0.24</v>
      </c>
      <c r="W1987" s="18">
        <v>39.913398755700001</v>
      </c>
      <c r="X1987" s="18">
        <v>-82.040419923900004</v>
      </c>
      <c r="Y1987" s="18">
        <v>39.916850568100003</v>
      </c>
      <c r="Z1987" s="18">
        <v>-82.040627447399999</v>
      </c>
      <c r="AA1987" s="71" t="str">
        <f t="shared" si="185"/>
        <v>MUS</v>
      </c>
    </row>
    <row r="1988" spans="1:27" x14ac:dyDescent="0.25">
      <c r="A1988" s="22" t="s">
        <v>2843</v>
      </c>
      <c r="B1988" s="22">
        <v>0</v>
      </c>
      <c r="C1988" s="22" t="s">
        <v>4654</v>
      </c>
      <c r="D1988" s="22">
        <v>3</v>
      </c>
      <c r="E1988" s="23" t="str">
        <f t="shared" si="180"/>
        <v>Green</v>
      </c>
      <c r="F1988" s="72" t="s">
        <v>1715</v>
      </c>
      <c r="G1988" s="23"/>
      <c r="H1988" s="24" t="str">
        <f t="shared" si="181"/>
        <v>Start Loc</v>
      </c>
      <c r="I1988" s="24" t="str">
        <f t="shared" si="182"/>
        <v>End Loc</v>
      </c>
      <c r="J1988" s="24" t="str">
        <f t="shared" si="183"/>
        <v>Segment</v>
      </c>
      <c r="K1988" s="71" t="s">
        <v>958</v>
      </c>
      <c r="L1988" s="22">
        <v>6.75</v>
      </c>
      <c r="M1988" s="22">
        <v>6.99</v>
      </c>
      <c r="N1988" s="22">
        <v>3</v>
      </c>
      <c r="O1988" s="22">
        <v>0</v>
      </c>
      <c r="P1988" s="22">
        <v>0</v>
      </c>
      <c r="Q1988" s="22">
        <v>0</v>
      </c>
      <c r="R1988" s="22"/>
      <c r="S1988" s="22"/>
      <c r="T1988" s="22"/>
      <c r="U1988" t="s">
        <v>510</v>
      </c>
      <c r="V1988" s="18">
        <f t="shared" si="184"/>
        <v>0.24000000000000021</v>
      </c>
      <c r="W1988" s="18">
        <v>39.9184751023</v>
      </c>
      <c r="X1988" s="18">
        <v>-80.815871210799997</v>
      </c>
      <c r="Y1988" s="18">
        <v>39.917497212900003</v>
      </c>
      <c r="Z1988" s="18">
        <v>-80.811988106399994</v>
      </c>
      <c r="AA1988" s="71" t="str">
        <f t="shared" si="185"/>
        <v>BEL</v>
      </c>
    </row>
    <row r="1989" spans="1:27" x14ac:dyDescent="0.25">
      <c r="A1989" s="22" t="s">
        <v>5535</v>
      </c>
      <c r="B1989" s="22">
        <v>0</v>
      </c>
      <c r="C1989" s="22" t="s">
        <v>4615</v>
      </c>
      <c r="D1989" s="22">
        <v>2</v>
      </c>
      <c r="E1989" s="23" t="str">
        <f t="shared" si="180"/>
        <v>Green</v>
      </c>
      <c r="F1989" s="72" t="s">
        <v>1685</v>
      </c>
      <c r="G1989" s="23"/>
      <c r="H1989" s="24" t="str">
        <f t="shared" si="181"/>
        <v>Start Loc</v>
      </c>
      <c r="I1989" s="24" t="str">
        <f t="shared" si="182"/>
        <v>End Loc</v>
      </c>
      <c r="J1989" s="24" t="str">
        <f t="shared" si="183"/>
        <v>Segment</v>
      </c>
      <c r="K1989" s="71" t="s">
        <v>925</v>
      </c>
      <c r="L1989" s="22">
        <v>2.5</v>
      </c>
      <c r="M1989" s="22">
        <v>2.74</v>
      </c>
      <c r="N1989" s="22">
        <v>2</v>
      </c>
      <c r="O1989" s="22">
        <v>0</v>
      </c>
      <c r="P1989" s="22">
        <v>0</v>
      </c>
      <c r="Q1989" s="22">
        <v>0</v>
      </c>
      <c r="R1989" s="22"/>
      <c r="S1989" s="22"/>
      <c r="T1989" s="22"/>
      <c r="U1989" t="s">
        <v>1242</v>
      </c>
      <c r="V1989" s="18">
        <f t="shared" si="184"/>
        <v>0.24000000000000021</v>
      </c>
      <c r="W1989" s="18">
        <v>39.916988049099999</v>
      </c>
      <c r="X1989" s="18">
        <v>-83.105213115599994</v>
      </c>
      <c r="Y1989" s="18">
        <v>39.919271952499997</v>
      </c>
      <c r="Z1989" s="18">
        <v>-83.101920711999995</v>
      </c>
      <c r="AA1989" s="71" t="str">
        <f t="shared" si="185"/>
        <v>FRA</v>
      </c>
    </row>
    <row r="1990" spans="1:27" x14ac:dyDescent="0.25">
      <c r="A1990" s="22" t="s">
        <v>5250</v>
      </c>
      <c r="B1990" s="22">
        <v>0</v>
      </c>
      <c r="C1990" s="22" t="s">
        <v>4626</v>
      </c>
      <c r="D1990" s="22">
        <v>2</v>
      </c>
      <c r="E1990" s="23" t="str">
        <f t="shared" si="180"/>
        <v>Green</v>
      </c>
      <c r="F1990" s="72" t="s">
        <v>1684</v>
      </c>
      <c r="G1990" s="23"/>
      <c r="H1990" s="24" t="str">
        <f t="shared" si="181"/>
        <v>Start Loc</v>
      </c>
      <c r="I1990" s="24" t="str">
        <f t="shared" si="182"/>
        <v>End Loc</v>
      </c>
      <c r="J1990" s="24" t="str">
        <f t="shared" si="183"/>
        <v>Segment</v>
      </c>
      <c r="K1990" s="71" t="s">
        <v>959</v>
      </c>
      <c r="L1990" s="22">
        <v>1.75</v>
      </c>
      <c r="M1990" s="22">
        <v>1.99</v>
      </c>
      <c r="N1990" s="22">
        <v>2</v>
      </c>
      <c r="O1990" s="22">
        <v>0</v>
      </c>
      <c r="P1990" s="22">
        <v>0</v>
      </c>
      <c r="Q1990" s="22">
        <v>1</v>
      </c>
      <c r="R1990" s="22"/>
      <c r="S1990" s="22"/>
      <c r="T1990" s="22"/>
      <c r="U1990" t="s">
        <v>4844</v>
      </c>
      <c r="V1990" s="18">
        <f t="shared" si="184"/>
        <v>0.24</v>
      </c>
      <c r="W1990" s="18">
        <v>39.916555710799997</v>
      </c>
      <c r="X1990" s="18">
        <v>-82.485616158200003</v>
      </c>
      <c r="Y1990" s="18">
        <v>39.9196694874</v>
      </c>
      <c r="Z1990" s="18">
        <v>-82.484077106100003</v>
      </c>
      <c r="AA1990" s="71" t="str">
        <f t="shared" si="185"/>
        <v>FAI</v>
      </c>
    </row>
    <row r="1991" spans="1:27" x14ac:dyDescent="0.25">
      <c r="A1991" s="22" t="s">
        <v>5385</v>
      </c>
      <c r="B1991" s="22">
        <v>0</v>
      </c>
      <c r="C1991" s="22" t="s">
        <v>4626</v>
      </c>
      <c r="D1991" s="22">
        <v>2</v>
      </c>
      <c r="E1991" s="23" t="str">
        <f t="shared" si="180"/>
        <v>Green</v>
      </c>
      <c r="F1991" s="72" t="s">
        <v>1676</v>
      </c>
      <c r="G1991" s="23"/>
      <c r="H1991" s="24" t="str">
        <f t="shared" si="181"/>
        <v>Start Loc</v>
      </c>
      <c r="I1991" s="24" t="str">
        <f t="shared" si="182"/>
        <v>End Loc</v>
      </c>
      <c r="J1991" s="24" t="str">
        <f t="shared" si="183"/>
        <v>Segment</v>
      </c>
      <c r="K1991" s="71" t="s">
        <v>948</v>
      </c>
      <c r="L1991" s="22">
        <v>1.75</v>
      </c>
      <c r="M1991" s="22">
        <v>1.99</v>
      </c>
      <c r="N1991" s="22">
        <v>2</v>
      </c>
      <c r="O1991" s="22">
        <v>0</v>
      </c>
      <c r="P1991" s="22">
        <v>0</v>
      </c>
      <c r="Q1991" s="22">
        <v>0</v>
      </c>
      <c r="R1991" s="22"/>
      <c r="S1991" s="22"/>
      <c r="T1991" s="22"/>
      <c r="U1991" t="s">
        <v>472</v>
      </c>
      <c r="V1991" s="18">
        <f t="shared" si="184"/>
        <v>0.24</v>
      </c>
      <c r="W1991" s="18">
        <v>39.917659216700002</v>
      </c>
      <c r="X1991" s="18">
        <v>-81.979703055300007</v>
      </c>
      <c r="Y1991" s="18">
        <v>39.9202023195</v>
      </c>
      <c r="Z1991" s="18">
        <v>-81.977495163399993</v>
      </c>
      <c r="AA1991" s="71" t="str">
        <f t="shared" si="185"/>
        <v>MUS</v>
      </c>
    </row>
    <row r="1992" spans="1:27" x14ac:dyDescent="0.25">
      <c r="A1992" s="22" t="s">
        <v>6333</v>
      </c>
      <c r="B1992" s="22">
        <v>0</v>
      </c>
      <c r="C1992" s="22" t="s">
        <v>4628</v>
      </c>
      <c r="D1992" s="22">
        <v>2</v>
      </c>
      <c r="E1992" s="23" t="str">
        <f t="shared" si="180"/>
        <v>Green</v>
      </c>
      <c r="F1992" s="72" t="s">
        <v>1715</v>
      </c>
      <c r="G1992" s="23"/>
      <c r="H1992" s="24" t="str">
        <f t="shared" si="181"/>
        <v>Start Loc</v>
      </c>
      <c r="I1992" s="24" t="str">
        <f t="shared" si="182"/>
        <v>End Loc</v>
      </c>
      <c r="J1992" s="24" t="str">
        <f t="shared" si="183"/>
        <v>Segment</v>
      </c>
      <c r="K1992" s="71" t="s">
        <v>818</v>
      </c>
      <c r="L1992" s="22">
        <v>4.75</v>
      </c>
      <c r="M1992" s="22">
        <v>4.99</v>
      </c>
      <c r="N1992" s="22">
        <v>2</v>
      </c>
      <c r="O1992" s="22">
        <v>0</v>
      </c>
      <c r="P1992" s="22">
        <v>0</v>
      </c>
      <c r="Q1992" s="22">
        <v>1</v>
      </c>
      <c r="R1992" s="22"/>
      <c r="S1992" s="22"/>
      <c r="T1992" s="22"/>
      <c r="U1992" t="s">
        <v>6819</v>
      </c>
      <c r="V1992" s="18">
        <f t="shared" si="184"/>
        <v>0.24000000000000021</v>
      </c>
      <c r="W1992" s="18">
        <v>39.917372971699997</v>
      </c>
      <c r="X1992" s="18">
        <v>-81.205754021000004</v>
      </c>
      <c r="Y1992" s="18">
        <v>39.920271849999999</v>
      </c>
      <c r="Z1992" s="18">
        <v>-81.208045594500007</v>
      </c>
      <c r="AA1992" s="71" t="str">
        <f t="shared" si="185"/>
        <v>BEL</v>
      </c>
    </row>
    <row r="1993" spans="1:27" x14ac:dyDescent="0.25">
      <c r="A1993" s="22" t="s">
        <v>3406</v>
      </c>
      <c r="B1993" s="22">
        <v>0</v>
      </c>
      <c r="C1993" s="22" t="s">
        <v>4631</v>
      </c>
      <c r="D1993" s="22">
        <v>2</v>
      </c>
      <c r="E1993" s="23" t="str">
        <f t="shared" ref="E1993:E2056" si="186">IF(D1993&gt;15,"Red",IF(D1993&gt;10,"Yellow",IF(D1993&gt;5,"Purple",IF(D1993&gt;1,"Green",""))))</f>
        <v>Green</v>
      </c>
      <c r="F1993" s="72" t="s">
        <v>1685</v>
      </c>
      <c r="G1993" s="23"/>
      <c r="H1993" s="24" t="str">
        <f t="shared" ref="H1993:H2056" si="187">IF(W1993=0,"Unavailable",HYPERLINK(CONCATENATE("http://maps.google.com/maps?q=",+W1993,",+",+X1993,"+(Begin)&amp;iwloc=A&amp;hl=en"),"Start Loc"))</f>
        <v>Start Loc</v>
      </c>
      <c r="I1993" s="24" t="str">
        <f t="shared" ref="I1993:I2056" si="188">IF(Y1993=0,"Unavailable",HYPERLINK(CONCATENATE("http://maps.google.com/maps?q=",+Y1993,",+",+Z1993,"+(End)&amp;iwloc=A&amp;hl=en"),"End Loc"))</f>
        <v>End Loc</v>
      </c>
      <c r="J1993" s="24" t="str">
        <f t="shared" ref="J1993:J2056" si="189">HYPERLINK(CONCATENATE("https://www.google.us/maps/dir/",W1993,",",X1993,"/",Y1993,",",Z1993,"/@",AVERAGE(W1993,Y1993),",",AVERAGE(X1993,Z1993),",15z"),"Segment")</f>
        <v>Segment</v>
      </c>
      <c r="K1993" s="71" t="s">
        <v>925</v>
      </c>
      <c r="L1993" s="22">
        <v>3</v>
      </c>
      <c r="M1993" s="22">
        <v>3.24</v>
      </c>
      <c r="N1993" s="22">
        <v>2</v>
      </c>
      <c r="O1993" s="22">
        <v>0</v>
      </c>
      <c r="P1993" s="22">
        <v>0</v>
      </c>
      <c r="Q1993" s="22">
        <v>1</v>
      </c>
      <c r="R1993" s="22"/>
      <c r="S1993" s="22"/>
      <c r="T1993" s="22"/>
      <c r="U1993" t="s">
        <v>1242</v>
      </c>
      <c r="V1993" s="18">
        <f t="shared" ref="V1993:V2056" si="190">M1993-L1993</f>
        <v>0.24000000000000021</v>
      </c>
      <c r="W1993" s="18">
        <v>39.921299509000001</v>
      </c>
      <c r="X1993" s="18">
        <v>-83.098302410299993</v>
      </c>
      <c r="Y1993" s="18">
        <v>39.921194059400001</v>
      </c>
      <c r="Z1993" s="18">
        <v>-83.093791280299996</v>
      </c>
      <c r="AA1993" s="71" t="str">
        <f t="shared" ref="AA1993:AA2056" si="191">MID(U1993,2,3)</f>
        <v>FRA</v>
      </c>
    </row>
    <row r="1994" spans="1:27" x14ac:dyDescent="0.25">
      <c r="A1994" s="22" t="s">
        <v>2741</v>
      </c>
      <c r="B1994" s="22">
        <v>0</v>
      </c>
      <c r="C1994" s="22" t="s">
        <v>4646</v>
      </c>
      <c r="D1994" s="22">
        <v>2</v>
      </c>
      <c r="E1994" s="23" t="str">
        <f t="shared" si="186"/>
        <v>Green</v>
      </c>
      <c r="F1994" s="72" t="s">
        <v>1734</v>
      </c>
      <c r="G1994" s="23"/>
      <c r="H1994" s="24" t="str">
        <f t="shared" si="187"/>
        <v>Start Loc</v>
      </c>
      <c r="I1994" s="24" t="str">
        <f t="shared" si="188"/>
        <v>End Loc</v>
      </c>
      <c r="J1994" s="24" t="str">
        <f t="shared" si="189"/>
        <v>Segment</v>
      </c>
      <c r="K1994" s="71" t="s">
        <v>900</v>
      </c>
      <c r="L1994" s="22">
        <v>5.5</v>
      </c>
      <c r="M1994" s="22">
        <v>5.74</v>
      </c>
      <c r="N1994" s="22">
        <v>2</v>
      </c>
      <c r="O1994" s="22">
        <v>0</v>
      </c>
      <c r="P1994" s="22">
        <v>0</v>
      </c>
      <c r="Q1994" s="22">
        <v>1</v>
      </c>
      <c r="R1994" s="22"/>
      <c r="S1994" s="22"/>
      <c r="T1994" s="22"/>
      <c r="U1994" t="s">
        <v>528</v>
      </c>
      <c r="V1994" s="18">
        <f t="shared" si="190"/>
        <v>0.24000000000000021</v>
      </c>
      <c r="W1994" s="18">
        <v>39.918441893199997</v>
      </c>
      <c r="X1994" s="18">
        <v>-83.355568984200005</v>
      </c>
      <c r="Y1994" s="18">
        <v>39.921634836199999</v>
      </c>
      <c r="Z1994" s="18">
        <v>-83.3571327768</v>
      </c>
      <c r="AA1994" s="71" t="str">
        <f t="shared" si="191"/>
        <v>MAD</v>
      </c>
    </row>
    <row r="1995" spans="1:27" x14ac:dyDescent="0.25">
      <c r="A1995" s="22" t="s">
        <v>2694</v>
      </c>
      <c r="B1995" s="22">
        <v>0</v>
      </c>
      <c r="C1995" s="22" t="s">
        <v>4606</v>
      </c>
      <c r="D1995" s="22">
        <v>3</v>
      </c>
      <c r="E1995" s="23" t="str">
        <f t="shared" si="186"/>
        <v>Green</v>
      </c>
      <c r="F1995" s="72" t="s">
        <v>1676</v>
      </c>
      <c r="G1995" s="23"/>
      <c r="H1995" s="24" t="str">
        <f t="shared" si="187"/>
        <v>Start Loc</v>
      </c>
      <c r="I1995" s="24" t="str">
        <f t="shared" si="188"/>
        <v>End Loc</v>
      </c>
      <c r="J1995" s="24" t="str">
        <f t="shared" si="189"/>
        <v>Segment</v>
      </c>
      <c r="K1995" s="71" t="s">
        <v>1016</v>
      </c>
      <c r="L1995" s="22">
        <v>0.25</v>
      </c>
      <c r="M1995" s="22">
        <v>0.49</v>
      </c>
      <c r="N1995" s="22">
        <v>3</v>
      </c>
      <c r="O1995" s="22">
        <v>0</v>
      </c>
      <c r="P1995" s="22">
        <v>0</v>
      </c>
      <c r="Q1995" s="22">
        <v>1</v>
      </c>
      <c r="R1995" s="22"/>
      <c r="S1995" s="22"/>
      <c r="T1995" s="22"/>
      <c r="U1995" t="s">
        <v>2117</v>
      </c>
      <c r="V1995" s="18">
        <f t="shared" si="190"/>
        <v>0.24</v>
      </c>
      <c r="W1995" s="18">
        <v>39.918658635500002</v>
      </c>
      <c r="X1995" s="18">
        <v>-82.223888267700005</v>
      </c>
      <c r="Y1995" s="18">
        <v>39.922046754699998</v>
      </c>
      <c r="Z1995" s="18">
        <v>-82.224407051900002</v>
      </c>
      <c r="AA1995" s="71" t="str">
        <f t="shared" si="191"/>
        <v>MUS</v>
      </c>
    </row>
    <row r="1996" spans="1:27" x14ac:dyDescent="0.25">
      <c r="A1996" s="22" t="s">
        <v>4163</v>
      </c>
      <c r="B1996" s="22">
        <v>0</v>
      </c>
      <c r="C1996" s="22" t="s">
        <v>4626</v>
      </c>
      <c r="D1996" s="22">
        <v>3</v>
      </c>
      <c r="E1996" s="23" t="str">
        <f t="shared" si="186"/>
        <v>Green</v>
      </c>
      <c r="F1996" s="72" t="s">
        <v>1676</v>
      </c>
      <c r="G1996" s="23"/>
      <c r="H1996" s="24" t="str">
        <f t="shared" si="187"/>
        <v>Start Loc</v>
      </c>
      <c r="I1996" s="24" t="str">
        <f t="shared" si="188"/>
        <v>End Loc</v>
      </c>
      <c r="J1996" s="24" t="str">
        <f t="shared" si="189"/>
        <v>Segment</v>
      </c>
      <c r="K1996" s="71" t="s">
        <v>1064</v>
      </c>
      <c r="L1996" s="22">
        <v>1.75</v>
      </c>
      <c r="M1996" s="22">
        <v>1.99</v>
      </c>
      <c r="N1996" s="22">
        <v>3</v>
      </c>
      <c r="O1996" s="22">
        <v>0</v>
      </c>
      <c r="P1996" s="22">
        <v>0</v>
      </c>
      <c r="Q1996" s="22">
        <v>1</v>
      </c>
      <c r="R1996" s="22"/>
      <c r="S1996" s="22"/>
      <c r="T1996" s="22"/>
      <c r="U1996" t="s">
        <v>504</v>
      </c>
      <c r="V1996" s="18">
        <f t="shared" si="190"/>
        <v>0.24</v>
      </c>
      <c r="W1996" s="18">
        <v>39.919055504299997</v>
      </c>
      <c r="X1996" s="18">
        <v>-82.036967718100001</v>
      </c>
      <c r="Y1996" s="18">
        <v>39.9224360085</v>
      </c>
      <c r="Z1996" s="18">
        <v>-82.036160774899997</v>
      </c>
      <c r="AA1996" s="71" t="str">
        <f t="shared" si="191"/>
        <v>MUS</v>
      </c>
    </row>
    <row r="1997" spans="1:27" x14ac:dyDescent="0.25">
      <c r="A1997" s="22" t="s">
        <v>5112</v>
      </c>
      <c r="B1997" s="22">
        <v>0</v>
      </c>
      <c r="C1997" s="22" t="s">
        <v>4646</v>
      </c>
      <c r="D1997" s="22">
        <v>2</v>
      </c>
      <c r="E1997" s="23" t="str">
        <f t="shared" si="186"/>
        <v>Green</v>
      </c>
      <c r="F1997" s="72" t="s">
        <v>1715</v>
      </c>
      <c r="G1997" s="23"/>
      <c r="H1997" s="24" t="str">
        <f t="shared" si="187"/>
        <v>Start Loc</v>
      </c>
      <c r="I1997" s="24" t="str">
        <f t="shared" si="188"/>
        <v>End Loc</v>
      </c>
      <c r="J1997" s="24" t="str">
        <f t="shared" si="189"/>
        <v>Segment</v>
      </c>
      <c r="K1997" s="71" t="s">
        <v>958</v>
      </c>
      <c r="L1997" s="22">
        <v>5.5</v>
      </c>
      <c r="M1997" s="22">
        <v>5.74</v>
      </c>
      <c r="N1997" s="22">
        <v>2</v>
      </c>
      <c r="O1997" s="22">
        <v>0</v>
      </c>
      <c r="P1997" s="22">
        <v>0</v>
      </c>
      <c r="Q1997" s="22">
        <v>0</v>
      </c>
      <c r="R1997" s="22"/>
      <c r="S1997" s="22"/>
      <c r="T1997" s="22"/>
      <c r="U1997" t="s">
        <v>510</v>
      </c>
      <c r="V1997" s="18">
        <f t="shared" si="190"/>
        <v>0.24000000000000021</v>
      </c>
      <c r="W1997" s="18">
        <v>39.921433651999997</v>
      </c>
      <c r="X1997" s="18">
        <v>-80.834225066800002</v>
      </c>
      <c r="Y1997" s="18">
        <v>39.922892439899996</v>
      </c>
      <c r="Z1997" s="18">
        <v>-80.830925631100001</v>
      </c>
      <c r="AA1997" s="71" t="str">
        <f t="shared" si="191"/>
        <v>BEL</v>
      </c>
    </row>
    <row r="1998" spans="1:27" x14ac:dyDescent="0.25">
      <c r="A1998" s="22" t="s">
        <v>6312</v>
      </c>
      <c r="B1998" s="22">
        <v>0</v>
      </c>
      <c r="C1998" s="22" t="s">
        <v>4618</v>
      </c>
      <c r="D1998" s="22">
        <v>2</v>
      </c>
      <c r="E1998" s="23" t="str">
        <f t="shared" si="186"/>
        <v>Green</v>
      </c>
      <c r="F1998" s="72" t="s">
        <v>1676</v>
      </c>
      <c r="G1998" s="23"/>
      <c r="H1998" s="24" t="str">
        <f t="shared" si="187"/>
        <v>Start Loc</v>
      </c>
      <c r="I1998" s="24" t="str">
        <f t="shared" si="188"/>
        <v>End Loc</v>
      </c>
      <c r="J1998" s="24" t="str">
        <f t="shared" si="189"/>
        <v>Segment</v>
      </c>
      <c r="K1998" s="71" t="s">
        <v>948</v>
      </c>
      <c r="L1998" s="22">
        <v>2</v>
      </c>
      <c r="M1998" s="22">
        <v>2.2400000000000002</v>
      </c>
      <c r="N1998" s="22">
        <v>2</v>
      </c>
      <c r="O1998" s="22">
        <v>0</v>
      </c>
      <c r="P1998" s="22">
        <v>0</v>
      </c>
      <c r="Q1998" s="22">
        <v>0</v>
      </c>
      <c r="R1998" s="22"/>
      <c r="S1998" s="22"/>
      <c r="T1998" s="22"/>
      <c r="U1998" t="s">
        <v>472</v>
      </c>
      <c r="V1998" s="18">
        <f t="shared" si="190"/>
        <v>0.24000000000000021</v>
      </c>
      <c r="W1998" s="18">
        <v>39.920319477900001</v>
      </c>
      <c r="X1998" s="18">
        <v>-81.977386010900005</v>
      </c>
      <c r="Y1998" s="18">
        <v>39.923421462</v>
      </c>
      <c r="Z1998" s="18">
        <v>-81.975809975999994</v>
      </c>
      <c r="AA1998" s="71" t="str">
        <f t="shared" si="191"/>
        <v>MUS</v>
      </c>
    </row>
    <row r="1999" spans="1:27" x14ac:dyDescent="0.25">
      <c r="A1999" s="22" t="s">
        <v>4198</v>
      </c>
      <c r="B1999" s="22">
        <v>0</v>
      </c>
      <c r="C1999" s="22" t="s">
        <v>4627</v>
      </c>
      <c r="D1999" s="22">
        <v>3</v>
      </c>
      <c r="E1999" s="23" t="str">
        <f t="shared" si="186"/>
        <v>Green</v>
      </c>
      <c r="F1999" s="72" t="s">
        <v>1685</v>
      </c>
      <c r="G1999" s="23"/>
      <c r="H1999" s="24" t="str">
        <f t="shared" si="187"/>
        <v>Start Loc</v>
      </c>
      <c r="I1999" s="24" t="str">
        <f t="shared" si="188"/>
        <v>End Loc</v>
      </c>
      <c r="J1999" s="24" t="str">
        <f t="shared" si="189"/>
        <v>Segment</v>
      </c>
      <c r="K1999" s="71" t="s">
        <v>925</v>
      </c>
      <c r="L1999" s="22">
        <v>3.25</v>
      </c>
      <c r="M1999" s="22">
        <v>3.49</v>
      </c>
      <c r="N1999" s="22">
        <v>3</v>
      </c>
      <c r="O1999" s="22">
        <v>0</v>
      </c>
      <c r="P1999" s="22">
        <v>0</v>
      </c>
      <c r="Q1999" s="22">
        <v>1</v>
      </c>
      <c r="R1999" s="22"/>
      <c r="S1999" s="22"/>
      <c r="T1999" s="22"/>
      <c r="U1999" t="s">
        <v>1242</v>
      </c>
      <c r="V1999" s="18">
        <f t="shared" si="190"/>
        <v>0.24000000000000021</v>
      </c>
      <c r="W1999" s="18">
        <v>39.921251801099999</v>
      </c>
      <c r="X1999" s="18">
        <v>-83.093619066000002</v>
      </c>
      <c r="Y1999" s="18">
        <v>39.924277815899998</v>
      </c>
      <c r="Z1999" s="18">
        <v>-83.091562813400003</v>
      </c>
      <c r="AA1999" s="71" t="str">
        <f t="shared" si="191"/>
        <v>FRA</v>
      </c>
    </row>
    <row r="2000" spans="1:27" x14ac:dyDescent="0.25">
      <c r="A2000" s="22" t="s">
        <v>3650</v>
      </c>
      <c r="B2000" s="22">
        <v>0</v>
      </c>
      <c r="C2000" s="22" t="s">
        <v>4610</v>
      </c>
      <c r="D2000" s="22">
        <v>2</v>
      </c>
      <c r="E2000" s="23" t="str">
        <f t="shared" si="186"/>
        <v>Green</v>
      </c>
      <c r="F2000" s="72" t="s">
        <v>1732</v>
      </c>
      <c r="G2000" s="23"/>
      <c r="H2000" s="24" t="str">
        <f t="shared" si="187"/>
        <v>Start Loc</v>
      </c>
      <c r="I2000" s="24" t="str">
        <f t="shared" si="188"/>
        <v>End Loc</v>
      </c>
      <c r="J2000" s="24" t="str">
        <f t="shared" si="189"/>
        <v>Segment</v>
      </c>
      <c r="K2000" s="71" t="s">
        <v>911</v>
      </c>
      <c r="L2000" s="22">
        <v>8</v>
      </c>
      <c r="M2000" s="22">
        <v>8.24</v>
      </c>
      <c r="N2000" s="22">
        <v>2</v>
      </c>
      <c r="O2000" s="22">
        <v>0</v>
      </c>
      <c r="P2000" s="22">
        <v>0</v>
      </c>
      <c r="Q2000" s="22">
        <v>1</v>
      </c>
      <c r="R2000" s="22"/>
      <c r="S2000" s="22"/>
      <c r="T2000" s="22"/>
      <c r="U2000" t="s">
        <v>1254</v>
      </c>
      <c r="V2000" s="18">
        <f t="shared" si="190"/>
        <v>0.24000000000000021</v>
      </c>
      <c r="W2000" s="18">
        <v>39.926863520300003</v>
      </c>
      <c r="X2000" s="18">
        <v>-84.285770343899998</v>
      </c>
      <c r="Y2000" s="18">
        <v>39.925775984600001</v>
      </c>
      <c r="Z2000" s="18">
        <v>-84.281548619600002</v>
      </c>
      <c r="AA2000" s="71" t="str">
        <f t="shared" si="191"/>
        <v>MIA</v>
      </c>
    </row>
    <row r="2001" spans="1:27" x14ac:dyDescent="0.25">
      <c r="A2001" s="22" t="s">
        <v>3388</v>
      </c>
      <c r="B2001" s="22">
        <v>0</v>
      </c>
      <c r="C2001" s="22" t="s">
        <v>4606</v>
      </c>
      <c r="D2001" s="22">
        <v>3</v>
      </c>
      <c r="E2001" s="23" t="str">
        <f t="shared" si="186"/>
        <v>Green</v>
      </c>
      <c r="F2001" s="72" t="s">
        <v>1676</v>
      </c>
      <c r="G2001" s="23"/>
      <c r="H2001" s="24" t="str">
        <f t="shared" si="187"/>
        <v>Start Loc</v>
      </c>
      <c r="I2001" s="24" t="str">
        <f t="shared" si="188"/>
        <v>End Loc</v>
      </c>
      <c r="J2001" s="24" t="str">
        <f t="shared" si="189"/>
        <v>Segment</v>
      </c>
      <c r="K2001" s="71" t="s">
        <v>790</v>
      </c>
      <c r="L2001" s="22">
        <v>0.25</v>
      </c>
      <c r="M2001" s="22">
        <v>0.49</v>
      </c>
      <c r="N2001" s="22">
        <v>3</v>
      </c>
      <c r="O2001" s="22">
        <v>0</v>
      </c>
      <c r="P2001" s="22">
        <v>1</v>
      </c>
      <c r="Q2001" s="22">
        <v>1</v>
      </c>
      <c r="R2001" s="22"/>
      <c r="S2001" s="22"/>
      <c r="T2001" s="22"/>
      <c r="U2001" t="s">
        <v>1487</v>
      </c>
      <c r="V2001" s="18">
        <f t="shared" si="190"/>
        <v>0.24</v>
      </c>
      <c r="W2001" s="18">
        <v>39.923809037300003</v>
      </c>
      <c r="X2001" s="18">
        <v>-82.070774033299998</v>
      </c>
      <c r="Y2001" s="18">
        <v>39.926170314300002</v>
      </c>
      <c r="Z2001" s="18">
        <v>-82.067625414899993</v>
      </c>
      <c r="AA2001" s="71" t="str">
        <f t="shared" si="191"/>
        <v>MUS</v>
      </c>
    </row>
    <row r="2002" spans="1:27" x14ac:dyDescent="0.25">
      <c r="A2002" s="22" t="s">
        <v>5440</v>
      </c>
      <c r="B2002" s="22">
        <v>0</v>
      </c>
      <c r="C2002" s="22" t="s">
        <v>4619</v>
      </c>
      <c r="D2002" s="22">
        <v>2</v>
      </c>
      <c r="E2002" s="23" t="str">
        <f t="shared" si="186"/>
        <v>Green</v>
      </c>
      <c r="F2002" s="72" t="s">
        <v>1685</v>
      </c>
      <c r="G2002" s="23"/>
      <c r="H2002" s="24" t="str">
        <f t="shared" si="187"/>
        <v>Start Loc</v>
      </c>
      <c r="I2002" s="24" t="str">
        <f t="shared" si="188"/>
        <v>End Loc</v>
      </c>
      <c r="J2002" s="24" t="str">
        <f t="shared" si="189"/>
        <v>Segment</v>
      </c>
      <c r="K2002" s="71" t="s">
        <v>790</v>
      </c>
      <c r="L2002" s="22">
        <v>0.5</v>
      </c>
      <c r="M2002" s="22">
        <v>0.74</v>
      </c>
      <c r="N2002" s="22">
        <v>2</v>
      </c>
      <c r="O2002" s="22">
        <v>0</v>
      </c>
      <c r="P2002" s="22">
        <v>0</v>
      </c>
      <c r="Q2002" s="22">
        <v>1</v>
      </c>
      <c r="R2002" s="22"/>
      <c r="S2002" s="22"/>
      <c r="T2002" s="22"/>
      <c r="U2002" t="s">
        <v>4901</v>
      </c>
      <c r="V2002" s="18">
        <f t="shared" si="190"/>
        <v>0.24</v>
      </c>
      <c r="W2002" s="18">
        <v>39.923621579399999</v>
      </c>
      <c r="X2002" s="18">
        <v>-83.038175366499999</v>
      </c>
      <c r="Y2002" s="18">
        <v>39.927077489299997</v>
      </c>
      <c r="Z2002" s="18">
        <v>-83.038365028699999</v>
      </c>
      <c r="AA2002" s="71" t="str">
        <f t="shared" si="191"/>
        <v>FRA</v>
      </c>
    </row>
    <row r="2003" spans="1:27" x14ac:dyDescent="0.25">
      <c r="A2003" s="22" t="s">
        <v>6253</v>
      </c>
      <c r="B2003" s="22">
        <v>0</v>
      </c>
      <c r="C2003" s="22" t="s">
        <v>4620</v>
      </c>
      <c r="D2003" s="22">
        <v>2</v>
      </c>
      <c r="E2003" s="23" t="str">
        <f t="shared" si="186"/>
        <v>Green</v>
      </c>
      <c r="F2003" s="72" t="s">
        <v>1732</v>
      </c>
      <c r="G2003" s="23"/>
      <c r="H2003" s="24" t="str">
        <f t="shared" si="187"/>
        <v>Start Loc</v>
      </c>
      <c r="I2003" s="24" t="str">
        <f t="shared" si="188"/>
        <v>End Loc</v>
      </c>
      <c r="J2003" s="24" t="str">
        <f t="shared" si="189"/>
        <v>Segment</v>
      </c>
      <c r="K2003" s="71" t="s">
        <v>1072</v>
      </c>
      <c r="L2003" s="22">
        <v>0</v>
      </c>
      <c r="M2003" s="22">
        <v>0.24</v>
      </c>
      <c r="N2003" s="22">
        <v>2</v>
      </c>
      <c r="O2003" s="22">
        <v>0</v>
      </c>
      <c r="P2003" s="22">
        <v>0</v>
      </c>
      <c r="Q2003" s="22">
        <v>0</v>
      </c>
      <c r="R2003" s="22"/>
      <c r="S2003" s="22"/>
      <c r="T2003" s="22"/>
      <c r="U2003" t="s">
        <v>6811</v>
      </c>
      <c r="V2003" s="18">
        <f t="shared" si="190"/>
        <v>0.24</v>
      </c>
      <c r="W2003" s="18">
        <v>39.9260455398</v>
      </c>
      <c r="X2003" s="18">
        <v>-84.274706761999994</v>
      </c>
      <c r="Y2003" s="18">
        <v>39.927384787999998</v>
      </c>
      <c r="Z2003" s="18">
        <v>-84.271028604700007</v>
      </c>
      <c r="AA2003" s="71" t="str">
        <f t="shared" si="191"/>
        <v>MIA</v>
      </c>
    </row>
    <row r="2004" spans="1:27" x14ac:dyDescent="0.25">
      <c r="A2004" s="22" t="s">
        <v>2225</v>
      </c>
      <c r="B2004" s="22">
        <v>0</v>
      </c>
      <c r="C2004" s="22" t="s">
        <v>4610</v>
      </c>
      <c r="D2004" s="22">
        <v>2</v>
      </c>
      <c r="E2004" s="23" t="str">
        <f t="shared" si="186"/>
        <v>Green</v>
      </c>
      <c r="F2004" s="72" t="s">
        <v>1681</v>
      </c>
      <c r="G2004" s="23"/>
      <c r="H2004" s="24" t="str">
        <f t="shared" si="187"/>
        <v>Start Loc</v>
      </c>
      <c r="I2004" s="24" t="str">
        <f t="shared" si="188"/>
        <v>End Loc</v>
      </c>
      <c r="J2004" s="24" t="str">
        <f t="shared" si="189"/>
        <v>Segment</v>
      </c>
      <c r="K2004" s="71" t="s">
        <v>913</v>
      </c>
      <c r="L2004" s="22">
        <v>8</v>
      </c>
      <c r="M2004" s="22">
        <v>8.24</v>
      </c>
      <c r="N2004" s="22">
        <v>2</v>
      </c>
      <c r="O2004" s="22">
        <v>1</v>
      </c>
      <c r="P2004" s="22">
        <v>0</v>
      </c>
      <c r="Q2004" s="22">
        <v>0</v>
      </c>
      <c r="R2004" s="22"/>
      <c r="S2004" s="22"/>
      <c r="T2004" s="22"/>
      <c r="U2004" t="s">
        <v>286</v>
      </c>
      <c r="V2004" s="18">
        <f t="shared" si="190"/>
        <v>0.24000000000000021</v>
      </c>
      <c r="W2004" s="18">
        <v>39.928911497900003</v>
      </c>
      <c r="X2004" s="18">
        <v>-83.8851716474</v>
      </c>
      <c r="Y2004" s="18">
        <v>39.928548940299997</v>
      </c>
      <c r="Z2004" s="18">
        <v>-83.880686651199994</v>
      </c>
      <c r="AA2004" s="71" t="str">
        <f t="shared" si="191"/>
        <v>CLA</v>
      </c>
    </row>
    <row r="2005" spans="1:27" x14ac:dyDescent="0.25">
      <c r="A2005" s="22" t="s">
        <v>2948</v>
      </c>
      <c r="B2005" s="22">
        <v>0</v>
      </c>
      <c r="C2005" s="22" t="s">
        <v>4621</v>
      </c>
      <c r="D2005" s="22">
        <v>2</v>
      </c>
      <c r="E2005" s="23" t="str">
        <f t="shared" si="186"/>
        <v>Green</v>
      </c>
      <c r="F2005" s="72" t="s">
        <v>1733</v>
      </c>
      <c r="G2005" s="23"/>
      <c r="H2005" s="24" t="str">
        <f t="shared" si="187"/>
        <v>Start Loc</v>
      </c>
      <c r="I2005" s="24" t="str">
        <f t="shared" si="188"/>
        <v>End Loc</v>
      </c>
      <c r="J2005" s="24" t="str">
        <f t="shared" si="189"/>
        <v>Segment</v>
      </c>
      <c r="K2005" s="71" t="s">
        <v>861</v>
      </c>
      <c r="L2005" s="22">
        <v>0.75</v>
      </c>
      <c r="M2005" s="22">
        <v>0.99</v>
      </c>
      <c r="N2005" s="22">
        <v>2</v>
      </c>
      <c r="O2005" s="22">
        <v>0</v>
      </c>
      <c r="P2005" s="22">
        <v>1</v>
      </c>
      <c r="Q2005" s="22">
        <v>1</v>
      </c>
      <c r="R2005" s="22"/>
      <c r="S2005" s="22"/>
      <c r="T2005" s="22"/>
      <c r="U2005" t="s">
        <v>460</v>
      </c>
      <c r="V2005" s="18">
        <f t="shared" si="190"/>
        <v>0.24</v>
      </c>
      <c r="W2005" s="18">
        <v>39.9264131941</v>
      </c>
      <c r="X2005" s="18">
        <v>-81.5237179656</v>
      </c>
      <c r="Y2005" s="18">
        <v>39.929635396499997</v>
      </c>
      <c r="Z2005" s="18">
        <v>-81.524401921299997</v>
      </c>
      <c r="AA2005" s="71" t="str">
        <f t="shared" si="191"/>
        <v>GUE</v>
      </c>
    </row>
    <row r="2006" spans="1:27" x14ac:dyDescent="0.25">
      <c r="A2006" s="22" t="s">
        <v>6524</v>
      </c>
      <c r="B2006" s="22">
        <v>0</v>
      </c>
      <c r="C2006" s="22" t="s">
        <v>4606</v>
      </c>
      <c r="D2006" s="22">
        <v>4</v>
      </c>
      <c r="E2006" s="23" t="str">
        <f t="shared" si="186"/>
        <v>Green</v>
      </c>
      <c r="F2006" s="72" t="s">
        <v>1676</v>
      </c>
      <c r="G2006" s="23"/>
      <c r="H2006" s="24" t="str">
        <f t="shared" si="187"/>
        <v>Start Loc</v>
      </c>
      <c r="I2006" s="24" t="str">
        <f t="shared" si="188"/>
        <v>End Loc</v>
      </c>
      <c r="J2006" s="24" t="str">
        <f t="shared" si="189"/>
        <v>Segment</v>
      </c>
      <c r="K2006" s="71" t="s">
        <v>1190</v>
      </c>
      <c r="L2006" s="22">
        <v>0.25</v>
      </c>
      <c r="M2006" s="22">
        <v>0.49</v>
      </c>
      <c r="N2006" s="22">
        <v>4</v>
      </c>
      <c r="O2006" s="22">
        <v>0</v>
      </c>
      <c r="P2006" s="22">
        <v>0</v>
      </c>
      <c r="Q2006" s="22">
        <v>3</v>
      </c>
      <c r="R2006" s="22"/>
      <c r="S2006" s="22"/>
      <c r="T2006" s="22"/>
      <c r="U2006" t="s">
        <v>1361</v>
      </c>
      <c r="V2006" s="18">
        <f t="shared" si="190"/>
        <v>0.24</v>
      </c>
      <c r="W2006" s="18">
        <v>39.926623192999998</v>
      </c>
      <c r="X2006" s="18">
        <v>-82.076121256899995</v>
      </c>
      <c r="Y2006" s="18">
        <v>39.929882092699998</v>
      </c>
      <c r="Z2006" s="18">
        <v>-82.075138922099995</v>
      </c>
      <c r="AA2006" s="71" t="str">
        <f t="shared" si="191"/>
        <v>MUS</v>
      </c>
    </row>
    <row r="2007" spans="1:27" x14ac:dyDescent="0.25">
      <c r="A2007" s="22" t="s">
        <v>2725</v>
      </c>
      <c r="B2007" s="22">
        <v>0</v>
      </c>
      <c r="C2007" s="22" t="s">
        <v>4631</v>
      </c>
      <c r="D2007" s="22">
        <v>2</v>
      </c>
      <c r="E2007" s="23" t="str">
        <f t="shared" si="186"/>
        <v>Green</v>
      </c>
      <c r="F2007" s="72" t="s">
        <v>1699</v>
      </c>
      <c r="G2007" s="23"/>
      <c r="H2007" s="24" t="str">
        <f t="shared" si="187"/>
        <v>Start Loc</v>
      </c>
      <c r="I2007" s="24" t="str">
        <f t="shared" si="188"/>
        <v>End Loc</v>
      </c>
      <c r="J2007" s="24" t="str">
        <f t="shared" si="189"/>
        <v>Segment</v>
      </c>
      <c r="K2007" s="71" t="s">
        <v>1101</v>
      </c>
      <c r="L2007" s="22">
        <v>3</v>
      </c>
      <c r="M2007" s="22">
        <v>3.24</v>
      </c>
      <c r="N2007" s="22">
        <v>2</v>
      </c>
      <c r="O2007" s="22">
        <v>0</v>
      </c>
      <c r="P2007" s="22">
        <v>0</v>
      </c>
      <c r="Q2007" s="22">
        <v>0</v>
      </c>
      <c r="R2007" s="22"/>
      <c r="S2007" s="22"/>
      <c r="T2007" s="22"/>
      <c r="U2007" t="s">
        <v>580</v>
      </c>
      <c r="V2007" s="18">
        <f t="shared" si="190"/>
        <v>0.24000000000000021</v>
      </c>
      <c r="W2007" s="18">
        <v>39.933146557100002</v>
      </c>
      <c r="X2007" s="18">
        <v>-82.420256215899997</v>
      </c>
      <c r="Y2007" s="18">
        <v>39.930805750099999</v>
      </c>
      <c r="Z2007" s="18">
        <v>-82.416964718599999</v>
      </c>
      <c r="AA2007" s="71" t="str">
        <f t="shared" si="191"/>
        <v>LIC</v>
      </c>
    </row>
    <row r="2008" spans="1:27" x14ac:dyDescent="0.25">
      <c r="A2008" s="22" t="s">
        <v>3208</v>
      </c>
      <c r="B2008" s="22">
        <v>0</v>
      </c>
      <c r="C2008" s="22" t="s">
        <v>4606</v>
      </c>
      <c r="D2008" s="22">
        <v>4</v>
      </c>
      <c r="E2008" s="23" t="str">
        <f t="shared" si="186"/>
        <v>Green</v>
      </c>
      <c r="F2008" s="72" t="s">
        <v>1754</v>
      </c>
      <c r="G2008" s="23"/>
      <c r="H2008" s="24" t="str">
        <f t="shared" si="187"/>
        <v>Start Loc</v>
      </c>
      <c r="I2008" s="24" t="str">
        <f t="shared" si="188"/>
        <v>End Loc</v>
      </c>
      <c r="J2008" s="24" t="str">
        <f t="shared" si="189"/>
        <v>Segment</v>
      </c>
      <c r="K2008" s="71" t="s">
        <v>845</v>
      </c>
      <c r="L2008" s="22">
        <v>0.25</v>
      </c>
      <c r="M2008" s="22">
        <v>0.49</v>
      </c>
      <c r="N2008" s="22">
        <v>4</v>
      </c>
      <c r="O2008" s="22">
        <v>0</v>
      </c>
      <c r="P2008" s="22">
        <v>0</v>
      </c>
      <c r="Q2008" s="22">
        <v>0</v>
      </c>
      <c r="R2008" s="22"/>
      <c r="S2008" s="22"/>
      <c r="T2008" s="22"/>
      <c r="U2008" t="s">
        <v>1635</v>
      </c>
      <c r="V2008" s="18">
        <f t="shared" si="190"/>
        <v>0.24</v>
      </c>
      <c r="W2008" s="18">
        <v>39.927856168799998</v>
      </c>
      <c r="X2008" s="18">
        <v>-84.811957254899994</v>
      </c>
      <c r="Y2008" s="18">
        <v>39.930825371200001</v>
      </c>
      <c r="Z2008" s="18">
        <v>-84.809963472899994</v>
      </c>
      <c r="AA2008" s="71" t="str">
        <f t="shared" si="191"/>
        <v>DAR</v>
      </c>
    </row>
    <row r="2009" spans="1:27" x14ac:dyDescent="0.25">
      <c r="A2009" s="22" t="s">
        <v>4120</v>
      </c>
      <c r="B2009" s="22">
        <v>0</v>
      </c>
      <c r="C2009" s="22" t="s">
        <v>4612</v>
      </c>
      <c r="D2009" s="22">
        <v>3</v>
      </c>
      <c r="E2009" s="23" t="str">
        <f t="shared" si="186"/>
        <v>Green</v>
      </c>
      <c r="F2009" s="72" t="s">
        <v>1732</v>
      </c>
      <c r="G2009" s="23"/>
      <c r="H2009" s="24" t="str">
        <f t="shared" si="187"/>
        <v>Start Loc</v>
      </c>
      <c r="I2009" s="24" t="str">
        <f t="shared" si="188"/>
        <v>End Loc</v>
      </c>
      <c r="J2009" s="24" t="str">
        <f t="shared" si="189"/>
        <v>Segment</v>
      </c>
      <c r="K2009" s="71" t="s">
        <v>1003</v>
      </c>
      <c r="L2009" s="22">
        <v>1</v>
      </c>
      <c r="M2009" s="22">
        <v>1.24</v>
      </c>
      <c r="N2009" s="22">
        <v>3</v>
      </c>
      <c r="O2009" s="22">
        <v>0</v>
      </c>
      <c r="P2009" s="22">
        <v>0</v>
      </c>
      <c r="Q2009" s="22">
        <v>0</v>
      </c>
      <c r="R2009" s="22"/>
      <c r="S2009" s="22"/>
      <c r="T2009" s="22"/>
      <c r="U2009" t="s">
        <v>381</v>
      </c>
      <c r="V2009" s="18">
        <f t="shared" si="190"/>
        <v>0.24</v>
      </c>
      <c r="W2009" s="18">
        <v>39.929119610000001</v>
      </c>
      <c r="X2009" s="18">
        <v>-84.076599025999997</v>
      </c>
      <c r="Y2009" s="18">
        <v>39.932273596900004</v>
      </c>
      <c r="Z2009" s="18">
        <v>-84.075366055000003</v>
      </c>
      <c r="AA2009" s="71" t="str">
        <f t="shared" si="191"/>
        <v>MIA</v>
      </c>
    </row>
    <row r="2010" spans="1:27" x14ac:dyDescent="0.25">
      <c r="A2010" s="22" t="s">
        <v>6393</v>
      </c>
      <c r="B2010" s="22">
        <v>0</v>
      </c>
      <c r="C2010" s="22" t="s">
        <v>4619</v>
      </c>
      <c r="D2010" s="22">
        <v>3</v>
      </c>
      <c r="E2010" s="23" t="str">
        <f t="shared" si="186"/>
        <v>Green</v>
      </c>
      <c r="F2010" s="72" t="s">
        <v>1676</v>
      </c>
      <c r="G2010" s="23"/>
      <c r="H2010" s="24" t="str">
        <f t="shared" si="187"/>
        <v>Start Loc</v>
      </c>
      <c r="I2010" s="24" t="str">
        <f t="shared" si="188"/>
        <v>End Loc</v>
      </c>
      <c r="J2010" s="24" t="str">
        <f t="shared" si="189"/>
        <v>Segment</v>
      </c>
      <c r="K2010" s="71" t="s">
        <v>1190</v>
      </c>
      <c r="L2010" s="22">
        <v>0.5</v>
      </c>
      <c r="M2010" s="22">
        <v>0.74</v>
      </c>
      <c r="N2010" s="22">
        <v>3</v>
      </c>
      <c r="O2010" s="22">
        <v>0</v>
      </c>
      <c r="P2010" s="22">
        <v>0</v>
      </c>
      <c r="Q2010" s="22">
        <v>3</v>
      </c>
      <c r="R2010" s="22"/>
      <c r="S2010" s="22"/>
      <c r="T2010" s="22"/>
      <c r="U2010" t="s">
        <v>1361</v>
      </c>
      <c r="V2010" s="18">
        <f t="shared" si="190"/>
        <v>0.24</v>
      </c>
      <c r="W2010" s="18">
        <v>39.929988832799999</v>
      </c>
      <c r="X2010" s="18">
        <v>-82.074990984899998</v>
      </c>
      <c r="Y2010" s="18">
        <v>39.932958697700002</v>
      </c>
      <c r="Z2010" s="18">
        <v>-82.072749156399993</v>
      </c>
      <c r="AA2010" s="71" t="str">
        <f t="shared" si="191"/>
        <v>MUS</v>
      </c>
    </row>
    <row r="2011" spans="1:27" x14ac:dyDescent="0.25">
      <c r="A2011" s="22" t="s">
        <v>3848</v>
      </c>
      <c r="B2011" s="22">
        <v>0</v>
      </c>
      <c r="C2011" s="22" t="s">
        <v>4617</v>
      </c>
      <c r="D2011" s="22">
        <v>5</v>
      </c>
      <c r="E2011" s="23" t="str">
        <f t="shared" si="186"/>
        <v>Green</v>
      </c>
      <c r="F2011" s="72" t="s">
        <v>1699</v>
      </c>
      <c r="G2011" s="23"/>
      <c r="H2011" s="24" t="str">
        <f t="shared" si="187"/>
        <v>Start Loc</v>
      </c>
      <c r="I2011" s="24" t="str">
        <f t="shared" si="188"/>
        <v>End Loc</v>
      </c>
      <c r="J2011" s="24" t="str">
        <f t="shared" si="189"/>
        <v>Segment</v>
      </c>
      <c r="K2011" s="71" t="s">
        <v>1101</v>
      </c>
      <c r="L2011" s="22">
        <v>2.75</v>
      </c>
      <c r="M2011" s="22">
        <v>2.99</v>
      </c>
      <c r="N2011" s="22">
        <v>5</v>
      </c>
      <c r="O2011" s="22">
        <v>0</v>
      </c>
      <c r="P2011" s="22">
        <v>1</v>
      </c>
      <c r="Q2011" s="22">
        <v>3</v>
      </c>
      <c r="R2011" s="22"/>
      <c r="S2011" s="22"/>
      <c r="T2011" s="22"/>
      <c r="U2011" t="s">
        <v>580</v>
      </c>
      <c r="V2011" s="18">
        <f t="shared" si="190"/>
        <v>0.24000000000000021</v>
      </c>
      <c r="W2011" s="18">
        <v>39.935266707499999</v>
      </c>
      <c r="X2011" s="18">
        <v>-82.4235430616</v>
      </c>
      <c r="Y2011" s="18">
        <v>39.933265975499999</v>
      </c>
      <c r="Z2011" s="18">
        <v>-82.420346183000007</v>
      </c>
      <c r="AA2011" s="71" t="str">
        <f t="shared" si="191"/>
        <v>LIC</v>
      </c>
    </row>
    <row r="2012" spans="1:27" x14ac:dyDescent="0.25">
      <c r="A2012" s="22" t="s">
        <v>6411</v>
      </c>
      <c r="B2012" s="22">
        <v>0</v>
      </c>
      <c r="C2012" s="22" t="s">
        <v>4608</v>
      </c>
      <c r="D2012" s="22">
        <v>3</v>
      </c>
      <c r="E2012" s="23" t="str">
        <f t="shared" si="186"/>
        <v>Green</v>
      </c>
      <c r="F2012" s="72" t="s">
        <v>1732</v>
      </c>
      <c r="G2012" s="23"/>
      <c r="H2012" s="24" t="str">
        <f t="shared" si="187"/>
        <v>Start Loc</v>
      </c>
      <c r="I2012" s="24" t="str">
        <f t="shared" si="188"/>
        <v>End Loc</v>
      </c>
      <c r="J2012" s="24" t="str">
        <f t="shared" si="189"/>
        <v>Segment</v>
      </c>
      <c r="K2012" s="71" t="s">
        <v>1003</v>
      </c>
      <c r="L2012" s="22">
        <v>1.25</v>
      </c>
      <c r="M2012" s="22">
        <v>1.49</v>
      </c>
      <c r="N2012" s="22">
        <v>3</v>
      </c>
      <c r="O2012" s="22">
        <v>0</v>
      </c>
      <c r="P2012" s="22">
        <v>0</v>
      </c>
      <c r="Q2012" s="22">
        <v>1</v>
      </c>
      <c r="R2012" s="22"/>
      <c r="S2012" s="22"/>
      <c r="T2012" s="22"/>
      <c r="U2012" t="s">
        <v>381</v>
      </c>
      <c r="V2012" s="18">
        <f t="shared" si="190"/>
        <v>0.24</v>
      </c>
      <c r="W2012" s="18">
        <v>39.932369889299999</v>
      </c>
      <c r="X2012" s="18">
        <v>-84.075225148000001</v>
      </c>
      <c r="Y2012" s="18">
        <v>39.934676223099999</v>
      </c>
      <c r="Z2012" s="18">
        <v>-84.071849280899997</v>
      </c>
      <c r="AA2012" s="71" t="str">
        <f t="shared" si="191"/>
        <v>MIA</v>
      </c>
    </row>
    <row r="2013" spans="1:27" x14ac:dyDescent="0.25">
      <c r="A2013" s="22" t="s">
        <v>3088</v>
      </c>
      <c r="B2013" s="22">
        <v>0</v>
      </c>
      <c r="C2013" s="22" t="s">
        <v>4644</v>
      </c>
      <c r="D2013" s="22">
        <v>2</v>
      </c>
      <c r="E2013" s="23" t="str">
        <f t="shared" si="186"/>
        <v>Green</v>
      </c>
      <c r="F2013" s="72" t="s">
        <v>1676</v>
      </c>
      <c r="G2013" s="23"/>
      <c r="H2013" s="24" t="str">
        <f t="shared" si="187"/>
        <v>Start Loc</v>
      </c>
      <c r="I2013" s="24" t="str">
        <f t="shared" si="188"/>
        <v>End Loc</v>
      </c>
      <c r="J2013" s="24" t="str">
        <f t="shared" si="189"/>
        <v>Segment</v>
      </c>
      <c r="K2013" s="71" t="s">
        <v>908</v>
      </c>
      <c r="L2013" s="22">
        <v>5.25</v>
      </c>
      <c r="M2013" s="22">
        <v>5.49</v>
      </c>
      <c r="N2013" s="22">
        <v>2</v>
      </c>
      <c r="O2013" s="22">
        <v>0</v>
      </c>
      <c r="P2013" s="22">
        <v>0</v>
      </c>
      <c r="Q2013" s="22">
        <v>2</v>
      </c>
      <c r="R2013" s="22"/>
      <c r="S2013" s="22"/>
      <c r="T2013" s="22"/>
      <c r="U2013" t="s">
        <v>279</v>
      </c>
      <c r="V2013" s="18">
        <f t="shared" si="190"/>
        <v>0.24000000000000021</v>
      </c>
      <c r="W2013" s="18">
        <v>39.9337089124</v>
      </c>
      <c r="X2013" s="18">
        <v>-82.066727077199999</v>
      </c>
      <c r="Y2013" s="18">
        <v>39.935262073300002</v>
      </c>
      <c r="Z2013" s="18">
        <v>-82.062860636500005</v>
      </c>
      <c r="AA2013" s="71" t="str">
        <f t="shared" si="191"/>
        <v>MUS</v>
      </c>
    </row>
    <row r="2014" spans="1:27" x14ac:dyDescent="0.25">
      <c r="A2014" s="22" t="s">
        <v>5072</v>
      </c>
      <c r="B2014" s="22">
        <v>0</v>
      </c>
      <c r="C2014" s="22" t="s">
        <v>4608</v>
      </c>
      <c r="D2014" s="22">
        <v>2</v>
      </c>
      <c r="E2014" s="23" t="str">
        <f t="shared" si="186"/>
        <v>Green</v>
      </c>
      <c r="F2014" s="72" t="s">
        <v>1733</v>
      </c>
      <c r="G2014" s="23"/>
      <c r="H2014" s="24" t="str">
        <f t="shared" si="187"/>
        <v>Start Loc</v>
      </c>
      <c r="I2014" s="24" t="str">
        <f t="shared" si="188"/>
        <v>End Loc</v>
      </c>
      <c r="J2014" s="24" t="str">
        <f t="shared" si="189"/>
        <v>Segment</v>
      </c>
      <c r="K2014" s="71" t="s">
        <v>861</v>
      </c>
      <c r="L2014" s="22">
        <v>1.25</v>
      </c>
      <c r="M2014" s="22">
        <v>1.49</v>
      </c>
      <c r="N2014" s="22">
        <v>2</v>
      </c>
      <c r="O2014" s="22">
        <v>0</v>
      </c>
      <c r="P2014" s="22">
        <v>2</v>
      </c>
      <c r="Q2014" s="22">
        <v>2</v>
      </c>
      <c r="R2014" s="22"/>
      <c r="S2014" s="22"/>
      <c r="T2014" s="22"/>
      <c r="U2014" t="s">
        <v>460</v>
      </c>
      <c r="V2014" s="18">
        <f t="shared" si="190"/>
        <v>0.24</v>
      </c>
      <c r="W2014" s="18">
        <v>39.932680742000002</v>
      </c>
      <c r="X2014" s="18">
        <v>-81.527253208999994</v>
      </c>
      <c r="Y2014" s="18">
        <v>39.935484290600002</v>
      </c>
      <c r="Z2014" s="18">
        <v>-81.529878256000003</v>
      </c>
      <c r="AA2014" s="71" t="str">
        <f t="shared" si="191"/>
        <v>GUE</v>
      </c>
    </row>
    <row r="2015" spans="1:27" x14ac:dyDescent="0.25">
      <c r="A2015" s="22" t="s">
        <v>2466</v>
      </c>
      <c r="B2015" s="22">
        <v>0</v>
      </c>
      <c r="C2015" s="22" t="s">
        <v>4606</v>
      </c>
      <c r="D2015" s="22">
        <v>2</v>
      </c>
      <c r="E2015" s="23" t="str">
        <f t="shared" si="186"/>
        <v>Green</v>
      </c>
      <c r="F2015" s="72" t="s">
        <v>1685</v>
      </c>
      <c r="G2015" s="23"/>
      <c r="H2015" s="24" t="str">
        <f t="shared" si="187"/>
        <v>Start Loc</v>
      </c>
      <c r="I2015" s="24" t="str">
        <f t="shared" si="188"/>
        <v>End Loc</v>
      </c>
      <c r="J2015" s="24" t="str">
        <f t="shared" si="189"/>
        <v>Segment</v>
      </c>
      <c r="K2015" s="71" t="s">
        <v>1028</v>
      </c>
      <c r="L2015" s="22">
        <v>0.25</v>
      </c>
      <c r="M2015" s="22">
        <v>0.49</v>
      </c>
      <c r="N2015" s="22">
        <v>2</v>
      </c>
      <c r="O2015" s="22">
        <v>0</v>
      </c>
      <c r="P2015" s="22">
        <v>0</v>
      </c>
      <c r="Q2015" s="22">
        <v>1</v>
      </c>
      <c r="R2015" s="22"/>
      <c r="S2015" s="22"/>
      <c r="T2015" s="22"/>
      <c r="U2015" t="s">
        <v>1303</v>
      </c>
      <c r="V2015" s="18">
        <f t="shared" si="190"/>
        <v>0.24</v>
      </c>
      <c r="W2015" s="18">
        <v>39.932325140099998</v>
      </c>
      <c r="X2015" s="18">
        <v>-83.033263559999995</v>
      </c>
      <c r="Y2015" s="18">
        <v>39.935553581699999</v>
      </c>
      <c r="Z2015" s="18">
        <v>-83.032585632899995</v>
      </c>
      <c r="AA2015" s="71" t="str">
        <f t="shared" si="191"/>
        <v>FRA</v>
      </c>
    </row>
    <row r="2016" spans="1:27" x14ac:dyDescent="0.25">
      <c r="A2016" s="22" t="s">
        <v>5012</v>
      </c>
      <c r="B2016" s="22">
        <v>0</v>
      </c>
      <c r="C2016" s="22" t="s">
        <v>4653</v>
      </c>
      <c r="D2016" s="22">
        <v>2</v>
      </c>
      <c r="E2016" s="23" t="str">
        <f t="shared" si="186"/>
        <v>Green</v>
      </c>
      <c r="F2016" s="72" t="s">
        <v>1676</v>
      </c>
      <c r="G2016" s="23"/>
      <c r="H2016" s="24" t="str">
        <f t="shared" si="187"/>
        <v>Start Loc</v>
      </c>
      <c r="I2016" s="24" t="str">
        <f t="shared" si="188"/>
        <v>End Loc</v>
      </c>
      <c r="J2016" s="24" t="str">
        <f t="shared" si="189"/>
        <v>Segment</v>
      </c>
      <c r="K2016" s="71" t="s">
        <v>952</v>
      </c>
      <c r="L2016" s="22">
        <v>6</v>
      </c>
      <c r="M2016" s="22">
        <v>6.24</v>
      </c>
      <c r="N2016" s="22">
        <v>2</v>
      </c>
      <c r="O2016" s="22">
        <v>0</v>
      </c>
      <c r="P2016" s="22">
        <v>0</v>
      </c>
      <c r="Q2016" s="22">
        <v>0</v>
      </c>
      <c r="R2016" s="22"/>
      <c r="S2016" s="22"/>
      <c r="T2016" s="22"/>
      <c r="U2016" t="s">
        <v>739</v>
      </c>
      <c r="V2016" s="18">
        <f t="shared" si="190"/>
        <v>0.24000000000000021</v>
      </c>
      <c r="W2016" s="18">
        <v>39.9325525235</v>
      </c>
      <c r="X2016" s="18">
        <v>-81.860540535699997</v>
      </c>
      <c r="Y2016" s="18">
        <v>39.935765032799999</v>
      </c>
      <c r="Z2016" s="18">
        <v>-81.860961956099999</v>
      </c>
      <c r="AA2016" s="71" t="str">
        <f t="shared" si="191"/>
        <v>MUS</v>
      </c>
    </row>
    <row r="2017" spans="1:27" x14ac:dyDescent="0.25">
      <c r="A2017" s="22" t="s">
        <v>3891</v>
      </c>
      <c r="B2017" s="22">
        <v>0</v>
      </c>
      <c r="C2017" s="22" t="s">
        <v>4619</v>
      </c>
      <c r="D2017" s="22">
        <v>3</v>
      </c>
      <c r="E2017" s="23" t="str">
        <f t="shared" si="186"/>
        <v>Green</v>
      </c>
      <c r="F2017" s="72" t="s">
        <v>1681</v>
      </c>
      <c r="G2017" s="23"/>
      <c r="H2017" s="24" t="str">
        <f t="shared" si="187"/>
        <v>Start Loc</v>
      </c>
      <c r="I2017" s="24" t="str">
        <f t="shared" si="188"/>
        <v>End Loc</v>
      </c>
      <c r="J2017" s="24" t="str">
        <f t="shared" si="189"/>
        <v>Segment</v>
      </c>
      <c r="K2017" s="71" t="s">
        <v>1094</v>
      </c>
      <c r="L2017" s="22">
        <v>0.5</v>
      </c>
      <c r="M2017" s="22">
        <v>0.74</v>
      </c>
      <c r="N2017" s="22">
        <v>3</v>
      </c>
      <c r="O2017" s="22">
        <v>0</v>
      </c>
      <c r="P2017" s="22">
        <v>0</v>
      </c>
      <c r="Q2017" s="22">
        <v>1</v>
      </c>
      <c r="R2017" s="22"/>
      <c r="S2017" s="22"/>
      <c r="T2017" s="22"/>
      <c r="U2017" t="s">
        <v>558</v>
      </c>
      <c r="V2017" s="18">
        <f t="shared" si="190"/>
        <v>0.24</v>
      </c>
      <c r="W2017" s="18">
        <v>39.9323485707</v>
      </c>
      <c r="X2017" s="18">
        <v>-83.857172365599993</v>
      </c>
      <c r="Y2017" s="18">
        <v>39.935779792399998</v>
      </c>
      <c r="Z2017" s="18">
        <v>-83.857725715200004</v>
      </c>
      <c r="AA2017" s="71" t="str">
        <f t="shared" si="191"/>
        <v>CLA</v>
      </c>
    </row>
    <row r="2018" spans="1:27" x14ac:dyDescent="0.25">
      <c r="A2018" s="22" t="s">
        <v>3599</v>
      </c>
      <c r="B2018" s="22">
        <v>0</v>
      </c>
      <c r="C2018" s="22" t="s">
        <v>4654</v>
      </c>
      <c r="D2018" s="22">
        <v>2</v>
      </c>
      <c r="E2018" s="23" t="str">
        <f t="shared" si="186"/>
        <v>Green</v>
      </c>
      <c r="F2018" s="72" t="s">
        <v>1732</v>
      </c>
      <c r="G2018" s="23"/>
      <c r="H2018" s="24" t="str">
        <f t="shared" si="187"/>
        <v>Start Loc</v>
      </c>
      <c r="I2018" s="24" t="str">
        <f t="shared" si="188"/>
        <v>End Loc</v>
      </c>
      <c r="J2018" s="24" t="str">
        <f t="shared" si="189"/>
        <v>Segment</v>
      </c>
      <c r="K2018" s="71" t="s">
        <v>911</v>
      </c>
      <c r="L2018" s="22">
        <v>6.75</v>
      </c>
      <c r="M2018" s="22">
        <v>6.99</v>
      </c>
      <c r="N2018" s="22">
        <v>2</v>
      </c>
      <c r="O2018" s="22">
        <v>0</v>
      </c>
      <c r="P2018" s="22">
        <v>0</v>
      </c>
      <c r="Q2018" s="22">
        <v>1</v>
      </c>
      <c r="R2018" s="22"/>
      <c r="S2018" s="22"/>
      <c r="T2018" s="22"/>
      <c r="U2018" t="s">
        <v>1254</v>
      </c>
      <c r="V2018" s="18">
        <f t="shared" si="190"/>
        <v>0.24000000000000021</v>
      </c>
      <c r="W2018" s="18">
        <v>39.936940091399997</v>
      </c>
      <c r="X2018" s="18">
        <v>-84.299960563300004</v>
      </c>
      <c r="Y2018" s="18">
        <v>39.935944782299998</v>
      </c>
      <c r="Z2018" s="18">
        <v>-84.295802696600006</v>
      </c>
      <c r="AA2018" s="71" t="str">
        <f t="shared" si="191"/>
        <v>MIA</v>
      </c>
    </row>
    <row r="2019" spans="1:27" x14ac:dyDescent="0.25">
      <c r="A2019" s="22" t="s">
        <v>4227</v>
      </c>
      <c r="B2019" s="22">
        <v>0</v>
      </c>
      <c r="C2019" s="22" t="s">
        <v>4619</v>
      </c>
      <c r="D2019" s="22">
        <v>3</v>
      </c>
      <c r="E2019" s="23" t="str">
        <f t="shared" si="186"/>
        <v>Green</v>
      </c>
      <c r="F2019" s="72" t="s">
        <v>1685</v>
      </c>
      <c r="G2019" s="23"/>
      <c r="H2019" s="24" t="str">
        <f t="shared" si="187"/>
        <v>Start Loc</v>
      </c>
      <c r="I2019" s="24" t="str">
        <f t="shared" si="188"/>
        <v>End Loc</v>
      </c>
      <c r="J2019" s="24" t="str">
        <f t="shared" si="189"/>
        <v>Segment</v>
      </c>
      <c r="K2019" s="71" t="s">
        <v>1028</v>
      </c>
      <c r="L2019" s="22">
        <v>0.5</v>
      </c>
      <c r="M2019" s="22">
        <v>0.74</v>
      </c>
      <c r="N2019" s="22">
        <v>3</v>
      </c>
      <c r="O2019" s="22">
        <v>0</v>
      </c>
      <c r="P2019" s="22">
        <v>3</v>
      </c>
      <c r="Q2019" s="22">
        <v>3</v>
      </c>
      <c r="R2019" s="22"/>
      <c r="S2019" s="22"/>
      <c r="T2019" s="22"/>
      <c r="U2019" t="s">
        <v>1303</v>
      </c>
      <c r="V2019" s="18">
        <f t="shared" si="190"/>
        <v>0.24</v>
      </c>
      <c r="W2019" s="18">
        <v>39.9355276374</v>
      </c>
      <c r="X2019" s="18">
        <v>-83.032416164799997</v>
      </c>
      <c r="Y2019" s="18">
        <v>39.936173119300001</v>
      </c>
      <c r="Z2019" s="18">
        <v>-83.0293492383</v>
      </c>
      <c r="AA2019" s="71" t="str">
        <f t="shared" si="191"/>
        <v>FRA</v>
      </c>
    </row>
    <row r="2020" spans="1:27" x14ac:dyDescent="0.25">
      <c r="A2020" s="22" t="s">
        <v>2704</v>
      </c>
      <c r="B2020" s="22">
        <v>0</v>
      </c>
      <c r="C2020" s="22" t="s">
        <v>4674</v>
      </c>
      <c r="D2020" s="22">
        <v>2</v>
      </c>
      <c r="E2020" s="23" t="str">
        <f t="shared" si="186"/>
        <v>Green</v>
      </c>
      <c r="F2020" s="72" t="s">
        <v>1715</v>
      </c>
      <c r="G2020" s="23"/>
      <c r="H2020" s="24" t="str">
        <f t="shared" si="187"/>
        <v>Start Loc</v>
      </c>
      <c r="I2020" s="24" t="str">
        <f t="shared" si="188"/>
        <v>End Loc</v>
      </c>
      <c r="J2020" s="24" t="str">
        <f t="shared" si="189"/>
        <v>Segment</v>
      </c>
      <c r="K2020" s="71" t="s">
        <v>995</v>
      </c>
      <c r="L2020" s="22">
        <v>12</v>
      </c>
      <c r="M2020" s="22">
        <v>12.24</v>
      </c>
      <c r="N2020" s="22">
        <v>2</v>
      </c>
      <c r="O2020" s="22">
        <v>0</v>
      </c>
      <c r="P2020" s="22">
        <v>1</v>
      </c>
      <c r="Q2020" s="22">
        <v>1</v>
      </c>
      <c r="R2020" s="22"/>
      <c r="S2020" s="22"/>
      <c r="T2020" s="22"/>
      <c r="U2020" t="s">
        <v>1782</v>
      </c>
      <c r="V2020" s="18">
        <f t="shared" si="190"/>
        <v>0.24000000000000021</v>
      </c>
      <c r="W2020" s="18">
        <v>39.933034894099997</v>
      </c>
      <c r="X2020" s="18">
        <v>-80.8849981961</v>
      </c>
      <c r="Y2020" s="18">
        <v>39.936371403099997</v>
      </c>
      <c r="Z2020" s="18">
        <v>-80.885906417100003</v>
      </c>
      <c r="AA2020" s="71" t="str">
        <f t="shared" si="191"/>
        <v>BEL</v>
      </c>
    </row>
    <row r="2021" spans="1:27" x14ac:dyDescent="0.25">
      <c r="A2021" s="22" t="s">
        <v>2890</v>
      </c>
      <c r="B2021" s="22">
        <v>0</v>
      </c>
      <c r="C2021" s="22" t="s">
        <v>4613</v>
      </c>
      <c r="D2021" s="22">
        <v>2</v>
      </c>
      <c r="E2021" s="23" t="str">
        <f t="shared" si="186"/>
        <v>Green</v>
      </c>
      <c r="F2021" s="72" t="s">
        <v>1732</v>
      </c>
      <c r="G2021" s="23"/>
      <c r="H2021" s="24" t="str">
        <f t="shared" si="187"/>
        <v>Start Loc</v>
      </c>
      <c r="I2021" s="24" t="str">
        <f t="shared" si="188"/>
        <v>End Loc</v>
      </c>
      <c r="J2021" s="24" t="str">
        <f t="shared" si="189"/>
        <v>Segment</v>
      </c>
      <c r="K2021" s="71" t="s">
        <v>911</v>
      </c>
      <c r="L2021" s="22">
        <v>6.5</v>
      </c>
      <c r="M2021" s="22">
        <v>6.74</v>
      </c>
      <c r="N2021" s="22">
        <v>2</v>
      </c>
      <c r="O2021" s="22">
        <v>0</v>
      </c>
      <c r="P2021" s="22">
        <v>1</v>
      </c>
      <c r="Q2021" s="22">
        <v>1</v>
      </c>
      <c r="R2021" s="22"/>
      <c r="S2021" s="22"/>
      <c r="T2021" s="22"/>
      <c r="U2021" t="s">
        <v>1254</v>
      </c>
      <c r="V2021" s="18">
        <f t="shared" si="190"/>
        <v>0.24000000000000021</v>
      </c>
      <c r="W2021" s="18">
        <v>39.935873320500001</v>
      </c>
      <c r="X2021" s="18">
        <v>-84.3042988638</v>
      </c>
      <c r="Y2021" s="18">
        <v>39.936950873699999</v>
      </c>
      <c r="Z2021" s="18">
        <v>-84.300148153099997</v>
      </c>
      <c r="AA2021" s="71" t="str">
        <f t="shared" si="191"/>
        <v>MIA</v>
      </c>
    </row>
    <row r="2022" spans="1:27" x14ac:dyDescent="0.25">
      <c r="A2022" s="22" t="s">
        <v>5005</v>
      </c>
      <c r="B2022" s="22">
        <v>0</v>
      </c>
      <c r="C2022" s="22" t="s">
        <v>4622</v>
      </c>
      <c r="D2022" s="22">
        <v>2</v>
      </c>
      <c r="E2022" s="23" t="str">
        <f t="shared" si="186"/>
        <v>Green</v>
      </c>
      <c r="F2022" s="72" t="s">
        <v>1676</v>
      </c>
      <c r="G2022" s="23"/>
      <c r="H2022" s="24" t="str">
        <f t="shared" si="187"/>
        <v>Start Loc</v>
      </c>
      <c r="I2022" s="24" t="str">
        <f t="shared" si="188"/>
        <v>End Loc</v>
      </c>
      <c r="J2022" s="24" t="str">
        <f t="shared" si="189"/>
        <v>Segment</v>
      </c>
      <c r="K2022" s="71" t="s">
        <v>952</v>
      </c>
      <c r="L2022" s="22">
        <v>1.5</v>
      </c>
      <c r="M2022" s="22">
        <v>1.74</v>
      </c>
      <c r="N2022" s="22">
        <v>2</v>
      </c>
      <c r="O2022" s="22">
        <v>0</v>
      </c>
      <c r="P2022" s="22">
        <v>0</v>
      </c>
      <c r="Q2022" s="22">
        <v>3</v>
      </c>
      <c r="R2022" s="22"/>
      <c r="S2022" s="22"/>
      <c r="T2022" s="22"/>
      <c r="U2022" t="s">
        <v>739</v>
      </c>
      <c r="V2022" s="18">
        <f t="shared" si="190"/>
        <v>0.24</v>
      </c>
      <c r="W2022" s="18">
        <v>39.938990420700001</v>
      </c>
      <c r="X2022" s="18">
        <v>-81.940001498399994</v>
      </c>
      <c r="Y2022" s="18">
        <v>39.937196811299998</v>
      </c>
      <c r="Z2022" s="18">
        <v>-81.936169345600007</v>
      </c>
      <c r="AA2022" s="71" t="str">
        <f t="shared" si="191"/>
        <v>MUS</v>
      </c>
    </row>
    <row r="2023" spans="1:27" x14ac:dyDescent="0.25">
      <c r="A2023" s="22" t="s">
        <v>3694</v>
      </c>
      <c r="B2023" s="22">
        <v>0</v>
      </c>
      <c r="C2023" s="22" t="s">
        <v>4622</v>
      </c>
      <c r="D2023" s="22">
        <v>2</v>
      </c>
      <c r="E2023" s="23" t="str">
        <f t="shared" si="186"/>
        <v>Green</v>
      </c>
      <c r="F2023" s="72" t="s">
        <v>1681</v>
      </c>
      <c r="G2023" s="23"/>
      <c r="H2023" s="24" t="str">
        <f t="shared" si="187"/>
        <v>Start Loc</v>
      </c>
      <c r="I2023" s="24" t="str">
        <f t="shared" si="188"/>
        <v>End Loc</v>
      </c>
      <c r="J2023" s="24" t="str">
        <f t="shared" si="189"/>
        <v>Segment</v>
      </c>
      <c r="K2023" s="71" t="s">
        <v>944</v>
      </c>
      <c r="L2023" s="22">
        <v>1.5</v>
      </c>
      <c r="M2023" s="22">
        <v>1.74</v>
      </c>
      <c r="N2023" s="22">
        <v>2</v>
      </c>
      <c r="O2023" s="22">
        <v>0</v>
      </c>
      <c r="P2023" s="22">
        <v>3</v>
      </c>
      <c r="Q2023" s="22">
        <v>3</v>
      </c>
      <c r="R2023" s="22"/>
      <c r="S2023" s="22"/>
      <c r="T2023" s="22"/>
      <c r="U2023" t="s">
        <v>594</v>
      </c>
      <c r="V2023" s="18">
        <f t="shared" si="190"/>
        <v>0.24</v>
      </c>
      <c r="W2023" s="18">
        <v>39.937881663699997</v>
      </c>
      <c r="X2023" s="18">
        <v>-83.741840698100006</v>
      </c>
      <c r="Y2023" s="18">
        <v>39.937622090799998</v>
      </c>
      <c r="Z2023" s="18">
        <v>-83.737626199800005</v>
      </c>
      <c r="AA2023" s="71" t="str">
        <f t="shared" si="191"/>
        <v>CLA</v>
      </c>
    </row>
    <row r="2024" spans="1:27" x14ac:dyDescent="0.25">
      <c r="A2024" s="22" t="s">
        <v>3234</v>
      </c>
      <c r="B2024" s="22">
        <v>0</v>
      </c>
      <c r="C2024" s="22" t="s">
        <v>4631</v>
      </c>
      <c r="D2024" s="22">
        <v>3</v>
      </c>
      <c r="E2024" s="23" t="str">
        <f t="shared" si="186"/>
        <v>Green</v>
      </c>
      <c r="F2024" s="72" t="s">
        <v>1676</v>
      </c>
      <c r="G2024" s="23"/>
      <c r="H2024" s="24" t="str">
        <f t="shared" si="187"/>
        <v>Start Loc</v>
      </c>
      <c r="I2024" s="24" t="str">
        <f t="shared" si="188"/>
        <v>End Loc</v>
      </c>
      <c r="J2024" s="24" t="str">
        <f t="shared" si="189"/>
        <v>Segment</v>
      </c>
      <c r="K2024" s="71" t="s">
        <v>908</v>
      </c>
      <c r="L2024" s="22">
        <v>3</v>
      </c>
      <c r="M2024" s="22">
        <v>3.24</v>
      </c>
      <c r="N2024" s="22">
        <v>3</v>
      </c>
      <c r="O2024" s="22">
        <v>0</v>
      </c>
      <c r="P2024" s="22">
        <v>0</v>
      </c>
      <c r="Q2024" s="22">
        <v>0</v>
      </c>
      <c r="R2024" s="22"/>
      <c r="S2024" s="22"/>
      <c r="T2024" s="22"/>
      <c r="U2024" t="s">
        <v>279</v>
      </c>
      <c r="V2024" s="18">
        <f t="shared" si="190"/>
        <v>0.24000000000000021</v>
      </c>
      <c r="W2024" s="18">
        <v>39.939858553199997</v>
      </c>
      <c r="X2024" s="18">
        <v>-82.0993790088</v>
      </c>
      <c r="Y2024" s="18">
        <v>39.937729176300003</v>
      </c>
      <c r="Z2024" s="18">
        <v>-82.096119165399998</v>
      </c>
      <c r="AA2024" s="71" t="str">
        <f t="shared" si="191"/>
        <v>MUS</v>
      </c>
    </row>
    <row r="2025" spans="1:27" x14ac:dyDescent="0.25">
      <c r="A2025" s="22" t="s">
        <v>2442</v>
      </c>
      <c r="B2025" s="22">
        <v>0</v>
      </c>
      <c r="C2025" s="22" t="s">
        <v>4612</v>
      </c>
      <c r="D2025" s="22">
        <v>2</v>
      </c>
      <c r="E2025" s="23" t="str">
        <f t="shared" si="186"/>
        <v>Green</v>
      </c>
      <c r="F2025" s="72" t="s">
        <v>1681</v>
      </c>
      <c r="G2025" s="23"/>
      <c r="H2025" s="24" t="str">
        <f t="shared" si="187"/>
        <v>Start Loc</v>
      </c>
      <c r="I2025" s="24" t="str">
        <f t="shared" si="188"/>
        <v>End Loc</v>
      </c>
      <c r="J2025" s="24" t="str">
        <f t="shared" si="189"/>
        <v>Segment</v>
      </c>
      <c r="K2025" s="71" t="s">
        <v>944</v>
      </c>
      <c r="L2025" s="22">
        <v>1</v>
      </c>
      <c r="M2025" s="22">
        <v>1.24</v>
      </c>
      <c r="N2025" s="22">
        <v>2</v>
      </c>
      <c r="O2025" s="22">
        <v>0</v>
      </c>
      <c r="P2025" s="22">
        <v>0</v>
      </c>
      <c r="Q2025" s="22">
        <v>0</v>
      </c>
      <c r="R2025" s="22"/>
      <c r="S2025" s="22"/>
      <c r="T2025" s="22"/>
      <c r="U2025" t="s">
        <v>594</v>
      </c>
      <c r="V2025" s="18">
        <f t="shared" si="190"/>
        <v>0.24</v>
      </c>
      <c r="W2025" s="18">
        <v>39.934724801900003</v>
      </c>
      <c r="X2025" s="18">
        <v>-83.746452545400004</v>
      </c>
      <c r="Y2025" s="18">
        <v>39.937749691500002</v>
      </c>
      <c r="Z2025" s="18">
        <v>-83.744970232699998</v>
      </c>
      <c r="AA2025" s="71" t="str">
        <f t="shared" si="191"/>
        <v>CLA</v>
      </c>
    </row>
    <row r="2026" spans="1:27" x14ac:dyDescent="0.25">
      <c r="A2026" s="22" t="s">
        <v>6345</v>
      </c>
      <c r="B2026" s="22">
        <v>0</v>
      </c>
      <c r="C2026" s="22" t="s">
        <v>4608</v>
      </c>
      <c r="D2026" s="22">
        <v>3</v>
      </c>
      <c r="E2026" s="23" t="str">
        <f t="shared" si="186"/>
        <v>Green</v>
      </c>
      <c r="F2026" s="72" t="s">
        <v>1681</v>
      </c>
      <c r="G2026" s="23"/>
      <c r="H2026" s="24" t="str">
        <f t="shared" si="187"/>
        <v>Start Loc</v>
      </c>
      <c r="I2026" s="24" t="str">
        <f t="shared" si="188"/>
        <v>End Loc</v>
      </c>
      <c r="J2026" s="24" t="str">
        <f t="shared" si="189"/>
        <v>Segment</v>
      </c>
      <c r="K2026" s="71" t="s">
        <v>944</v>
      </c>
      <c r="L2026" s="22">
        <v>1.25</v>
      </c>
      <c r="M2026" s="22">
        <v>1.49</v>
      </c>
      <c r="N2026" s="22">
        <v>3</v>
      </c>
      <c r="O2026" s="22">
        <v>0</v>
      </c>
      <c r="P2026" s="22">
        <v>0</v>
      </c>
      <c r="Q2026" s="22">
        <v>2</v>
      </c>
      <c r="R2026" s="22"/>
      <c r="S2026" s="22"/>
      <c r="T2026" s="22"/>
      <c r="U2026" t="s">
        <v>594</v>
      </c>
      <c r="V2026" s="18">
        <f t="shared" si="190"/>
        <v>0.24</v>
      </c>
      <c r="W2026" s="18">
        <v>39.9378889344</v>
      </c>
      <c r="X2026" s="18">
        <v>-83.745022879299995</v>
      </c>
      <c r="Y2026" s="18">
        <v>39.937955676000001</v>
      </c>
      <c r="Z2026" s="18">
        <v>-83.742002556499997</v>
      </c>
      <c r="AA2026" s="71" t="str">
        <f t="shared" si="191"/>
        <v>CLA</v>
      </c>
    </row>
    <row r="2027" spans="1:27" x14ac:dyDescent="0.25">
      <c r="A2027" s="22" t="s">
        <v>2814</v>
      </c>
      <c r="B2027" s="22">
        <v>0</v>
      </c>
      <c r="C2027" s="22" t="s">
        <v>4617</v>
      </c>
      <c r="D2027" s="22">
        <v>2</v>
      </c>
      <c r="E2027" s="23" t="str">
        <f t="shared" si="186"/>
        <v>Green</v>
      </c>
      <c r="F2027" s="72" t="s">
        <v>1733</v>
      </c>
      <c r="G2027" s="23"/>
      <c r="H2027" s="24" t="str">
        <f t="shared" si="187"/>
        <v>Start Loc</v>
      </c>
      <c r="I2027" s="24" t="str">
        <f t="shared" si="188"/>
        <v>End Loc</v>
      </c>
      <c r="J2027" s="24" t="str">
        <f t="shared" si="189"/>
        <v>Segment</v>
      </c>
      <c r="K2027" s="71" t="s">
        <v>1759</v>
      </c>
      <c r="L2027" s="22">
        <v>2.75</v>
      </c>
      <c r="M2027" s="22">
        <v>2.99</v>
      </c>
      <c r="N2027" s="22">
        <v>2</v>
      </c>
      <c r="O2027" s="22">
        <v>0</v>
      </c>
      <c r="P2027" s="22">
        <v>0</v>
      </c>
      <c r="Q2027" s="22">
        <v>1</v>
      </c>
      <c r="R2027" s="22"/>
      <c r="S2027" s="22"/>
      <c r="T2027" s="22"/>
      <c r="U2027" t="s">
        <v>1615</v>
      </c>
      <c r="V2027" s="18">
        <f t="shared" si="190"/>
        <v>0.24000000000000021</v>
      </c>
      <c r="W2027" s="18">
        <v>39.935857431999999</v>
      </c>
      <c r="X2027" s="18">
        <v>-81.596608017799994</v>
      </c>
      <c r="Y2027" s="18">
        <v>39.938838267800001</v>
      </c>
      <c r="Z2027" s="18">
        <v>-81.594772865699994</v>
      </c>
      <c r="AA2027" s="71" t="str">
        <f t="shared" si="191"/>
        <v>GUE</v>
      </c>
    </row>
    <row r="2028" spans="1:27" x14ac:dyDescent="0.25">
      <c r="A2028" s="22" t="s">
        <v>5383</v>
      </c>
      <c r="B2028" s="22">
        <v>0</v>
      </c>
      <c r="C2028" s="22" t="s">
        <v>4616</v>
      </c>
      <c r="D2028" s="22">
        <v>3</v>
      </c>
      <c r="E2028" s="23" t="str">
        <f t="shared" si="186"/>
        <v>Green</v>
      </c>
      <c r="F2028" s="72" t="s">
        <v>1676</v>
      </c>
      <c r="G2028" s="23"/>
      <c r="H2028" s="24" t="str">
        <f t="shared" si="187"/>
        <v>Start Loc</v>
      </c>
      <c r="I2028" s="24" t="str">
        <f t="shared" si="188"/>
        <v>End Loc</v>
      </c>
      <c r="J2028" s="24" t="str">
        <f t="shared" si="189"/>
        <v>Segment</v>
      </c>
      <c r="K2028" s="71" t="s">
        <v>908</v>
      </c>
      <c r="L2028" s="22">
        <v>4</v>
      </c>
      <c r="M2028" s="22">
        <v>4.24</v>
      </c>
      <c r="N2028" s="22">
        <v>3</v>
      </c>
      <c r="O2028" s="22">
        <v>0</v>
      </c>
      <c r="P2028" s="22">
        <v>0</v>
      </c>
      <c r="Q2028" s="22">
        <v>0</v>
      </c>
      <c r="R2028" s="22"/>
      <c r="S2028" s="22"/>
      <c r="T2028" s="22"/>
      <c r="U2028" t="s">
        <v>279</v>
      </c>
      <c r="V2028" s="18">
        <f t="shared" si="190"/>
        <v>0.24000000000000021</v>
      </c>
      <c r="W2028" s="18">
        <v>39.940922611700003</v>
      </c>
      <c r="X2028" s="18">
        <v>-82.083545695200002</v>
      </c>
      <c r="Y2028" s="18">
        <v>39.939381367499998</v>
      </c>
      <c r="Z2028" s="18">
        <v>-82.080751522400007</v>
      </c>
      <c r="AA2028" s="71" t="str">
        <f t="shared" si="191"/>
        <v>MUS</v>
      </c>
    </row>
    <row r="2029" spans="1:27" x14ac:dyDescent="0.25">
      <c r="A2029" s="22" t="s">
        <v>3931</v>
      </c>
      <c r="B2029" s="22">
        <v>0</v>
      </c>
      <c r="C2029" s="22" t="s">
        <v>4612</v>
      </c>
      <c r="D2029" s="22">
        <v>3</v>
      </c>
      <c r="E2029" s="23" t="str">
        <f t="shared" si="186"/>
        <v>Green</v>
      </c>
      <c r="F2029" s="72" t="s">
        <v>1681</v>
      </c>
      <c r="G2029" s="23"/>
      <c r="H2029" s="24" t="str">
        <f t="shared" si="187"/>
        <v>Start Loc</v>
      </c>
      <c r="I2029" s="24" t="str">
        <f t="shared" si="188"/>
        <v>End Loc</v>
      </c>
      <c r="J2029" s="24" t="str">
        <f t="shared" si="189"/>
        <v>Segment</v>
      </c>
      <c r="K2029" s="71" t="s">
        <v>1085</v>
      </c>
      <c r="L2029" s="22">
        <v>1</v>
      </c>
      <c r="M2029" s="22">
        <v>1.24</v>
      </c>
      <c r="N2029" s="22">
        <v>3</v>
      </c>
      <c r="O2029" s="22">
        <v>1</v>
      </c>
      <c r="P2029" s="22">
        <v>0</v>
      </c>
      <c r="Q2029" s="22">
        <v>1</v>
      </c>
      <c r="R2029" s="22"/>
      <c r="S2029" s="22"/>
      <c r="T2029" s="22"/>
      <c r="U2029" t="s">
        <v>1443</v>
      </c>
      <c r="V2029" s="18">
        <f t="shared" si="190"/>
        <v>0.24</v>
      </c>
      <c r="W2029" s="18">
        <v>39.9372778595</v>
      </c>
      <c r="X2029" s="18">
        <v>-83.8732175584</v>
      </c>
      <c r="Y2029" s="18">
        <v>39.939692272400002</v>
      </c>
      <c r="Z2029" s="18">
        <v>-83.876379148500007</v>
      </c>
      <c r="AA2029" s="71" t="str">
        <f t="shared" si="191"/>
        <v>CLA</v>
      </c>
    </row>
    <row r="2030" spans="1:27" x14ac:dyDescent="0.25">
      <c r="A2030" s="22" t="s">
        <v>4948</v>
      </c>
      <c r="B2030" s="22">
        <v>0</v>
      </c>
      <c r="C2030" s="22" t="s">
        <v>4617</v>
      </c>
      <c r="D2030" s="22">
        <v>2</v>
      </c>
      <c r="E2030" s="23" t="str">
        <f t="shared" si="186"/>
        <v>Green</v>
      </c>
      <c r="F2030" s="72" t="s">
        <v>1676</v>
      </c>
      <c r="G2030" s="23"/>
      <c r="H2030" s="24" t="str">
        <f t="shared" si="187"/>
        <v>Start Loc</v>
      </c>
      <c r="I2030" s="24" t="str">
        <f t="shared" si="188"/>
        <v>End Loc</v>
      </c>
      <c r="J2030" s="24" t="str">
        <f t="shared" si="189"/>
        <v>Segment</v>
      </c>
      <c r="K2030" s="71" t="s">
        <v>908</v>
      </c>
      <c r="L2030" s="22">
        <v>2.75</v>
      </c>
      <c r="M2030" s="22">
        <v>2.99</v>
      </c>
      <c r="N2030" s="22">
        <v>2</v>
      </c>
      <c r="O2030" s="22">
        <v>0</v>
      </c>
      <c r="P2030" s="22">
        <v>0</v>
      </c>
      <c r="Q2030" s="22">
        <v>0</v>
      </c>
      <c r="R2030" s="22"/>
      <c r="S2030" s="22"/>
      <c r="T2030" s="22"/>
      <c r="U2030" t="s">
        <v>279</v>
      </c>
      <c r="V2030" s="18">
        <f t="shared" si="190"/>
        <v>0.24000000000000021</v>
      </c>
      <c r="W2030" s="18">
        <v>39.940315006900001</v>
      </c>
      <c r="X2030" s="18">
        <v>-82.104023094900001</v>
      </c>
      <c r="Y2030" s="18">
        <v>39.9398757266</v>
      </c>
      <c r="Z2030" s="18">
        <v>-82.099576953400003</v>
      </c>
      <c r="AA2030" s="71" t="str">
        <f t="shared" si="191"/>
        <v>MUS</v>
      </c>
    </row>
    <row r="2031" spans="1:27" x14ac:dyDescent="0.25">
      <c r="A2031" s="22" t="s">
        <v>2797</v>
      </c>
      <c r="B2031" s="22">
        <v>0</v>
      </c>
      <c r="C2031" s="22" t="s">
        <v>4622</v>
      </c>
      <c r="D2031" s="22">
        <v>2</v>
      </c>
      <c r="E2031" s="23" t="str">
        <f t="shared" si="186"/>
        <v>Green</v>
      </c>
      <c r="F2031" s="72" t="s">
        <v>1676</v>
      </c>
      <c r="G2031" s="23"/>
      <c r="H2031" s="24" t="str">
        <f t="shared" si="187"/>
        <v>Start Loc</v>
      </c>
      <c r="I2031" s="24" t="str">
        <f t="shared" si="188"/>
        <v>End Loc</v>
      </c>
      <c r="J2031" s="24" t="str">
        <f t="shared" si="189"/>
        <v>Segment</v>
      </c>
      <c r="K2031" s="71" t="s">
        <v>1016</v>
      </c>
      <c r="L2031" s="22">
        <v>1.5</v>
      </c>
      <c r="M2031" s="22">
        <v>1.74</v>
      </c>
      <c r="N2031" s="22">
        <v>2</v>
      </c>
      <c r="O2031" s="22">
        <v>0</v>
      </c>
      <c r="P2031" s="22">
        <v>0</v>
      </c>
      <c r="Q2031" s="22">
        <v>1</v>
      </c>
      <c r="R2031" s="22"/>
      <c r="S2031" s="22"/>
      <c r="T2031" s="22"/>
      <c r="U2031" t="s">
        <v>2117</v>
      </c>
      <c r="V2031" s="18">
        <f t="shared" si="190"/>
        <v>0.24</v>
      </c>
      <c r="W2031" s="18">
        <v>39.9365176214</v>
      </c>
      <c r="X2031" s="18">
        <v>-82.222929692500003</v>
      </c>
      <c r="Y2031" s="18">
        <v>39.939954156500001</v>
      </c>
      <c r="Z2031" s="18">
        <v>-82.222939153599995</v>
      </c>
      <c r="AA2031" s="71" t="str">
        <f t="shared" si="191"/>
        <v>MUS</v>
      </c>
    </row>
    <row r="2032" spans="1:27" x14ac:dyDescent="0.25">
      <c r="A2032" s="22" t="s">
        <v>6124</v>
      </c>
      <c r="B2032" s="22">
        <v>0</v>
      </c>
      <c r="C2032" s="22" t="s">
        <v>4618</v>
      </c>
      <c r="D2032" s="22">
        <v>2</v>
      </c>
      <c r="E2032" s="23" t="str">
        <f t="shared" si="186"/>
        <v>Green</v>
      </c>
      <c r="F2032" s="72" t="s">
        <v>1699</v>
      </c>
      <c r="G2032" s="23"/>
      <c r="H2032" s="24" t="str">
        <f t="shared" si="187"/>
        <v>Start Loc</v>
      </c>
      <c r="I2032" s="24" t="str">
        <f t="shared" si="188"/>
        <v>End Loc</v>
      </c>
      <c r="J2032" s="24" t="str">
        <f t="shared" si="189"/>
        <v>Segment</v>
      </c>
      <c r="K2032" s="71" t="s">
        <v>1101</v>
      </c>
      <c r="L2032" s="22">
        <v>2</v>
      </c>
      <c r="M2032" s="22">
        <v>2.2400000000000002</v>
      </c>
      <c r="N2032" s="22">
        <v>2</v>
      </c>
      <c r="O2032" s="22">
        <v>0</v>
      </c>
      <c r="P2032" s="22">
        <v>0</v>
      </c>
      <c r="Q2032" s="22">
        <v>2</v>
      </c>
      <c r="R2032" s="22"/>
      <c r="S2032" s="22"/>
      <c r="T2032" s="22"/>
      <c r="U2032" t="s">
        <v>580</v>
      </c>
      <c r="V2032" s="18">
        <f t="shared" si="190"/>
        <v>0.24000000000000021</v>
      </c>
      <c r="W2032" s="18">
        <v>39.942124075899997</v>
      </c>
      <c r="X2032" s="18">
        <v>-82.432350045000007</v>
      </c>
      <c r="Y2032" s="18">
        <v>39.940445702700003</v>
      </c>
      <c r="Z2032" s="18">
        <v>-82.429075308500003</v>
      </c>
      <c r="AA2032" s="71" t="str">
        <f t="shared" si="191"/>
        <v>LIC</v>
      </c>
    </row>
    <row r="2033" spans="1:27" x14ac:dyDescent="0.25">
      <c r="A2033" s="22" t="s">
        <v>3030</v>
      </c>
      <c r="B2033" s="22">
        <v>0</v>
      </c>
      <c r="C2033" s="22" t="s">
        <v>4612</v>
      </c>
      <c r="D2033" s="22">
        <v>2</v>
      </c>
      <c r="E2033" s="23" t="str">
        <f t="shared" si="186"/>
        <v>Green</v>
      </c>
      <c r="F2033" s="72" t="s">
        <v>1732</v>
      </c>
      <c r="G2033" s="23"/>
      <c r="H2033" s="24" t="str">
        <f t="shared" si="187"/>
        <v>Start Loc</v>
      </c>
      <c r="I2033" s="24" t="str">
        <f t="shared" si="188"/>
        <v>End Loc</v>
      </c>
      <c r="J2033" s="24" t="str">
        <f t="shared" si="189"/>
        <v>Segment</v>
      </c>
      <c r="K2033" s="71" t="s">
        <v>807</v>
      </c>
      <c r="L2033" s="22">
        <v>1</v>
      </c>
      <c r="M2033" s="22">
        <v>1.24</v>
      </c>
      <c r="N2033" s="22">
        <v>2</v>
      </c>
      <c r="O2033" s="22">
        <v>0</v>
      </c>
      <c r="P2033" s="22">
        <v>0</v>
      </c>
      <c r="Q2033" s="22">
        <v>2</v>
      </c>
      <c r="R2033" s="22"/>
      <c r="S2033" s="22"/>
      <c r="T2033" s="22"/>
      <c r="U2033" t="s">
        <v>1451</v>
      </c>
      <c r="V2033" s="18">
        <f t="shared" si="190"/>
        <v>0.24</v>
      </c>
      <c r="W2033" s="18">
        <v>39.937266244600004</v>
      </c>
      <c r="X2033" s="18">
        <v>-84.163586393000003</v>
      </c>
      <c r="Y2033" s="18">
        <v>39.940517829900003</v>
      </c>
      <c r="Z2033" s="18">
        <v>-84.164534554900001</v>
      </c>
      <c r="AA2033" s="71" t="str">
        <f t="shared" si="191"/>
        <v>MIA</v>
      </c>
    </row>
    <row r="2034" spans="1:27" x14ac:dyDescent="0.25">
      <c r="A2034" s="22" t="s">
        <v>2760</v>
      </c>
      <c r="B2034" s="22">
        <v>0</v>
      </c>
      <c r="C2034" s="22" t="s">
        <v>4614</v>
      </c>
      <c r="D2034" s="22">
        <v>2</v>
      </c>
      <c r="E2034" s="23" t="str">
        <f t="shared" si="186"/>
        <v>Green</v>
      </c>
      <c r="F2034" s="72" t="s">
        <v>1676</v>
      </c>
      <c r="G2034" s="23"/>
      <c r="H2034" s="24" t="str">
        <f t="shared" si="187"/>
        <v>Start Loc</v>
      </c>
      <c r="I2034" s="24" t="str">
        <f t="shared" si="188"/>
        <v>End Loc</v>
      </c>
      <c r="J2034" s="24" t="str">
        <f t="shared" si="189"/>
        <v>Segment</v>
      </c>
      <c r="K2034" s="71" t="s">
        <v>908</v>
      </c>
      <c r="L2034" s="22">
        <v>3.75</v>
      </c>
      <c r="M2034" s="22">
        <v>3.99</v>
      </c>
      <c r="N2034" s="22">
        <v>2</v>
      </c>
      <c r="O2034" s="22">
        <v>0</v>
      </c>
      <c r="P2034" s="22">
        <v>0</v>
      </c>
      <c r="Q2034" s="22">
        <v>1</v>
      </c>
      <c r="R2034" s="22"/>
      <c r="S2034" s="22"/>
      <c r="T2034" s="22"/>
      <c r="U2034" t="s">
        <v>279</v>
      </c>
      <c r="V2034" s="18">
        <f t="shared" si="190"/>
        <v>0.24000000000000021</v>
      </c>
      <c r="W2034" s="18">
        <v>39.938404061100002</v>
      </c>
      <c r="X2034" s="18">
        <v>-82.0868543144</v>
      </c>
      <c r="Y2034" s="18">
        <v>39.940819875800003</v>
      </c>
      <c r="Z2034" s="18">
        <v>-82.0836898461</v>
      </c>
      <c r="AA2034" s="71" t="str">
        <f t="shared" si="191"/>
        <v>MUS</v>
      </c>
    </row>
    <row r="2035" spans="1:27" x14ac:dyDescent="0.25">
      <c r="A2035" s="22" t="s">
        <v>3407</v>
      </c>
      <c r="B2035" s="22">
        <v>0</v>
      </c>
      <c r="C2035" s="22" t="s">
        <v>4606</v>
      </c>
      <c r="D2035" s="22">
        <v>4</v>
      </c>
      <c r="E2035" s="23" t="str">
        <f t="shared" si="186"/>
        <v>Green</v>
      </c>
      <c r="F2035" s="72" t="s">
        <v>1681</v>
      </c>
      <c r="G2035" s="23"/>
      <c r="H2035" s="24" t="str">
        <f t="shared" si="187"/>
        <v>Start Loc</v>
      </c>
      <c r="I2035" s="24" t="str">
        <f t="shared" si="188"/>
        <v>End Loc</v>
      </c>
      <c r="J2035" s="24" t="str">
        <f t="shared" si="189"/>
        <v>Segment</v>
      </c>
      <c r="K2035" s="71" t="s">
        <v>913</v>
      </c>
      <c r="L2035" s="22">
        <v>0.25</v>
      </c>
      <c r="M2035" s="22">
        <v>0.49</v>
      </c>
      <c r="N2035" s="22">
        <v>4</v>
      </c>
      <c r="O2035" s="22">
        <v>0</v>
      </c>
      <c r="P2035" s="22">
        <v>0</v>
      </c>
      <c r="Q2035" s="22">
        <v>1</v>
      </c>
      <c r="R2035" s="22"/>
      <c r="S2035" s="22"/>
      <c r="T2035" s="22"/>
      <c r="U2035" t="s">
        <v>286</v>
      </c>
      <c r="V2035" s="18">
        <f t="shared" si="190"/>
        <v>0.24</v>
      </c>
      <c r="W2035" s="18">
        <v>39.940580038999997</v>
      </c>
      <c r="X2035" s="18">
        <v>-84.019972044900001</v>
      </c>
      <c r="Y2035" s="18">
        <v>39.941066699700002</v>
      </c>
      <c r="Z2035" s="18">
        <v>-84.015787870099999</v>
      </c>
      <c r="AA2035" s="71" t="str">
        <f t="shared" si="191"/>
        <v>CLA</v>
      </c>
    </row>
    <row r="2036" spans="1:27" x14ac:dyDescent="0.25">
      <c r="A2036" s="22" t="s">
        <v>6104</v>
      </c>
      <c r="B2036" s="22">
        <v>0</v>
      </c>
      <c r="C2036" s="22" t="s">
        <v>4619</v>
      </c>
      <c r="D2036" s="22">
        <v>2</v>
      </c>
      <c r="E2036" s="23" t="str">
        <f t="shared" si="186"/>
        <v>Green</v>
      </c>
      <c r="F2036" s="72" t="s">
        <v>1676</v>
      </c>
      <c r="G2036" s="23"/>
      <c r="H2036" s="24" t="str">
        <f t="shared" si="187"/>
        <v>Start Loc</v>
      </c>
      <c r="I2036" s="24" t="str">
        <f t="shared" si="188"/>
        <v>End Loc</v>
      </c>
      <c r="J2036" s="24" t="str">
        <f t="shared" si="189"/>
        <v>Segment</v>
      </c>
      <c r="K2036" s="71" t="s">
        <v>952</v>
      </c>
      <c r="L2036" s="22">
        <v>0.5</v>
      </c>
      <c r="M2036" s="22">
        <v>0.74</v>
      </c>
      <c r="N2036" s="22">
        <v>2</v>
      </c>
      <c r="O2036" s="22">
        <v>0</v>
      </c>
      <c r="P2036" s="22">
        <v>0</v>
      </c>
      <c r="Q2036" s="22">
        <v>0</v>
      </c>
      <c r="R2036" s="22"/>
      <c r="S2036" s="22"/>
      <c r="T2036" s="22"/>
      <c r="U2036" t="s">
        <v>739</v>
      </c>
      <c r="V2036" s="18">
        <f t="shared" si="190"/>
        <v>0.24</v>
      </c>
      <c r="W2036" s="18">
        <v>39.9428614901</v>
      </c>
      <c r="X2036" s="18">
        <v>-81.957688249200004</v>
      </c>
      <c r="Y2036" s="18">
        <v>39.941979557700002</v>
      </c>
      <c r="Z2036" s="18">
        <v>-81.953408782099999</v>
      </c>
      <c r="AA2036" s="71" t="str">
        <f t="shared" si="191"/>
        <v>MUS</v>
      </c>
    </row>
    <row r="2037" spans="1:27" x14ac:dyDescent="0.25">
      <c r="A2037" s="22" t="s">
        <v>2430</v>
      </c>
      <c r="B2037" s="22">
        <v>0</v>
      </c>
      <c r="C2037" s="22" t="s">
        <v>4608</v>
      </c>
      <c r="D2037" s="22">
        <v>2</v>
      </c>
      <c r="E2037" s="23" t="str">
        <f t="shared" si="186"/>
        <v>Green</v>
      </c>
      <c r="F2037" s="72" t="s">
        <v>1676</v>
      </c>
      <c r="G2037" s="23"/>
      <c r="H2037" s="24" t="str">
        <f t="shared" si="187"/>
        <v>Start Loc</v>
      </c>
      <c r="I2037" s="24" t="str">
        <f t="shared" si="188"/>
        <v>End Loc</v>
      </c>
      <c r="J2037" s="24" t="str">
        <f t="shared" si="189"/>
        <v>Segment</v>
      </c>
      <c r="K2037" s="71" t="s">
        <v>1190</v>
      </c>
      <c r="L2037" s="22">
        <v>1.25</v>
      </c>
      <c r="M2037" s="22">
        <v>1.49</v>
      </c>
      <c r="N2037" s="22">
        <v>2</v>
      </c>
      <c r="O2037" s="22">
        <v>0</v>
      </c>
      <c r="P2037" s="22">
        <v>0</v>
      </c>
      <c r="Q2037" s="22">
        <v>0</v>
      </c>
      <c r="R2037" s="22"/>
      <c r="S2037" s="22"/>
      <c r="T2037" s="22"/>
      <c r="U2037" t="s">
        <v>1361</v>
      </c>
      <c r="V2037" s="18">
        <f t="shared" si="190"/>
        <v>0.24</v>
      </c>
      <c r="W2037" s="18">
        <v>39.939667530100003</v>
      </c>
      <c r="X2037" s="18">
        <v>-82.069435636099996</v>
      </c>
      <c r="Y2037" s="18">
        <v>39.9429732742</v>
      </c>
      <c r="Z2037" s="18">
        <v>-82.068354253999999</v>
      </c>
      <c r="AA2037" s="71" t="str">
        <f t="shared" si="191"/>
        <v>MUS</v>
      </c>
    </row>
    <row r="2038" spans="1:27" x14ac:dyDescent="0.25">
      <c r="A2038" s="22" t="s">
        <v>2270</v>
      </c>
      <c r="B2038" s="22">
        <v>0</v>
      </c>
      <c r="C2038" s="22" t="s">
        <v>4608</v>
      </c>
      <c r="D2038" s="22">
        <v>2</v>
      </c>
      <c r="E2038" s="23" t="str">
        <f t="shared" si="186"/>
        <v>Green</v>
      </c>
      <c r="F2038" s="72" t="s">
        <v>1681</v>
      </c>
      <c r="G2038" s="23"/>
      <c r="H2038" s="24" t="str">
        <f t="shared" si="187"/>
        <v>Start Loc</v>
      </c>
      <c r="I2038" s="24" t="str">
        <f t="shared" si="188"/>
        <v>End Loc</v>
      </c>
      <c r="J2038" s="24" t="str">
        <f t="shared" si="189"/>
        <v>Segment</v>
      </c>
      <c r="K2038" s="71" t="s">
        <v>1094</v>
      </c>
      <c r="L2038" s="22">
        <v>1.25</v>
      </c>
      <c r="M2038" s="22">
        <v>1.49</v>
      </c>
      <c r="N2038" s="22">
        <v>2</v>
      </c>
      <c r="O2038" s="22">
        <v>0</v>
      </c>
      <c r="P2038" s="22">
        <v>0</v>
      </c>
      <c r="Q2038" s="22">
        <v>0</v>
      </c>
      <c r="R2038" s="22"/>
      <c r="S2038" s="22"/>
      <c r="T2038" s="22"/>
      <c r="U2038" t="s">
        <v>558</v>
      </c>
      <c r="V2038" s="18">
        <f t="shared" si="190"/>
        <v>0.24</v>
      </c>
      <c r="W2038" s="18">
        <v>39.942777918799997</v>
      </c>
      <c r="X2038" s="18">
        <v>-83.855074927800004</v>
      </c>
      <c r="Y2038" s="18">
        <v>39.945876414200001</v>
      </c>
      <c r="Z2038" s="18">
        <v>-83.853018226000003</v>
      </c>
      <c r="AA2038" s="71" t="str">
        <f t="shared" si="191"/>
        <v>CLA</v>
      </c>
    </row>
    <row r="2039" spans="1:27" x14ac:dyDescent="0.25">
      <c r="A2039" s="22" t="s">
        <v>3815</v>
      </c>
      <c r="B2039" s="22">
        <v>0</v>
      </c>
      <c r="C2039" s="22" t="s">
        <v>4626</v>
      </c>
      <c r="D2039" s="22">
        <v>4</v>
      </c>
      <c r="E2039" s="23" t="str">
        <f t="shared" si="186"/>
        <v>Green</v>
      </c>
      <c r="F2039" s="72" t="s">
        <v>1676</v>
      </c>
      <c r="G2039" s="23"/>
      <c r="H2039" s="24" t="str">
        <f t="shared" si="187"/>
        <v>Start Loc</v>
      </c>
      <c r="I2039" s="24" t="str">
        <f t="shared" si="188"/>
        <v>End Loc</v>
      </c>
      <c r="J2039" s="24" t="str">
        <f t="shared" si="189"/>
        <v>Segment</v>
      </c>
      <c r="K2039" s="71" t="s">
        <v>1072</v>
      </c>
      <c r="L2039" s="22">
        <v>1.75</v>
      </c>
      <c r="M2039" s="22">
        <v>1.99</v>
      </c>
      <c r="N2039" s="22">
        <v>4</v>
      </c>
      <c r="O2039" s="22">
        <v>0</v>
      </c>
      <c r="P2039" s="22">
        <v>0</v>
      </c>
      <c r="Q2039" s="22">
        <v>1</v>
      </c>
      <c r="R2039" s="22"/>
      <c r="S2039" s="22"/>
      <c r="T2039" s="22"/>
      <c r="U2039" t="s">
        <v>759</v>
      </c>
      <c r="V2039" s="18">
        <f t="shared" si="190"/>
        <v>0.24</v>
      </c>
      <c r="W2039" s="18">
        <v>39.9449475248</v>
      </c>
      <c r="X2039" s="18">
        <v>-81.9118197831</v>
      </c>
      <c r="Y2039" s="18">
        <v>39.946126086200003</v>
      </c>
      <c r="Z2039" s="18">
        <v>-81.907607093099998</v>
      </c>
      <c r="AA2039" s="71" t="str">
        <f t="shared" si="191"/>
        <v>MUS</v>
      </c>
    </row>
    <row r="2040" spans="1:27" x14ac:dyDescent="0.25">
      <c r="A2040" s="22" t="s">
        <v>2274</v>
      </c>
      <c r="B2040" s="22">
        <v>0</v>
      </c>
      <c r="C2040" s="22" t="s">
        <v>4620</v>
      </c>
      <c r="D2040" s="22">
        <v>3</v>
      </c>
      <c r="E2040" s="23" t="str">
        <f t="shared" si="186"/>
        <v>Green</v>
      </c>
      <c r="F2040" s="72" t="s">
        <v>1734</v>
      </c>
      <c r="G2040" s="23"/>
      <c r="H2040" s="24" t="str">
        <f t="shared" si="187"/>
        <v>Start Loc</v>
      </c>
      <c r="I2040" s="24" t="str">
        <f t="shared" si="188"/>
        <v>End Loc</v>
      </c>
      <c r="J2040" s="24" t="str">
        <f t="shared" si="189"/>
        <v>Segment</v>
      </c>
      <c r="K2040" s="71" t="s">
        <v>883</v>
      </c>
      <c r="L2040" s="22">
        <v>0</v>
      </c>
      <c r="M2040" s="22">
        <v>0.24</v>
      </c>
      <c r="N2040" s="22">
        <v>3</v>
      </c>
      <c r="O2040" s="22">
        <v>0</v>
      </c>
      <c r="P2040" s="22">
        <v>0</v>
      </c>
      <c r="Q2040" s="22">
        <v>0</v>
      </c>
      <c r="R2040" s="22"/>
      <c r="S2040" s="22"/>
      <c r="T2040" s="22"/>
      <c r="U2040" t="s">
        <v>2059</v>
      </c>
      <c r="V2040" s="18">
        <f t="shared" si="190"/>
        <v>0.24</v>
      </c>
      <c r="W2040" s="18">
        <v>39.946388763800002</v>
      </c>
      <c r="X2040" s="18">
        <v>-83.5332741916</v>
      </c>
      <c r="Y2040" s="18">
        <v>39.9465372485</v>
      </c>
      <c r="Z2040" s="18">
        <v>-83.528774670399997</v>
      </c>
      <c r="AA2040" s="71" t="str">
        <f t="shared" si="191"/>
        <v>MAD</v>
      </c>
    </row>
    <row r="2041" spans="1:27" x14ac:dyDescent="0.25">
      <c r="A2041" s="22" t="s">
        <v>2607</v>
      </c>
      <c r="B2041" s="22">
        <v>0</v>
      </c>
      <c r="C2041" s="22" t="s">
        <v>4621</v>
      </c>
      <c r="D2041" s="22">
        <v>3</v>
      </c>
      <c r="E2041" s="23" t="str">
        <f t="shared" si="186"/>
        <v>Green</v>
      </c>
      <c r="F2041" s="72" t="s">
        <v>1681</v>
      </c>
      <c r="G2041" s="23"/>
      <c r="H2041" s="24" t="str">
        <f t="shared" si="187"/>
        <v>Start Loc</v>
      </c>
      <c r="I2041" s="24" t="str">
        <f t="shared" si="188"/>
        <v>End Loc</v>
      </c>
      <c r="J2041" s="24" t="str">
        <f t="shared" si="189"/>
        <v>Segment</v>
      </c>
      <c r="K2041" s="71" t="s">
        <v>843</v>
      </c>
      <c r="L2041" s="22">
        <v>0.75</v>
      </c>
      <c r="M2041" s="22">
        <v>0.99</v>
      </c>
      <c r="N2041" s="22">
        <v>3</v>
      </c>
      <c r="O2041" s="22">
        <v>0</v>
      </c>
      <c r="P2041" s="22">
        <v>0</v>
      </c>
      <c r="Q2041" s="22">
        <v>1</v>
      </c>
      <c r="R2041" s="22"/>
      <c r="S2041" s="22"/>
      <c r="T2041" s="22"/>
      <c r="U2041" t="s">
        <v>2105</v>
      </c>
      <c r="V2041" s="18">
        <f t="shared" si="190"/>
        <v>0.24</v>
      </c>
      <c r="W2041" s="18">
        <v>39.949709626900002</v>
      </c>
      <c r="X2041" s="18">
        <v>-83.751177502399997</v>
      </c>
      <c r="Y2041" s="18">
        <v>39.947265008800002</v>
      </c>
      <c r="Z2041" s="18">
        <v>-83.748291534299995</v>
      </c>
      <c r="AA2041" s="71" t="str">
        <f t="shared" si="191"/>
        <v>CLA</v>
      </c>
    </row>
    <row r="2042" spans="1:27" x14ac:dyDescent="0.25">
      <c r="A2042" s="22" t="s">
        <v>2464</v>
      </c>
      <c r="B2042" s="22">
        <v>0</v>
      </c>
      <c r="C2042" s="22" t="s">
        <v>4622</v>
      </c>
      <c r="D2042" s="22">
        <v>2</v>
      </c>
      <c r="E2042" s="23" t="str">
        <f t="shared" si="186"/>
        <v>Green</v>
      </c>
      <c r="F2042" s="72" t="s">
        <v>1732</v>
      </c>
      <c r="G2042" s="23"/>
      <c r="H2042" s="24" t="str">
        <f t="shared" si="187"/>
        <v>Start Loc</v>
      </c>
      <c r="I2042" s="24" t="str">
        <f t="shared" si="188"/>
        <v>End Loc</v>
      </c>
      <c r="J2042" s="24" t="str">
        <f t="shared" si="189"/>
        <v>Segment</v>
      </c>
      <c r="K2042" s="71" t="s">
        <v>803</v>
      </c>
      <c r="L2042" s="22">
        <v>1.5</v>
      </c>
      <c r="M2042" s="22">
        <v>1.74</v>
      </c>
      <c r="N2042" s="22">
        <v>2</v>
      </c>
      <c r="O2042" s="22">
        <v>0</v>
      </c>
      <c r="P2042" s="22">
        <v>0</v>
      </c>
      <c r="Q2042" s="22">
        <v>0</v>
      </c>
      <c r="R2042" s="22"/>
      <c r="S2042" s="22"/>
      <c r="T2042" s="22"/>
      <c r="U2042" t="s">
        <v>1531</v>
      </c>
      <c r="V2042" s="18">
        <f t="shared" si="190"/>
        <v>0.24</v>
      </c>
      <c r="W2042" s="18">
        <v>39.947117039399998</v>
      </c>
      <c r="X2042" s="18">
        <v>-84.248209875599997</v>
      </c>
      <c r="Y2042" s="18">
        <v>39.947298363599998</v>
      </c>
      <c r="Z2042" s="18">
        <v>-84.243713847199999</v>
      </c>
      <c r="AA2042" s="71" t="str">
        <f t="shared" si="191"/>
        <v>MIA</v>
      </c>
    </row>
    <row r="2043" spans="1:27" x14ac:dyDescent="0.25">
      <c r="A2043" s="22" t="s">
        <v>5537</v>
      </c>
      <c r="B2043" s="22">
        <v>0</v>
      </c>
      <c r="C2043" s="22" t="s">
        <v>4673</v>
      </c>
      <c r="D2043" s="22">
        <v>2</v>
      </c>
      <c r="E2043" s="23" t="str">
        <f t="shared" si="186"/>
        <v>Green</v>
      </c>
      <c r="F2043" s="72" t="s">
        <v>1681</v>
      </c>
      <c r="G2043" s="23"/>
      <c r="H2043" s="24" t="str">
        <f t="shared" si="187"/>
        <v>Start Loc</v>
      </c>
      <c r="I2043" s="24" t="str">
        <f t="shared" si="188"/>
        <v>End Loc</v>
      </c>
      <c r="J2043" s="24" t="str">
        <f t="shared" si="189"/>
        <v>Segment</v>
      </c>
      <c r="K2043" s="71" t="s">
        <v>944</v>
      </c>
      <c r="L2043" s="22">
        <v>10.75</v>
      </c>
      <c r="M2043" s="22">
        <v>10.99</v>
      </c>
      <c r="N2043" s="22">
        <v>2</v>
      </c>
      <c r="O2043" s="22">
        <v>0</v>
      </c>
      <c r="P2043" s="22">
        <v>0</v>
      </c>
      <c r="Q2043" s="22">
        <v>0</v>
      </c>
      <c r="R2043" s="22"/>
      <c r="S2043" s="22"/>
      <c r="T2043" s="22"/>
      <c r="U2043" t="s">
        <v>594</v>
      </c>
      <c r="V2043" s="18">
        <f t="shared" si="190"/>
        <v>0.24000000000000021</v>
      </c>
      <c r="W2043" s="18">
        <v>39.948807320500002</v>
      </c>
      <c r="X2043" s="18">
        <v>-83.569960626899999</v>
      </c>
      <c r="Y2043" s="18">
        <v>39.948541704599997</v>
      </c>
      <c r="Z2043" s="18">
        <v>-83.565519200699995</v>
      </c>
      <c r="AA2043" s="71" t="str">
        <f t="shared" si="191"/>
        <v>CLA</v>
      </c>
    </row>
    <row r="2044" spans="1:27" x14ac:dyDescent="0.25">
      <c r="A2044" s="22" t="s">
        <v>3972</v>
      </c>
      <c r="B2044" s="22">
        <v>0</v>
      </c>
      <c r="C2044" s="22" t="s">
        <v>4619</v>
      </c>
      <c r="D2044" s="22">
        <v>4</v>
      </c>
      <c r="E2044" s="23" t="str">
        <f t="shared" si="186"/>
        <v>Green</v>
      </c>
      <c r="F2044" s="72" t="s">
        <v>1699</v>
      </c>
      <c r="G2044" s="23"/>
      <c r="H2044" s="24" t="str">
        <f t="shared" si="187"/>
        <v>Start Loc</v>
      </c>
      <c r="I2044" s="24" t="str">
        <f t="shared" si="188"/>
        <v>End Loc</v>
      </c>
      <c r="J2044" s="24" t="str">
        <f t="shared" si="189"/>
        <v>Segment</v>
      </c>
      <c r="K2044" s="71" t="s">
        <v>1101</v>
      </c>
      <c r="L2044" s="22">
        <v>0.5</v>
      </c>
      <c r="M2044" s="22">
        <v>0.74</v>
      </c>
      <c r="N2044" s="22">
        <v>4</v>
      </c>
      <c r="O2044" s="22">
        <v>0</v>
      </c>
      <c r="P2044" s="22">
        <v>0</v>
      </c>
      <c r="Q2044" s="22">
        <v>1</v>
      </c>
      <c r="R2044" s="22"/>
      <c r="S2044" s="22"/>
      <c r="T2044" s="22"/>
      <c r="U2044" t="s">
        <v>580</v>
      </c>
      <c r="V2044" s="18">
        <f t="shared" si="190"/>
        <v>0.24</v>
      </c>
      <c r="W2044" s="18">
        <v>39.952168747100004</v>
      </c>
      <c r="X2044" s="18">
        <v>-82.456190301399999</v>
      </c>
      <c r="Y2044" s="18">
        <v>39.9496908156</v>
      </c>
      <c r="Z2044" s="18">
        <v>-82.453141795700006</v>
      </c>
      <c r="AA2044" s="71" t="str">
        <f t="shared" si="191"/>
        <v>LIC</v>
      </c>
    </row>
    <row r="2045" spans="1:27" x14ac:dyDescent="0.25">
      <c r="A2045" s="22" t="s">
        <v>2269</v>
      </c>
      <c r="B2045" s="22">
        <v>0</v>
      </c>
      <c r="C2045" s="22" t="s">
        <v>4621</v>
      </c>
      <c r="D2045" s="22">
        <v>2</v>
      </c>
      <c r="E2045" s="23" t="str">
        <f t="shared" si="186"/>
        <v>Green</v>
      </c>
      <c r="F2045" s="72" t="s">
        <v>1734</v>
      </c>
      <c r="G2045" s="23"/>
      <c r="H2045" s="24" t="str">
        <f t="shared" si="187"/>
        <v>Start Loc</v>
      </c>
      <c r="I2045" s="24" t="str">
        <f t="shared" si="188"/>
        <v>End Loc</v>
      </c>
      <c r="J2045" s="24" t="str">
        <f t="shared" si="189"/>
        <v>Segment</v>
      </c>
      <c r="K2045" s="71" t="s">
        <v>854</v>
      </c>
      <c r="L2045" s="22">
        <v>0.75</v>
      </c>
      <c r="M2045" s="22">
        <v>0.99</v>
      </c>
      <c r="N2045" s="22">
        <v>2</v>
      </c>
      <c r="O2045" s="22">
        <v>0</v>
      </c>
      <c r="P2045" s="22">
        <v>0</v>
      </c>
      <c r="Q2045" s="22">
        <v>0</v>
      </c>
      <c r="R2045" s="22"/>
      <c r="S2045" s="22"/>
      <c r="T2045" s="22"/>
      <c r="U2045" t="s">
        <v>1506</v>
      </c>
      <c r="V2045" s="18">
        <f t="shared" si="190"/>
        <v>0.24</v>
      </c>
      <c r="W2045" s="18">
        <v>39.9475955196</v>
      </c>
      <c r="X2045" s="18">
        <v>-83.291977661100006</v>
      </c>
      <c r="Y2045" s="18">
        <v>39.950227870299997</v>
      </c>
      <c r="Z2045" s="18">
        <v>-83.2940308047</v>
      </c>
      <c r="AA2045" s="71" t="str">
        <f t="shared" si="191"/>
        <v>MAD</v>
      </c>
    </row>
    <row r="2046" spans="1:27" x14ac:dyDescent="0.25">
      <c r="A2046" s="22" t="s">
        <v>5820</v>
      </c>
      <c r="B2046" s="22">
        <v>0</v>
      </c>
      <c r="C2046" s="22" t="s">
        <v>4620</v>
      </c>
      <c r="D2046" s="22">
        <v>2</v>
      </c>
      <c r="E2046" s="23" t="str">
        <f t="shared" si="186"/>
        <v>Green</v>
      </c>
      <c r="F2046" s="72" t="s">
        <v>1676</v>
      </c>
      <c r="G2046" s="23"/>
      <c r="H2046" s="24" t="str">
        <f t="shared" si="187"/>
        <v>Start Loc</v>
      </c>
      <c r="I2046" s="24" t="str">
        <f t="shared" si="188"/>
        <v>End Loc</v>
      </c>
      <c r="J2046" s="24" t="str">
        <f t="shared" si="189"/>
        <v>Segment</v>
      </c>
      <c r="K2046" s="71" t="s">
        <v>6609</v>
      </c>
      <c r="L2046" s="22">
        <v>0</v>
      </c>
      <c r="M2046" s="22">
        <v>0.24</v>
      </c>
      <c r="N2046" s="22">
        <v>2</v>
      </c>
      <c r="O2046" s="22">
        <v>0</v>
      </c>
      <c r="P2046" s="22">
        <v>0</v>
      </c>
      <c r="Q2046" s="22">
        <v>0</v>
      </c>
      <c r="R2046" s="22"/>
      <c r="S2046" s="22"/>
      <c r="T2046" s="22"/>
      <c r="U2046" t="s">
        <v>6697</v>
      </c>
      <c r="V2046" s="18">
        <f t="shared" si="190"/>
        <v>0.24</v>
      </c>
      <c r="W2046" s="18">
        <v>39.948439217000001</v>
      </c>
      <c r="X2046" s="18">
        <v>-82.042594634799997</v>
      </c>
      <c r="Y2046" s="18">
        <v>39.951026688799999</v>
      </c>
      <c r="Z2046" s="18">
        <v>-82.040002629499995</v>
      </c>
      <c r="AA2046" s="71" t="str">
        <f t="shared" si="191"/>
        <v>MUS</v>
      </c>
    </row>
    <row r="2047" spans="1:27" x14ac:dyDescent="0.25">
      <c r="A2047" s="22" t="s">
        <v>4978</v>
      </c>
      <c r="B2047" s="22">
        <v>0</v>
      </c>
      <c r="C2047" s="22" t="s">
        <v>4615</v>
      </c>
      <c r="D2047" s="22">
        <v>3</v>
      </c>
      <c r="E2047" s="23" t="str">
        <f t="shared" si="186"/>
        <v>Green</v>
      </c>
      <c r="F2047" s="72" t="s">
        <v>1733</v>
      </c>
      <c r="G2047" s="23"/>
      <c r="H2047" s="24" t="str">
        <f t="shared" si="187"/>
        <v>Start Loc</v>
      </c>
      <c r="I2047" s="24" t="str">
        <f t="shared" si="188"/>
        <v>End Loc</v>
      </c>
      <c r="J2047" s="24" t="str">
        <f t="shared" si="189"/>
        <v>Segment</v>
      </c>
      <c r="K2047" s="71" t="s">
        <v>861</v>
      </c>
      <c r="L2047" s="22">
        <v>2.5</v>
      </c>
      <c r="M2047" s="22">
        <v>2.74</v>
      </c>
      <c r="N2047" s="22">
        <v>3</v>
      </c>
      <c r="O2047" s="22">
        <v>0</v>
      </c>
      <c r="P2047" s="22">
        <v>0</v>
      </c>
      <c r="Q2047" s="22">
        <v>5</v>
      </c>
      <c r="R2047" s="22"/>
      <c r="S2047" s="22"/>
      <c r="T2047" s="22"/>
      <c r="U2047" t="s">
        <v>460</v>
      </c>
      <c r="V2047" s="18">
        <f t="shared" si="190"/>
        <v>0.24000000000000021</v>
      </c>
      <c r="W2047" s="18">
        <v>39.948244594099997</v>
      </c>
      <c r="X2047" s="18">
        <v>-81.526058507200005</v>
      </c>
      <c r="Y2047" s="18">
        <v>39.951104412399999</v>
      </c>
      <c r="Z2047" s="18">
        <v>-81.523720246400003</v>
      </c>
      <c r="AA2047" s="71" t="str">
        <f t="shared" si="191"/>
        <v>GUE</v>
      </c>
    </row>
    <row r="2048" spans="1:27" x14ac:dyDescent="0.25">
      <c r="A2048" s="22" t="s">
        <v>2737</v>
      </c>
      <c r="B2048" s="22">
        <v>0</v>
      </c>
      <c r="C2048" s="22" t="s">
        <v>4612</v>
      </c>
      <c r="D2048" s="22">
        <v>4</v>
      </c>
      <c r="E2048" s="23" t="str">
        <f t="shared" si="186"/>
        <v>Green</v>
      </c>
      <c r="F2048" s="72" t="s">
        <v>1699</v>
      </c>
      <c r="G2048" s="23"/>
      <c r="H2048" s="24" t="str">
        <f t="shared" si="187"/>
        <v>Start Loc</v>
      </c>
      <c r="I2048" s="24" t="str">
        <f t="shared" si="188"/>
        <v>End Loc</v>
      </c>
      <c r="J2048" s="24" t="str">
        <f t="shared" si="189"/>
        <v>Segment</v>
      </c>
      <c r="K2048" s="71" t="s">
        <v>1760</v>
      </c>
      <c r="L2048" s="22">
        <v>1</v>
      </c>
      <c r="M2048" s="22">
        <v>1.24</v>
      </c>
      <c r="N2048" s="22">
        <v>4</v>
      </c>
      <c r="O2048" s="22">
        <v>0</v>
      </c>
      <c r="P2048" s="22">
        <v>0</v>
      </c>
      <c r="Q2048" s="22">
        <v>2</v>
      </c>
      <c r="R2048" s="22"/>
      <c r="S2048" s="22"/>
      <c r="T2048" s="22"/>
      <c r="U2048" t="s">
        <v>1634</v>
      </c>
      <c r="V2048" s="18">
        <f t="shared" si="190"/>
        <v>0.24</v>
      </c>
      <c r="W2048" s="18">
        <v>39.948854671699998</v>
      </c>
      <c r="X2048" s="18">
        <v>-82.471123661099995</v>
      </c>
      <c r="Y2048" s="18">
        <v>39.951769410099999</v>
      </c>
      <c r="Z2048" s="18">
        <v>-82.469170945499997</v>
      </c>
      <c r="AA2048" s="71" t="str">
        <f t="shared" si="191"/>
        <v>LIC</v>
      </c>
    </row>
    <row r="2049" spans="1:27" x14ac:dyDescent="0.25">
      <c r="A2049" s="22" t="s">
        <v>2802</v>
      </c>
      <c r="B2049" s="22">
        <v>0</v>
      </c>
      <c r="C2049" s="22" t="s">
        <v>4624</v>
      </c>
      <c r="D2049" s="22">
        <v>2</v>
      </c>
      <c r="E2049" s="23" t="str">
        <f t="shared" si="186"/>
        <v>Green</v>
      </c>
      <c r="F2049" s="72" t="s">
        <v>1676</v>
      </c>
      <c r="G2049" s="23"/>
      <c r="H2049" s="24" t="str">
        <f t="shared" si="187"/>
        <v>Start Loc</v>
      </c>
      <c r="I2049" s="24" t="str">
        <f t="shared" si="188"/>
        <v>End Loc</v>
      </c>
      <c r="J2049" s="24" t="str">
        <f t="shared" si="189"/>
        <v>Segment</v>
      </c>
      <c r="K2049" s="71" t="s">
        <v>984</v>
      </c>
      <c r="L2049" s="22">
        <v>2.25</v>
      </c>
      <c r="M2049" s="22">
        <v>2.4900000000000002</v>
      </c>
      <c r="N2049" s="22">
        <v>2</v>
      </c>
      <c r="O2049" s="22">
        <v>0</v>
      </c>
      <c r="P2049" s="22">
        <v>0</v>
      </c>
      <c r="Q2049" s="22">
        <v>1</v>
      </c>
      <c r="R2049" s="22"/>
      <c r="S2049" s="22"/>
      <c r="T2049" s="22"/>
      <c r="U2049" t="s">
        <v>1975</v>
      </c>
      <c r="V2049" s="18">
        <f t="shared" si="190"/>
        <v>0.24000000000000021</v>
      </c>
      <c r="W2049" s="18">
        <v>39.9495865365</v>
      </c>
      <c r="X2049" s="18">
        <v>-81.758107697400007</v>
      </c>
      <c r="Y2049" s="18">
        <v>39.952946902199997</v>
      </c>
      <c r="Z2049" s="18">
        <v>-81.757878580300002</v>
      </c>
      <c r="AA2049" s="71" t="str">
        <f t="shared" si="191"/>
        <v>MUS</v>
      </c>
    </row>
    <row r="2050" spans="1:27" x14ac:dyDescent="0.25">
      <c r="A2050" s="22" t="s">
        <v>2486</v>
      </c>
      <c r="B2050" s="22">
        <v>0</v>
      </c>
      <c r="C2050" s="22" t="s">
        <v>4619</v>
      </c>
      <c r="D2050" s="22">
        <v>3</v>
      </c>
      <c r="E2050" s="23" t="str">
        <f t="shared" si="186"/>
        <v>Green</v>
      </c>
      <c r="F2050" s="72" t="s">
        <v>1681</v>
      </c>
      <c r="G2050" s="23"/>
      <c r="H2050" s="24" t="str">
        <f t="shared" si="187"/>
        <v>Start Loc</v>
      </c>
      <c r="I2050" s="24" t="str">
        <f t="shared" si="188"/>
        <v>End Loc</v>
      </c>
      <c r="J2050" s="24" t="str">
        <f t="shared" si="189"/>
        <v>Segment</v>
      </c>
      <c r="K2050" s="71" t="s">
        <v>938</v>
      </c>
      <c r="L2050" s="22">
        <v>0.5</v>
      </c>
      <c r="M2050" s="22">
        <v>0.74</v>
      </c>
      <c r="N2050" s="22">
        <v>3</v>
      </c>
      <c r="O2050" s="22">
        <v>0</v>
      </c>
      <c r="P2050" s="22">
        <v>0</v>
      </c>
      <c r="Q2050" s="22">
        <v>3</v>
      </c>
      <c r="R2050" s="22"/>
      <c r="S2050" s="22"/>
      <c r="T2050" s="22"/>
      <c r="U2050" t="s">
        <v>1238</v>
      </c>
      <c r="V2050" s="18">
        <f t="shared" si="190"/>
        <v>0.24</v>
      </c>
      <c r="W2050" s="18">
        <v>39.953596226899997</v>
      </c>
      <c r="X2050" s="18">
        <v>-83.814996466599993</v>
      </c>
      <c r="Y2050" s="18">
        <v>39.953733991500002</v>
      </c>
      <c r="Z2050" s="18">
        <v>-83.810792199199994</v>
      </c>
      <c r="AA2050" s="71" t="str">
        <f t="shared" si="191"/>
        <v>CLA</v>
      </c>
    </row>
    <row r="2051" spans="1:27" x14ac:dyDescent="0.25">
      <c r="A2051" s="22" t="s">
        <v>6488</v>
      </c>
      <c r="B2051" s="22">
        <v>0</v>
      </c>
      <c r="C2051" s="22" t="s">
        <v>4622</v>
      </c>
      <c r="D2051" s="22">
        <v>3</v>
      </c>
      <c r="E2051" s="23" t="str">
        <f t="shared" si="186"/>
        <v>Green</v>
      </c>
      <c r="F2051" s="72" t="s">
        <v>1676</v>
      </c>
      <c r="G2051" s="23"/>
      <c r="H2051" s="24" t="str">
        <f t="shared" si="187"/>
        <v>Start Loc</v>
      </c>
      <c r="I2051" s="24" t="str">
        <f t="shared" si="188"/>
        <v>End Loc</v>
      </c>
      <c r="J2051" s="24" t="str">
        <f t="shared" si="189"/>
        <v>Segment</v>
      </c>
      <c r="K2051" s="71" t="s">
        <v>956</v>
      </c>
      <c r="L2051" s="22">
        <v>1.5</v>
      </c>
      <c r="M2051" s="22">
        <v>1.74</v>
      </c>
      <c r="N2051" s="22">
        <v>3</v>
      </c>
      <c r="O2051" s="22">
        <v>0</v>
      </c>
      <c r="P2051" s="22">
        <v>0</v>
      </c>
      <c r="Q2051" s="22">
        <v>0</v>
      </c>
      <c r="R2051" s="22"/>
      <c r="S2051" s="22"/>
      <c r="T2051" s="22"/>
      <c r="U2051" t="s">
        <v>321</v>
      </c>
      <c r="V2051" s="18">
        <f t="shared" si="190"/>
        <v>0.24</v>
      </c>
      <c r="W2051" s="18">
        <v>39.956605908699999</v>
      </c>
      <c r="X2051" s="18">
        <v>-82.037866069299994</v>
      </c>
      <c r="Y2051" s="18">
        <v>39.954015451399997</v>
      </c>
      <c r="Z2051" s="18">
        <v>-82.034947957699998</v>
      </c>
      <c r="AA2051" s="71" t="str">
        <f t="shared" si="191"/>
        <v>MUS</v>
      </c>
    </row>
    <row r="2052" spans="1:27" x14ac:dyDescent="0.25">
      <c r="A2052" s="22" t="s">
        <v>5100</v>
      </c>
      <c r="B2052" s="22">
        <v>0</v>
      </c>
      <c r="C2052" s="22" t="s">
        <v>4620</v>
      </c>
      <c r="D2052" s="22">
        <v>2</v>
      </c>
      <c r="E2052" s="23" t="str">
        <f t="shared" si="186"/>
        <v>Green</v>
      </c>
      <c r="F2052" s="72" t="s">
        <v>1699</v>
      </c>
      <c r="G2052" s="23"/>
      <c r="H2052" s="24" t="str">
        <f t="shared" si="187"/>
        <v>Start Loc</v>
      </c>
      <c r="I2052" s="24" t="str">
        <f t="shared" si="188"/>
        <v>End Loc</v>
      </c>
      <c r="J2052" s="24" t="str">
        <f t="shared" si="189"/>
        <v>Segment</v>
      </c>
      <c r="K2052" s="71" t="s">
        <v>1101</v>
      </c>
      <c r="L2052" s="22">
        <v>0</v>
      </c>
      <c r="M2052" s="22">
        <v>0.24</v>
      </c>
      <c r="N2052" s="22">
        <v>2</v>
      </c>
      <c r="O2052" s="22">
        <v>0</v>
      </c>
      <c r="P2052" s="22">
        <v>1</v>
      </c>
      <c r="Q2052" s="22">
        <v>2</v>
      </c>
      <c r="R2052" s="22"/>
      <c r="S2052" s="22"/>
      <c r="T2052" s="22"/>
      <c r="U2052" t="s">
        <v>580</v>
      </c>
      <c r="V2052" s="18">
        <f t="shared" si="190"/>
        <v>0.24</v>
      </c>
      <c r="W2052" s="18">
        <v>39.9555137129</v>
      </c>
      <c r="X2052" s="18">
        <v>-82.464524275000002</v>
      </c>
      <c r="Y2052" s="18">
        <v>39.954019430899997</v>
      </c>
      <c r="Z2052" s="18">
        <v>-82.460456978300002</v>
      </c>
      <c r="AA2052" s="71" t="str">
        <f t="shared" si="191"/>
        <v>LIC</v>
      </c>
    </row>
    <row r="2053" spans="1:27" x14ac:dyDescent="0.25">
      <c r="A2053" s="22" t="s">
        <v>6072</v>
      </c>
      <c r="B2053" s="22">
        <v>0</v>
      </c>
      <c r="C2053" s="22" t="s">
        <v>4644</v>
      </c>
      <c r="D2053" s="22">
        <v>2</v>
      </c>
      <c r="E2053" s="23" t="str">
        <f t="shared" si="186"/>
        <v>Green</v>
      </c>
      <c r="F2053" s="72" t="s">
        <v>1715</v>
      </c>
      <c r="G2053" s="23"/>
      <c r="H2053" s="24" t="str">
        <f t="shared" si="187"/>
        <v>Start Loc</v>
      </c>
      <c r="I2053" s="24" t="str">
        <f t="shared" si="188"/>
        <v>End Loc</v>
      </c>
      <c r="J2053" s="24" t="str">
        <f t="shared" si="189"/>
        <v>Segment</v>
      </c>
      <c r="K2053" s="71" t="s">
        <v>911</v>
      </c>
      <c r="L2053" s="22">
        <v>5.25</v>
      </c>
      <c r="M2053" s="22">
        <v>5.49</v>
      </c>
      <c r="N2053" s="22">
        <v>2</v>
      </c>
      <c r="O2053" s="22">
        <v>0</v>
      </c>
      <c r="P2053" s="22">
        <v>0</v>
      </c>
      <c r="Q2053" s="22">
        <v>0</v>
      </c>
      <c r="R2053" s="22"/>
      <c r="S2053" s="22"/>
      <c r="T2053" s="22"/>
      <c r="U2053" t="s">
        <v>474</v>
      </c>
      <c r="V2053" s="18">
        <f t="shared" si="190"/>
        <v>0.24000000000000021</v>
      </c>
      <c r="W2053" s="18">
        <v>39.958249302699997</v>
      </c>
      <c r="X2053" s="18">
        <v>-80.788190821900002</v>
      </c>
      <c r="Y2053" s="18">
        <v>39.956772454899998</v>
      </c>
      <c r="Z2053" s="18">
        <v>-80.784665703300007</v>
      </c>
      <c r="AA2053" s="71" t="str">
        <f t="shared" si="191"/>
        <v>BEL</v>
      </c>
    </row>
    <row r="2054" spans="1:27" x14ac:dyDescent="0.25">
      <c r="A2054" s="22" t="s">
        <v>3439</v>
      </c>
      <c r="B2054" s="22">
        <v>0</v>
      </c>
      <c r="C2054" s="22" t="s">
        <v>4624</v>
      </c>
      <c r="D2054" s="22">
        <v>3</v>
      </c>
      <c r="E2054" s="23" t="str">
        <f t="shared" si="186"/>
        <v>Green</v>
      </c>
      <c r="F2054" s="72" t="s">
        <v>1732</v>
      </c>
      <c r="G2054" s="23"/>
      <c r="H2054" s="24" t="str">
        <f t="shared" si="187"/>
        <v>Start Loc</v>
      </c>
      <c r="I2054" s="24" t="str">
        <f t="shared" si="188"/>
        <v>End Loc</v>
      </c>
      <c r="J2054" s="24" t="str">
        <f t="shared" si="189"/>
        <v>Segment</v>
      </c>
      <c r="K2054" s="71" t="s">
        <v>1036</v>
      </c>
      <c r="L2054" s="22">
        <v>2.25</v>
      </c>
      <c r="M2054" s="22">
        <v>2.4900000000000002</v>
      </c>
      <c r="N2054" s="22">
        <v>3</v>
      </c>
      <c r="O2054" s="22">
        <v>0</v>
      </c>
      <c r="P2054" s="22">
        <v>0</v>
      </c>
      <c r="Q2054" s="22">
        <v>1</v>
      </c>
      <c r="R2054" s="22"/>
      <c r="S2054" s="22"/>
      <c r="T2054" s="22"/>
      <c r="U2054" t="s">
        <v>1547</v>
      </c>
      <c r="V2054" s="18">
        <f t="shared" si="190"/>
        <v>0.24000000000000021</v>
      </c>
      <c r="W2054" s="18">
        <v>39.954335378000003</v>
      </c>
      <c r="X2054" s="18">
        <v>-84.275371507200006</v>
      </c>
      <c r="Y2054" s="18">
        <v>39.957502741399999</v>
      </c>
      <c r="Z2054" s="18">
        <v>-84.277216460899993</v>
      </c>
      <c r="AA2054" s="71" t="str">
        <f t="shared" si="191"/>
        <v>MIA</v>
      </c>
    </row>
    <row r="2055" spans="1:27" x14ac:dyDescent="0.25">
      <c r="A2055" s="22" t="s">
        <v>5007</v>
      </c>
      <c r="B2055" s="22">
        <v>0</v>
      </c>
      <c r="C2055" s="22" t="s">
        <v>4622</v>
      </c>
      <c r="D2055" s="22">
        <v>2</v>
      </c>
      <c r="E2055" s="23" t="str">
        <f t="shared" si="186"/>
        <v>Green</v>
      </c>
      <c r="F2055" s="72" t="s">
        <v>1699</v>
      </c>
      <c r="G2055" s="23"/>
      <c r="H2055" s="24" t="str">
        <f t="shared" si="187"/>
        <v>Start Loc</v>
      </c>
      <c r="I2055" s="24" t="str">
        <f t="shared" si="188"/>
        <v>End Loc</v>
      </c>
      <c r="J2055" s="24" t="str">
        <f t="shared" si="189"/>
        <v>Segment</v>
      </c>
      <c r="K2055" s="71" t="s">
        <v>1760</v>
      </c>
      <c r="L2055" s="22">
        <v>1.5</v>
      </c>
      <c r="M2055" s="22">
        <v>1.74</v>
      </c>
      <c r="N2055" s="22">
        <v>2</v>
      </c>
      <c r="O2055" s="22">
        <v>1</v>
      </c>
      <c r="P2055" s="22">
        <v>0</v>
      </c>
      <c r="Q2055" s="22">
        <v>0</v>
      </c>
      <c r="R2055" s="22"/>
      <c r="S2055" s="22"/>
      <c r="T2055" s="22"/>
      <c r="U2055" t="s">
        <v>1634</v>
      </c>
      <c r="V2055" s="18">
        <f t="shared" si="190"/>
        <v>0.24</v>
      </c>
      <c r="W2055" s="18">
        <v>39.954440931500002</v>
      </c>
      <c r="X2055" s="18">
        <v>-82.465733374999999</v>
      </c>
      <c r="Y2055" s="18">
        <v>39.9575575012</v>
      </c>
      <c r="Z2055" s="18">
        <v>-82.464335947699993</v>
      </c>
      <c r="AA2055" s="71" t="str">
        <f t="shared" si="191"/>
        <v>LIC</v>
      </c>
    </row>
    <row r="2056" spans="1:27" x14ac:dyDescent="0.25">
      <c r="A2056" s="22" t="s">
        <v>3279</v>
      </c>
      <c r="B2056" s="22">
        <v>0</v>
      </c>
      <c r="C2056" s="22" t="s">
        <v>4612</v>
      </c>
      <c r="D2056" s="22">
        <v>4</v>
      </c>
      <c r="E2056" s="23" t="str">
        <f t="shared" si="186"/>
        <v>Green</v>
      </c>
      <c r="F2056" s="72" t="s">
        <v>1676</v>
      </c>
      <c r="G2056" s="23"/>
      <c r="H2056" s="24" t="str">
        <f t="shared" si="187"/>
        <v>Start Loc</v>
      </c>
      <c r="I2056" s="24" t="str">
        <f t="shared" si="188"/>
        <v>End Loc</v>
      </c>
      <c r="J2056" s="24" t="str">
        <f t="shared" si="189"/>
        <v>Segment</v>
      </c>
      <c r="K2056" s="71" t="s">
        <v>956</v>
      </c>
      <c r="L2056" s="22">
        <v>1</v>
      </c>
      <c r="M2056" s="22">
        <v>1.24</v>
      </c>
      <c r="N2056" s="22">
        <v>4</v>
      </c>
      <c r="O2056" s="22">
        <v>0</v>
      </c>
      <c r="P2056" s="22">
        <v>0</v>
      </c>
      <c r="Q2056" s="22">
        <v>2</v>
      </c>
      <c r="R2056" s="22"/>
      <c r="S2056" s="22"/>
      <c r="T2056" s="22"/>
      <c r="U2056" t="s">
        <v>321</v>
      </c>
      <c r="V2056" s="18">
        <f t="shared" si="190"/>
        <v>0.24</v>
      </c>
      <c r="W2056" s="18">
        <v>39.959803899900002</v>
      </c>
      <c r="X2056" s="18">
        <v>-82.045977155599999</v>
      </c>
      <c r="Y2056" s="18">
        <v>39.958805728400002</v>
      </c>
      <c r="Z2056" s="18">
        <v>-82.0418320064</v>
      </c>
      <c r="AA2056" s="71" t="str">
        <f t="shared" si="191"/>
        <v>MUS</v>
      </c>
    </row>
    <row r="2057" spans="1:27" x14ac:dyDescent="0.25">
      <c r="A2057" s="22" t="s">
        <v>4225</v>
      </c>
      <c r="B2057" s="22">
        <v>0</v>
      </c>
      <c r="C2057" s="22" t="s">
        <v>4674</v>
      </c>
      <c r="D2057" s="22">
        <v>2</v>
      </c>
      <c r="E2057" s="23" t="str">
        <f t="shared" ref="E2057:E2120" si="192">IF(D2057&gt;15,"Red",IF(D2057&gt;10,"Yellow",IF(D2057&gt;5,"Purple",IF(D2057&gt;1,"Green",""))))</f>
        <v>Green</v>
      </c>
      <c r="F2057" s="72" t="s">
        <v>1685</v>
      </c>
      <c r="G2057" s="23"/>
      <c r="H2057" s="24" t="str">
        <f t="shared" ref="H2057:H2120" si="193">IF(W2057=0,"Unavailable",HYPERLINK(CONCATENATE("http://maps.google.com/maps?q=",+W2057,",+",+X2057,"+(Begin)&amp;iwloc=A&amp;hl=en"),"Start Loc"))</f>
        <v>Start Loc</v>
      </c>
      <c r="I2057" s="24" t="str">
        <f t="shared" ref="I2057:I2120" si="194">IF(Y2057=0,"Unavailable",HYPERLINK(CONCATENATE("http://maps.google.com/maps?q=",+Y2057,",+",+Z2057,"+(End)&amp;iwloc=A&amp;hl=en"),"End Loc"))</f>
        <v>End Loc</v>
      </c>
      <c r="J2057" s="24" t="str">
        <f t="shared" ref="J2057:J2120" si="195">HYPERLINK(CONCATENATE("https://www.google.us/maps/dir/",W2057,",",X2057,"/",Y2057,",",Z2057,"/@",AVERAGE(W2057,Y2057),",",AVERAGE(X2057,Z2057),",15z"),"Segment")</f>
        <v>Segment</v>
      </c>
      <c r="K2057" s="71" t="s">
        <v>841</v>
      </c>
      <c r="L2057" s="22">
        <v>12</v>
      </c>
      <c r="M2057" s="22">
        <v>12.24</v>
      </c>
      <c r="N2057" s="22">
        <v>2</v>
      </c>
      <c r="O2057" s="22">
        <v>0</v>
      </c>
      <c r="P2057" s="22">
        <v>0</v>
      </c>
      <c r="Q2057" s="22">
        <v>7</v>
      </c>
      <c r="R2057" s="22"/>
      <c r="S2057" s="22"/>
      <c r="T2057" s="22"/>
      <c r="U2057" t="s">
        <v>229</v>
      </c>
      <c r="V2057" s="18">
        <f t="shared" ref="V2057:V2120" si="196">M2057-L2057</f>
        <v>0.24000000000000021</v>
      </c>
      <c r="W2057" s="18">
        <v>39.9563750927</v>
      </c>
      <c r="X2057" s="18">
        <v>-83.145343452800006</v>
      </c>
      <c r="Y2057" s="18">
        <v>39.959645073600001</v>
      </c>
      <c r="Z2057" s="18">
        <v>-83.146199301099998</v>
      </c>
      <c r="AA2057" s="71" t="str">
        <f t="shared" ref="AA2057:AA2120" si="197">MID(U2057,2,3)</f>
        <v>FRA</v>
      </c>
    </row>
    <row r="2058" spans="1:27" x14ac:dyDescent="0.25">
      <c r="A2058" s="22" t="s">
        <v>6445</v>
      </c>
      <c r="B2058" s="22">
        <v>0</v>
      </c>
      <c r="C2058" s="22" t="s">
        <v>4621</v>
      </c>
      <c r="D2058" s="22">
        <v>3</v>
      </c>
      <c r="E2058" s="23" t="str">
        <f t="shared" si="192"/>
        <v>Green</v>
      </c>
      <c r="F2058" s="72" t="s">
        <v>1676</v>
      </c>
      <c r="G2058" s="23"/>
      <c r="H2058" s="24" t="str">
        <f t="shared" si="193"/>
        <v>Start Loc</v>
      </c>
      <c r="I2058" s="24" t="str">
        <f t="shared" si="194"/>
        <v>End Loc</v>
      </c>
      <c r="J2058" s="24" t="str">
        <f t="shared" si="195"/>
        <v>Segment</v>
      </c>
      <c r="K2058" s="71" t="s">
        <v>1012</v>
      </c>
      <c r="L2058" s="22">
        <v>0.75</v>
      </c>
      <c r="M2058" s="22">
        <v>0.99</v>
      </c>
      <c r="N2058" s="22">
        <v>3</v>
      </c>
      <c r="O2058" s="22">
        <v>0</v>
      </c>
      <c r="P2058" s="22">
        <v>0</v>
      </c>
      <c r="Q2058" s="22">
        <v>0</v>
      </c>
      <c r="R2058" s="22"/>
      <c r="S2058" s="22"/>
      <c r="T2058" s="22"/>
      <c r="U2058" t="s">
        <v>2186</v>
      </c>
      <c r="V2058" s="18">
        <f t="shared" si="196"/>
        <v>0.24</v>
      </c>
      <c r="W2058" s="18">
        <v>39.956435079099997</v>
      </c>
      <c r="X2058" s="18">
        <v>-81.903898999399999</v>
      </c>
      <c r="Y2058" s="18">
        <v>39.959819093500002</v>
      </c>
      <c r="Z2058" s="18">
        <v>-81.903283291400001</v>
      </c>
      <c r="AA2058" s="71" t="str">
        <f t="shared" si="197"/>
        <v>MUS</v>
      </c>
    </row>
    <row r="2059" spans="1:27" x14ac:dyDescent="0.25">
      <c r="A2059" s="22" t="s">
        <v>3905</v>
      </c>
      <c r="B2059" s="22">
        <v>0</v>
      </c>
      <c r="C2059" s="22" t="s">
        <v>4621</v>
      </c>
      <c r="D2059" s="22">
        <v>5</v>
      </c>
      <c r="E2059" s="23" t="str">
        <f t="shared" si="192"/>
        <v>Green</v>
      </c>
      <c r="F2059" s="72" t="s">
        <v>1676</v>
      </c>
      <c r="G2059" s="23"/>
      <c r="H2059" s="24" t="str">
        <f t="shared" si="193"/>
        <v>Start Loc</v>
      </c>
      <c r="I2059" s="24" t="str">
        <f t="shared" si="194"/>
        <v>End Loc</v>
      </c>
      <c r="J2059" s="24" t="str">
        <f t="shared" si="195"/>
        <v>Segment</v>
      </c>
      <c r="K2059" s="71" t="s">
        <v>956</v>
      </c>
      <c r="L2059" s="22">
        <v>0.75</v>
      </c>
      <c r="M2059" s="22">
        <v>0.99</v>
      </c>
      <c r="N2059" s="22">
        <v>5</v>
      </c>
      <c r="O2059" s="22">
        <v>0</v>
      </c>
      <c r="P2059" s="22">
        <v>0</v>
      </c>
      <c r="Q2059" s="22">
        <v>2</v>
      </c>
      <c r="R2059" s="22"/>
      <c r="S2059" s="22"/>
      <c r="T2059" s="22"/>
      <c r="U2059" t="s">
        <v>321</v>
      </c>
      <c r="V2059" s="18">
        <f t="shared" si="196"/>
        <v>0.24</v>
      </c>
      <c r="W2059" s="18">
        <v>39.962538276300002</v>
      </c>
      <c r="X2059" s="18">
        <v>-82.049031017100006</v>
      </c>
      <c r="Y2059" s="18">
        <v>39.959861804500001</v>
      </c>
      <c r="Z2059" s="18">
        <v>-82.046163978199999</v>
      </c>
      <c r="AA2059" s="71" t="str">
        <f t="shared" si="197"/>
        <v>MUS</v>
      </c>
    </row>
    <row r="2060" spans="1:27" x14ac:dyDescent="0.25">
      <c r="A2060" s="22" t="s">
        <v>5446</v>
      </c>
      <c r="B2060" s="22">
        <v>0</v>
      </c>
      <c r="C2060" s="22" t="s">
        <v>4621</v>
      </c>
      <c r="D2060" s="22">
        <v>2</v>
      </c>
      <c r="E2060" s="23" t="str">
        <f t="shared" si="192"/>
        <v>Green</v>
      </c>
      <c r="F2060" s="72" t="s">
        <v>1699</v>
      </c>
      <c r="G2060" s="23"/>
      <c r="H2060" s="24" t="str">
        <f t="shared" si="193"/>
        <v>Start Loc</v>
      </c>
      <c r="I2060" s="24" t="str">
        <f t="shared" si="194"/>
        <v>End Loc</v>
      </c>
      <c r="J2060" s="24" t="str">
        <f t="shared" si="195"/>
        <v>Segment</v>
      </c>
      <c r="K2060" s="71" t="s">
        <v>1081</v>
      </c>
      <c r="L2060" s="22">
        <v>0.75</v>
      </c>
      <c r="M2060" s="22">
        <v>0.99</v>
      </c>
      <c r="N2060" s="22">
        <v>2</v>
      </c>
      <c r="O2060" s="22">
        <v>0</v>
      </c>
      <c r="P2060" s="22">
        <v>0</v>
      </c>
      <c r="Q2060" s="22">
        <v>4</v>
      </c>
      <c r="R2060" s="22"/>
      <c r="S2060" s="22"/>
      <c r="T2060" s="22"/>
      <c r="U2060" t="s">
        <v>527</v>
      </c>
      <c r="V2060" s="18">
        <f t="shared" si="196"/>
        <v>0.24</v>
      </c>
      <c r="W2060" s="18">
        <v>39.957302969600001</v>
      </c>
      <c r="X2060" s="18">
        <v>-82.261358143500004</v>
      </c>
      <c r="Y2060" s="18">
        <v>39.960140130500001</v>
      </c>
      <c r="Z2060" s="18">
        <v>-82.263933535299998</v>
      </c>
      <c r="AA2060" s="71" t="str">
        <f t="shared" si="197"/>
        <v>LIC</v>
      </c>
    </row>
    <row r="2061" spans="1:27" x14ac:dyDescent="0.25">
      <c r="A2061" s="22" t="s">
        <v>2990</v>
      </c>
      <c r="B2061" s="22">
        <v>0</v>
      </c>
      <c r="C2061" s="22" t="s">
        <v>4612</v>
      </c>
      <c r="D2061" s="22">
        <v>3</v>
      </c>
      <c r="E2061" s="23" t="str">
        <f t="shared" si="192"/>
        <v>Green</v>
      </c>
      <c r="F2061" s="72" t="s">
        <v>1676</v>
      </c>
      <c r="G2061" s="23"/>
      <c r="H2061" s="24" t="str">
        <f t="shared" si="193"/>
        <v>Start Loc</v>
      </c>
      <c r="I2061" s="24" t="str">
        <f t="shared" si="194"/>
        <v>End Loc</v>
      </c>
      <c r="J2061" s="24" t="str">
        <f t="shared" si="195"/>
        <v>Segment</v>
      </c>
      <c r="K2061" s="71" t="s">
        <v>884</v>
      </c>
      <c r="L2061" s="22">
        <v>1</v>
      </c>
      <c r="M2061" s="22">
        <v>1.24</v>
      </c>
      <c r="N2061" s="22">
        <v>3</v>
      </c>
      <c r="O2061" s="22">
        <v>0</v>
      </c>
      <c r="P2061" s="22">
        <v>1</v>
      </c>
      <c r="Q2061" s="22">
        <v>5</v>
      </c>
      <c r="R2061" s="22"/>
      <c r="S2061" s="22"/>
      <c r="T2061" s="22"/>
      <c r="U2061" t="s">
        <v>1349</v>
      </c>
      <c r="V2061" s="18">
        <f t="shared" si="196"/>
        <v>0.24</v>
      </c>
      <c r="W2061" s="18">
        <v>39.959076688899998</v>
      </c>
      <c r="X2061" s="18">
        <v>-81.978377358399996</v>
      </c>
      <c r="Y2061" s="18">
        <v>39.960711271500003</v>
      </c>
      <c r="Z2061" s="18">
        <v>-81.974562151399994</v>
      </c>
      <c r="AA2061" s="71" t="str">
        <f t="shared" si="197"/>
        <v>MUS</v>
      </c>
    </row>
    <row r="2062" spans="1:27" x14ac:dyDescent="0.25">
      <c r="A2062" s="22" t="s">
        <v>2740</v>
      </c>
      <c r="B2062" s="22">
        <v>0</v>
      </c>
      <c r="C2062" s="22" t="s">
        <v>4622</v>
      </c>
      <c r="D2062" s="22">
        <v>3</v>
      </c>
      <c r="E2062" s="23" t="str">
        <f t="shared" si="192"/>
        <v>Green</v>
      </c>
      <c r="F2062" s="72" t="s">
        <v>1734</v>
      </c>
      <c r="G2062" s="23"/>
      <c r="H2062" s="24" t="str">
        <f t="shared" si="193"/>
        <v>Start Loc</v>
      </c>
      <c r="I2062" s="24" t="str">
        <f t="shared" si="194"/>
        <v>End Loc</v>
      </c>
      <c r="J2062" s="24" t="str">
        <f t="shared" si="195"/>
        <v>Segment</v>
      </c>
      <c r="K2062" s="71" t="s">
        <v>854</v>
      </c>
      <c r="L2062" s="22">
        <v>1.5</v>
      </c>
      <c r="M2062" s="22">
        <v>1.74</v>
      </c>
      <c r="N2062" s="22">
        <v>3</v>
      </c>
      <c r="O2062" s="22">
        <v>1</v>
      </c>
      <c r="P2062" s="22">
        <v>0</v>
      </c>
      <c r="Q2062" s="22">
        <v>1</v>
      </c>
      <c r="R2062" s="22"/>
      <c r="S2062" s="22"/>
      <c r="T2062" s="22"/>
      <c r="U2062" t="s">
        <v>1506</v>
      </c>
      <c r="V2062" s="18">
        <f t="shared" si="196"/>
        <v>0.24</v>
      </c>
      <c r="W2062" s="18">
        <v>39.957609473600002</v>
      </c>
      <c r="X2062" s="18">
        <v>-83.293643213999999</v>
      </c>
      <c r="Y2062" s="18">
        <v>39.960739116200003</v>
      </c>
      <c r="Z2062" s="18">
        <v>-83.294919840399999</v>
      </c>
      <c r="AA2062" s="71" t="str">
        <f t="shared" si="197"/>
        <v>MAD</v>
      </c>
    </row>
    <row r="2063" spans="1:27" x14ac:dyDescent="0.25">
      <c r="A2063" s="22" t="s">
        <v>2537</v>
      </c>
      <c r="B2063" s="22">
        <v>0</v>
      </c>
      <c r="C2063" s="22" t="s">
        <v>4606</v>
      </c>
      <c r="D2063" s="22">
        <v>2</v>
      </c>
      <c r="E2063" s="23" t="str">
        <f t="shared" si="192"/>
        <v>Green</v>
      </c>
      <c r="F2063" s="72" t="s">
        <v>1676</v>
      </c>
      <c r="G2063" s="23"/>
      <c r="H2063" s="24" t="str">
        <f t="shared" si="193"/>
        <v>Start Loc</v>
      </c>
      <c r="I2063" s="24" t="str">
        <f t="shared" si="194"/>
        <v>End Loc</v>
      </c>
      <c r="J2063" s="24" t="str">
        <f t="shared" si="195"/>
        <v>Segment</v>
      </c>
      <c r="K2063" s="71" t="s">
        <v>806</v>
      </c>
      <c r="L2063" s="22">
        <v>0.25</v>
      </c>
      <c r="M2063" s="22">
        <v>0.49</v>
      </c>
      <c r="N2063" s="22">
        <v>2</v>
      </c>
      <c r="O2063" s="22">
        <v>0</v>
      </c>
      <c r="P2063" s="22">
        <v>0</v>
      </c>
      <c r="Q2063" s="22">
        <v>1</v>
      </c>
      <c r="R2063" s="22"/>
      <c r="S2063" s="22"/>
      <c r="T2063" s="22"/>
      <c r="U2063" t="s">
        <v>1214</v>
      </c>
      <c r="V2063" s="18">
        <f t="shared" si="196"/>
        <v>0.24</v>
      </c>
      <c r="W2063" s="18">
        <v>39.958246128399999</v>
      </c>
      <c r="X2063" s="18">
        <v>-82.072053735599994</v>
      </c>
      <c r="Y2063" s="18">
        <v>39.9608421294</v>
      </c>
      <c r="Z2063" s="18">
        <v>-82.069264648100003</v>
      </c>
      <c r="AA2063" s="71" t="str">
        <f t="shared" si="197"/>
        <v>MUS</v>
      </c>
    </row>
    <row r="2064" spans="1:27" x14ac:dyDescent="0.25">
      <c r="A2064" s="22" t="s">
        <v>5064</v>
      </c>
      <c r="B2064" s="22">
        <v>0</v>
      </c>
      <c r="C2064" s="22" t="s">
        <v>4627</v>
      </c>
      <c r="D2064" s="22">
        <v>4</v>
      </c>
      <c r="E2064" s="23" t="str">
        <f t="shared" si="192"/>
        <v>Green</v>
      </c>
      <c r="F2064" s="72" t="s">
        <v>1733</v>
      </c>
      <c r="G2064" s="23"/>
      <c r="H2064" s="24" t="str">
        <f t="shared" si="193"/>
        <v>Start Loc</v>
      </c>
      <c r="I2064" s="24" t="str">
        <f t="shared" si="194"/>
        <v>End Loc</v>
      </c>
      <c r="J2064" s="24" t="str">
        <f t="shared" si="195"/>
        <v>Segment</v>
      </c>
      <c r="K2064" s="71" t="s">
        <v>861</v>
      </c>
      <c r="L2064" s="22">
        <v>3.25</v>
      </c>
      <c r="M2064" s="22">
        <v>3.49</v>
      </c>
      <c r="N2064" s="22">
        <v>4</v>
      </c>
      <c r="O2064" s="22">
        <v>0</v>
      </c>
      <c r="P2064" s="22">
        <v>0</v>
      </c>
      <c r="Q2064" s="22">
        <v>2</v>
      </c>
      <c r="R2064" s="22"/>
      <c r="S2064" s="22"/>
      <c r="T2064" s="22"/>
      <c r="U2064" t="s">
        <v>460</v>
      </c>
      <c r="V2064" s="18">
        <f t="shared" si="196"/>
        <v>0.24000000000000021</v>
      </c>
      <c r="W2064" s="18">
        <v>39.958196300700003</v>
      </c>
      <c r="X2064" s="18">
        <v>-81.522086406699998</v>
      </c>
      <c r="Y2064" s="18">
        <v>39.961659583100001</v>
      </c>
      <c r="Z2064" s="18">
        <v>-81.522465546099994</v>
      </c>
      <c r="AA2064" s="71" t="str">
        <f t="shared" si="197"/>
        <v>GUE</v>
      </c>
    </row>
    <row r="2065" spans="1:27" x14ac:dyDescent="0.25">
      <c r="A2065" s="22" t="s">
        <v>6327</v>
      </c>
      <c r="B2065" s="22">
        <v>0</v>
      </c>
      <c r="C2065" s="22" t="s">
        <v>4613</v>
      </c>
      <c r="D2065" s="22">
        <v>2</v>
      </c>
      <c r="E2065" s="23" t="str">
        <f t="shared" si="192"/>
        <v>Green</v>
      </c>
      <c r="F2065" s="72" t="s">
        <v>1715</v>
      </c>
      <c r="G2065" s="23"/>
      <c r="H2065" s="24" t="str">
        <f t="shared" si="193"/>
        <v>Start Loc</v>
      </c>
      <c r="I2065" s="24" t="str">
        <f t="shared" si="194"/>
        <v>End Loc</v>
      </c>
      <c r="J2065" s="24" t="str">
        <f t="shared" si="195"/>
        <v>Segment</v>
      </c>
      <c r="K2065" s="71" t="s">
        <v>911</v>
      </c>
      <c r="L2065" s="22">
        <v>6.5</v>
      </c>
      <c r="M2065" s="22">
        <v>6.74</v>
      </c>
      <c r="N2065" s="22">
        <v>2</v>
      </c>
      <c r="O2065" s="22">
        <v>0</v>
      </c>
      <c r="P2065" s="22">
        <v>1</v>
      </c>
      <c r="Q2065" s="22">
        <v>1</v>
      </c>
      <c r="R2065" s="22"/>
      <c r="S2065" s="22"/>
      <c r="T2065" s="22"/>
      <c r="U2065" t="s">
        <v>474</v>
      </c>
      <c r="V2065" s="18">
        <f t="shared" si="196"/>
        <v>0.24000000000000021</v>
      </c>
      <c r="W2065" s="18">
        <v>39.959118779299999</v>
      </c>
      <c r="X2065" s="18">
        <v>-80.770558111</v>
      </c>
      <c r="Y2065" s="18">
        <v>39.961969506000003</v>
      </c>
      <c r="Z2065" s="18">
        <v>-80.771181345900004</v>
      </c>
      <c r="AA2065" s="71" t="str">
        <f t="shared" si="197"/>
        <v>BEL</v>
      </c>
    </row>
    <row r="2066" spans="1:27" x14ac:dyDescent="0.25">
      <c r="A2066" s="22" t="s">
        <v>5939</v>
      </c>
      <c r="B2066" s="22">
        <v>0</v>
      </c>
      <c r="C2066" s="22" t="s">
        <v>4606</v>
      </c>
      <c r="D2066" s="22">
        <v>2</v>
      </c>
      <c r="E2066" s="23" t="str">
        <f t="shared" si="192"/>
        <v>Green</v>
      </c>
      <c r="F2066" s="72" t="s">
        <v>1676</v>
      </c>
      <c r="G2066" s="23"/>
      <c r="H2066" s="24" t="str">
        <f t="shared" si="193"/>
        <v>Start Loc</v>
      </c>
      <c r="I2066" s="24" t="str">
        <f t="shared" si="194"/>
        <v>End Loc</v>
      </c>
      <c r="J2066" s="24" t="str">
        <f t="shared" si="195"/>
        <v>Segment</v>
      </c>
      <c r="K2066" s="71" t="s">
        <v>1762</v>
      </c>
      <c r="L2066" s="22">
        <v>0.25</v>
      </c>
      <c r="M2066" s="22">
        <v>0.49</v>
      </c>
      <c r="N2066" s="22">
        <v>2</v>
      </c>
      <c r="O2066" s="22">
        <v>0</v>
      </c>
      <c r="P2066" s="22">
        <v>0</v>
      </c>
      <c r="Q2066" s="22">
        <v>3</v>
      </c>
      <c r="R2066" s="22"/>
      <c r="S2066" s="22"/>
      <c r="T2066" s="22"/>
      <c r="U2066" t="s">
        <v>1642</v>
      </c>
      <c r="V2066" s="18">
        <f t="shared" si="196"/>
        <v>0.24</v>
      </c>
      <c r="W2066" s="18">
        <v>39.959372094999999</v>
      </c>
      <c r="X2066" s="18">
        <v>-82.075712455100003</v>
      </c>
      <c r="Y2066" s="18">
        <v>39.962580669600001</v>
      </c>
      <c r="Z2066" s="18">
        <v>-82.077221768499996</v>
      </c>
      <c r="AA2066" s="71" t="str">
        <f t="shared" si="197"/>
        <v>MUS</v>
      </c>
    </row>
    <row r="2067" spans="1:27" x14ac:dyDescent="0.25">
      <c r="A2067" s="22" t="s">
        <v>6396</v>
      </c>
      <c r="B2067" s="22">
        <v>0</v>
      </c>
      <c r="C2067" s="22" t="s">
        <v>4612</v>
      </c>
      <c r="D2067" s="22">
        <v>3</v>
      </c>
      <c r="E2067" s="23" t="str">
        <f t="shared" si="192"/>
        <v>Green</v>
      </c>
      <c r="F2067" s="72" t="s">
        <v>1676</v>
      </c>
      <c r="G2067" s="23"/>
      <c r="H2067" s="24" t="str">
        <f t="shared" si="193"/>
        <v>Start Loc</v>
      </c>
      <c r="I2067" s="24" t="str">
        <f t="shared" si="194"/>
        <v>End Loc</v>
      </c>
      <c r="J2067" s="24" t="str">
        <f t="shared" si="195"/>
        <v>Segment</v>
      </c>
      <c r="K2067" s="71" t="s">
        <v>1012</v>
      </c>
      <c r="L2067" s="22">
        <v>1</v>
      </c>
      <c r="M2067" s="22">
        <v>1.24</v>
      </c>
      <c r="N2067" s="22">
        <v>3</v>
      </c>
      <c r="O2067" s="22">
        <v>0</v>
      </c>
      <c r="P2067" s="22">
        <v>0</v>
      </c>
      <c r="Q2067" s="22">
        <v>0</v>
      </c>
      <c r="R2067" s="22"/>
      <c r="S2067" s="22"/>
      <c r="T2067" s="22"/>
      <c r="U2067" t="s">
        <v>2186</v>
      </c>
      <c r="V2067" s="18">
        <f t="shared" si="196"/>
        <v>0.24</v>
      </c>
      <c r="W2067" s="18">
        <v>39.95993876</v>
      </c>
      <c r="X2067" s="18">
        <v>-81.903177936999995</v>
      </c>
      <c r="Y2067" s="18">
        <v>39.963199498500003</v>
      </c>
      <c r="Z2067" s="18">
        <v>-81.903234730299999</v>
      </c>
      <c r="AA2067" s="71" t="str">
        <f t="shared" si="197"/>
        <v>MUS</v>
      </c>
    </row>
    <row r="2068" spans="1:27" x14ac:dyDescent="0.25">
      <c r="A2068" s="22" t="s">
        <v>5171</v>
      </c>
      <c r="B2068" s="22">
        <v>0</v>
      </c>
      <c r="C2068" s="22" t="s">
        <v>4627</v>
      </c>
      <c r="D2068" s="22">
        <v>2</v>
      </c>
      <c r="E2068" s="23" t="str">
        <f t="shared" si="192"/>
        <v>Green</v>
      </c>
      <c r="F2068" s="72" t="s">
        <v>1676</v>
      </c>
      <c r="G2068" s="23"/>
      <c r="H2068" s="24" t="str">
        <f t="shared" si="193"/>
        <v>Start Loc</v>
      </c>
      <c r="I2068" s="24" t="str">
        <f t="shared" si="194"/>
        <v>End Loc</v>
      </c>
      <c r="J2068" s="24" t="str">
        <f t="shared" si="195"/>
        <v>Segment</v>
      </c>
      <c r="K2068" s="71" t="s">
        <v>984</v>
      </c>
      <c r="L2068" s="22">
        <v>3.25</v>
      </c>
      <c r="M2068" s="22">
        <v>3.49</v>
      </c>
      <c r="N2068" s="22">
        <v>2</v>
      </c>
      <c r="O2068" s="22">
        <v>0</v>
      </c>
      <c r="P2068" s="22">
        <v>0</v>
      </c>
      <c r="Q2068" s="22">
        <v>1</v>
      </c>
      <c r="R2068" s="22"/>
      <c r="S2068" s="22"/>
      <c r="T2068" s="22"/>
      <c r="U2068" t="s">
        <v>1975</v>
      </c>
      <c r="V2068" s="18">
        <f t="shared" si="196"/>
        <v>0.24000000000000021</v>
      </c>
      <c r="W2068" s="18">
        <v>39.961356608099997</v>
      </c>
      <c r="X2068" s="18">
        <v>-81.764367548199999</v>
      </c>
      <c r="Y2068" s="18">
        <v>39.963960835000002</v>
      </c>
      <c r="Z2068" s="18">
        <v>-81.766269052599995</v>
      </c>
      <c r="AA2068" s="71" t="str">
        <f t="shared" si="197"/>
        <v>MUS</v>
      </c>
    </row>
    <row r="2069" spans="1:27" x14ac:dyDescent="0.25">
      <c r="A2069" s="22" t="s">
        <v>2230</v>
      </c>
      <c r="B2069" s="22">
        <v>0</v>
      </c>
      <c r="C2069" s="22" t="s">
        <v>4629</v>
      </c>
      <c r="D2069" s="22">
        <v>4</v>
      </c>
      <c r="E2069" s="23" t="str">
        <f t="shared" si="192"/>
        <v>Green</v>
      </c>
      <c r="F2069" s="72" t="s">
        <v>1715</v>
      </c>
      <c r="G2069" s="23"/>
      <c r="H2069" s="24" t="str">
        <f t="shared" si="193"/>
        <v>Start Loc</v>
      </c>
      <c r="I2069" s="24" t="str">
        <f t="shared" si="194"/>
        <v>End Loc</v>
      </c>
      <c r="J2069" s="24" t="str">
        <f t="shared" si="195"/>
        <v>Segment</v>
      </c>
      <c r="K2069" s="71" t="s">
        <v>911</v>
      </c>
      <c r="L2069" s="22">
        <v>7</v>
      </c>
      <c r="M2069" s="22">
        <v>7.24</v>
      </c>
      <c r="N2069" s="22">
        <v>4</v>
      </c>
      <c r="O2069" s="22">
        <v>0</v>
      </c>
      <c r="P2069" s="22">
        <v>0</v>
      </c>
      <c r="Q2069" s="22">
        <v>0</v>
      </c>
      <c r="R2069" s="22"/>
      <c r="S2069" s="22"/>
      <c r="T2069" s="22"/>
      <c r="U2069" t="s">
        <v>474</v>
      </c>
      <c r="V2069" s="18">
        <f t="shared" si="196"/>
        <v>0.24000000000000021</v>
      </c>
      <c r="W2069" s="18">
        <v>39.963553930499998</v>
      </c>
      <c r="X2069" s="18">
        <v>-80.767138498700007</v>
      </c>
      <c r="Y2069" s="18">
        <v>39.9640437897</v>
      </c>
      <c r="Z2069" s="18">
        <v>-80.762936105199998</v>
      </c>
      <c r="AA2069" s="71" t="str">
        <f t="shared" si="197"/>
        <v>BEL</v>
      </c>
    </row>
    <row r="2070" spans="1:27" x14ac:dyDescent="0.25">
      <c r="A2070" s="22" t="s">
        <v>3385</v>
      </c>
      <c r="B2070" s="22">
        <v>0</v>
      </c>
      <c r="C2070" s="22" t="s">
        <v>4622</v>
      </c>
      <c r="D2070" s="22">
        <v>2</v>
      </c>
      <c r="E2070" s="23" t="str">
        <f t="shared" si="192"/>
        <v>Green</v>
      </c>
      <c r="F2070" s="72" t="s">
        <v>1685</v>
      </c>
      <c r="G2070" s="23"/>
      <c r="H2070" s="24" t="str">
        <f t="shared" si="193"/>
        <v>Start Loc</v>
      </c>
      <c r="I2070" s="24" t="str">
        <f t="shared" si="194"/>
        <v>End Loc</v>
      </c>
      <c r="J2070" s="24" t="str">
        <f t="shared" si="195"/>
        <v>Segment</v>
      </c>
      <c r="K2070" s="71" t="s">
        <v>1061</v>
      </c>
      <c r="L2070" s="22">
        <v>1.5</v>
      </c>
      <c r="M2070" s="22">
        <v>1.74</v>
      </c>
      <c r="N2070" s="22">
        <v>2</v>
      </c>
      <c r="O2070" s="22">
        <v>0</v>
      </c>
      <c r="P2070" s="22">
        <v>0</v>
      </c>
      <c r="Q2070" s="22">
        <v>1</v>
      </c>
      <c r="R2070" s="22"/>
      <c r="S2070" s="22"/>
      <c r="T2070" s="22"/>
      <c r="U2070" t="s">
        <v>1823</v>
      </c>
      <c r="V2070" s="18">
        <f t="shared" si="196"/>
        <v>0.24</v>
      </c>
      <c r="W2070" s="18">
        <v>39.964185002599997</v>
      </c>
      <c r="X2070" s="18">
        <v>-83.068220692599994</v>
      </c>
      <c r="Y2070" s="18">
        <v>39.964723641399999</v>
      </c>
      <c r="Z2070" s="18">
        <v>-83.063775769299994</v>
      </c>
      <c r="AA2070" s="71" t="str">
        <f t="shared" si="197"/>
        <v>FRA</v>
      </c>
    </row>
    <row r="2071" spans="1:27" x14ac:dyDescent="0.25">
      <c r="A2071" s="22" t="s">
        <v>3861</v>
      </c>
      <c r="B2071" s="22">
        <v>0</v>
      </c>
      <c r="C2071" s="22" t="s">
        <v>4643</v>
      </c>
      <c r="D2071" s="22">
        <v>3</v>
      </c>
      <c r="E2071" s="23" t="str">
        <f t="shared" si="192"/>
        <v>Green</v>
      </c>
      <c r="F2071" s="72" t="s">
        <v>1733</v>
      </c>
      <c r="G2071" s="23"/>
      <c r="H2071" s="24" t="str">
        <f t="shared" si="193"/>
        <v>Start Loc</v>
      </c>
      <c r="I2071" s="24" t="str">
        <f t="shared" si="194"/>
        <v>End Loc</v>
      </c>
      <c r="J2071" s="24" t="str">
        <f t="shared" si="195"/>
        <v>Segment</v>
      </c>
      <c r="K2071" s="71" t="s">
        <v>861</v>
      </c>
      <c r="L2071" s="22">
        <v>3.5</v>
      </c>
      <c r="M2071" s="22">
        <v>3.74</v>
      </c>
      <c r="N2071" s="22">
        <v>3</v>
      </c>
      <c r="O2071" s="22">
        <v>0</v>
      </c>
      <c r="P2071" s="22">
        <v>0</v>
      </c>
      <c r="Q2071" s="22">
        <v>1</v>
      </c>
      <c r="R2071" s="22"/>
      <c r="S2071" s="22"/>
      <c r="T2071" s="22"/>
      <c r="U2071" t="s">
        <v>460</v>
      </c>
      <c r="V2071" s="18">
        <f t="shared" si="196"/>
        <v>0.24000000000000021</v>
      </c>
      <c r="W2071" s="18">
        <v>39.9618026331</v>
      </c>
      <c r="X2071" s="18">
        <v>-81.522491191200004</v>
      </c>
      <c r="Y2071" s="18">
        <v>39.964929892299999</v>
      </c>
      <c r="Z2071" s="18">
        <v>-81.524255299999993</v>
      </c>
      <c r="AA2071" s="71" t="str">
        <f t="shared" si="197"/>
        <v>GUE</v>
      </c>
    </row>
    <row r="2072" spans="1:27" x14ac:dyDescent="0.25">
      <c r="A2072" s="22" t="s">
        <v>3154</v>
      </c>
      <c r="B2072" s="22">
        <v>0</v>
      </c>
      <c r="C2072" s="22" t="s">
        <v>4606</v>
      </c>
      <c r="D2072" s="22">
        <v>3</v>
      </c>
      <c r="E2072" s="23" t="str">
        <f t="shared" si="192"/>
        <v>Green</v>
      </c>
      <c r="F2072" s="72" t="s">
        <v>1676</v>
      </c>
      <c r="G2072" s="23"/>
      <c r="H2072" s="24" t="str">
        <f t="shared" si="193"/>
        <v>Start Loc</v>
      </c>
      <c r="I2072" s="24" t="str">
        <f t="shared" si="194"/>
        <v>End Loc</v>
      </c>
      <c r="J2072" s="24" t="str">
        <f t="shared" si="195"/>
        <v>Segment</v>
      </c>
      <c r="K2072" s="71" t="s">
        <v>956</v>
      </c>
      <c r="L2072" s="22">
        <v>0.25</v>
      </c>
      <c r="M2072" s="22">
        <v>0.49</v>
      </c>
      <c r="N2072" s="22">
        <v>3</v>
      </c>
      <c r="O2072" s="22">
        <v>0</v>
      </c>
      <c r="P2072" s="22">
        <v>0</v>
      </c>
      <c r="Q2072" s="22">
        <v>3</v>
      </c>
      <c r="R2072" s="22"/>
      <c r="S2072" s="22"/>
      <c r="T2072" s="22"/>
      <c r="U2072" t="s">
        <v>321</v>
      </c>
      <c r="V2072" s="18">
        <f t="shared" si="196"/>
        <v>0.24</v>
      </c>
      <c r="W2072" s="18">
        <v>39.967948130099998</v>
      </c>
      <c r="X2072" s="18">
        <v>-82.0550214119</v>
      </c>
      <c r="Y2072" s="18">
        <v>39.965716123500002</v>
      </c>
      <c r="Z2072" s="18">
        <v>-82.051594467499996</v>
      </c>
      <c r="AA2072" s="71" t="str">
        <f t="shared" si="197"/>
        <v>MUS</v>
      </c>
    </row>
    <row r="2073" spans="1:27" x14ac:dyDescent="0.25">
      <c r="A2073" s="22" t="s">
        <v>3775</v>
      </c>
      <c r="B2073" s="22">
        <v>0</v>
      </c>
      <c r="C2073" s="22" t="s">
        <v>4621</v>
      </c>
      <c r="D2073" s="22">
        <v>4</v>
      </c>
      <c r="E2073" s="23" t="str">
        <f t="shared" si="192"/>
        <v>Green</v>
      </c>
      <c r="F2073" s="72" t="s">
        <v>1676</v>
      </c>
      <c r="G2073" s="23"/>
      <c r="H2073" s="24" t="str">
        <f t="shared" si="193"/>
        <v>Start Loc</v>
      </c>
      <c r="I2073" s="24" t="str">
        <f t="shared" si="194"/>
        <v>End Loc</v>
      </c>
      <c r="J2073" s="24" t="str">
        <f t="shared" si="195"/>
        <v>Segment</v>
      </c>
      <c r="K2073" s="71" t="s">
        <v>806</v>
      </c>
      <c r="L2073" s="22">
        <v>0.75</v>
      </c>
      <c r="M2073" s="22">
        <v>0.99</v>
      </c>
      <c r="N2073" s="22">
        <v>4</v>
      </c>
      <c r="O2073" s="22">
        <v>0</v>
      </c>
      <c r="P2073" s="22">
        <v>0</v>
      </c>
      <c r="Q2073" s="22">
        <v>0</v>
      </c>
      <c r="R2073" s="22"/>
      <c r="S2073" s="22"/>
      <c r="T2073" s="22"/>
      <c r="U2073" t="s">
        <v>1214</v>
      </c>
      <c r="V2073" s="18">
        <f t="shared" si="196"/>
        <v>0.24</v>
      </c>
      <c r="W2073" s="18">
        <v>39.962582967899998</v>
      </c>
      <c r="X2073" s="18">
        <v>-82.065054710499993</v>
      </c>
      <c r="Y2073" s="18">
        <v>39.965871126899998</v>
      </c>
      <c r="Z2073" s="18">
        <v>-82.063991467299999</v>
      </c>
      <c r="AA2073" s="71" t="str">
        <f t="shared" si="197"/>
        <v>MUS</v>
      </c>
    </row>
    <row r="2074" spans="1:27" x14ac:dyDescent="0.25">
      <c r="A2074" s="22" t="s">
        <v>5261</v>
      </c>
      <c r="B2074" s="22">
        <v>0</v>
      </c>
      <c r="C2074" s="22" t="s">
        <v>4619</v>
      </c>
      <c r="D2074" s="22">
        <v>2</v>
      </c>
      <c r="E2074" s="23" t="str">
        <f t="shared" si="192"/>
        <v>Green</v>
      </c>
      <c r="F2074" s="72" t="s">
        <v>1676</v>
      </c>
      <c r="G2074" s="23"/>
      <c r="H2074" s="24" t="str">
        <f t="shared" si="193"/>
        <v>Start Loc</v>
      </c>
      <c r="I2074" s="24" t="str">
        <f t="shared" si="194"/>
        <v>End Loc</v>
      </c>
      <c r="J2074" s="24" t="str">
        <f t="shared" si="195"/>
        <v>Segment</v>
      </c>
      <c r="K2074" s="71" t="s">
        <v>1762</v>
      </c>
      <c r="L2074" s="22">
        <v>0.5</v>
      </c>
      <c r="M2074" s="22">
        <v>0.74</v>
      </c>
      <c r="N2074" s="22">
        <v>2</v>
      </c>
      <c r="O2074" s="22">
        <v>0</v>
      </c>
      <c r="P2074" s="22">
        <v>0</v>
      </c>
      <c r="Q2074" s="22">
        <v>0</v>
      </c>
      <c r="R2074" s="22"/>
      <c r="S2074" s="22"/>
      <c r="T2074" s="22"/>
      <c r="U2074" t="s">
        <v>1642</v>
      </c>
      <c r="V2074" s="18">
        <f t="shared" si="196"/>
        <v>0.24</v>
      </c>
      <c r="W2074" s="18">
        <v>39.962724094999999</v>
      </c>
      <c r="X2074" s="18">
        <v>-82.0771968735</v>
      </c>
      <c r="Y2074" s="18">
        <v>39.965993859699999</v>
      </c>
      <c r="Z2074" s="18">
        <v>-82.077346628100003</v>
      </c>
      <c r="AA2074" s="71" t="str">
        <f t="shared" si="197"/>
        <v>MUS</v>
      </c>
    </row>
    <row r="2075" spans="1:27" x14ac:dyDescent="0.25">
      <c r="A2075" s="22" t="s">
        <v>6362</v>
      </c>
      <c r="B2075" s="22">
        <v>0</v>
      </c>
      <c r="C2075" s="22" t="s">
        <v>4626</v>
      </c>
      <c r="D2075" s="22">
        <v>3</v>
      </c>
      <c r="E2075" s="23" t="str">
        <f t="shared" si="192"/>
        <v>Green</v>
      </c>
      <c r="F2075" s="72" t="s">
        <v>1685</v>
      </c>
      <c r="G2075" s="23"/>
      <c r="H2075" s="24" t="str">
        <f t="shared" si="193"/>
        <v>Start Loc</v>
      </c>
      <c r="I2075" s="24" t="str">
        <f t="shared" si="194"/>
        <v>End Loc</v>
      </c>
      <c r="J2075" s="24" t="str">
        <f t="shared" si="195"/>
        <v>Segment</v>
      </c>
      <c r="K2075" s="71" t="s">
        <v>1061</v>
      </c>
      <c r="L2075" s="22">
        <v>1.75</v>
      </c>
      <c r="M2075" s="22">
        <v>1.99</v>
      </c>
      <c r="N2075" s="22">
        <v>3</v>
      </c>
      <c r="O2075" s="22">
        <v>0</v>
      </c>
      <c r="P2075" s="22">
        <v>0</v>
      </c>
      <c r="Q2075" s="22">
        <v>1</v>
      </c>
      <c r="R2075" s="22"/>
      <c r="S2075" s="22"/>
      <c r="T2075" s="22"/>
      <c r="U2075" t="s">
        <v>1823</v>
      </c>
      <c r="V2075" s="18">
        <f t="shared" si="196"/>
        <v>0.24</v>
      </c>
      <c r="W2075" s="18">
        <v>39.964831893499998</v>
      </c>
      <c r="X2075" s="18">
        <v>-83.063702087600007</v>
      </c>
      <c r="Y2075" s="18">
        <v>39.966227718699997</v>
      </c>
      <c r="Z2075" s="18">
        <v>-83.060265543</v>
      </c>
      <c r="AA2075" s="71" t="str">
        <f t="shared" si="197"/>
        <v>FRA</v>
      </c>
    </row>
    <row r="2076" spans="1:27" x14ac:dyDescent="0.25">
      <c r="A2076" s="22" t="s">
        <v>6390</v>
      </c>
      <c r="B2076" s="22">
        <v>0</v>
      </c>
      <c r="C2076" s="22" t="s">
        <v>4619</v>
      </c>
      <c r="D2076" s="22">
        <v>3</v>
      </c>
      <c r="E2076" s="23" t="str">
        <f t="shared" si="192"/>
        <v>Green</v>
      </c>
      <c r="F2076" s="72" t="s">
        <v>1699</v>
      </c>
      <c r="G2076" s="23"/>
      <c r="H2076" s="24" t="str">
        <f t="shared" si="193"/>
        <v>Start Loc</v>
      </c>
      <c r="I2076" s="24" t="str">
        <f t="shared" si="194"/>
        <v>End Loc</v>
      </c>
      <c r="J2076" s="24" t="str">
        <f t="shared" si="195"/>
        <v>Segment</v>
      </c>
      <c r="K2076" s="71" t="s">
        <v>1017</v>
      </c>
      <c r="L2076" s="22">
        <v>0.5</v>
      </c>
      <c r="M2076" s="22">
        <v>0.74</v>
      </c>
      <c r="N2076" s="22">
        <v>3</v>
      </c>
      <c r="O2076" s="22">
        <v>0</v>
      </c>
      <c r="P2076" s="22">
        <v>0</v>
      </c>
      <c r="Q2076" s="22">
        <v>2</v>
      </c>
      <c r="R2076" s="22"/>
      <c r="S2076" s="22"/>
      <c r="T2076" s="22"/>
      <c r="U2076" t="s">
        <v>407</v>
      </c>
      <c r="V2076" s="18">
        <f t="shared" si="196"/>
        <v>0.24</v>
      </c>
      <c r="W2076" s="18">
        <v>39.962926513500001</v>
      </c>
      <c r="X2076" s="18">
        <v>-82.348791654300001</v>
      </c>
      <c r="Y2076" s="18">
        <v>39.9662930983</v>
      </c>
      <c r="Z2076" s="18">
        <v>-82.349671714899998</v>
      </c>
      <c r="AA2076" s="71" t="str">
        <f t="shared" si="197"/>
        <v>LIC</v>
      </c>
    </row>
    <row r="2077" spans="1:27" x14ac:dyDescent="0.25">
      <c r="A2077" s="22" t="s">
        <v>2746</v>
      </c>
      <c r="B2077" s="22">
        <v>0</v>
      </c>
      <c r="C2077" s="22" t="s">
        <v>4608</v>
      </c>
      <c r="D2077" s="22">
        <v>2</v>
      </c>
      <c r="E2077" s="23" t="str">
        <f t="shared" si="192"/>
        <v>Green</v>
      </c>
      <c r="F2077" s="72" t="s">
        <v>1699</v>
      </c>
      <c r="G2077" s="23"/>
      <c r="H2077" s="24" t="str">
        <f t="shared" si="193"/>
        <v>Start Loc</v>
      </c>
      <c r="I2077" s="24" t="str">
        <f t="shared" si="194"/>
        <v>End Loc</v>
      </c>
      <c r="J2077" s="24" t="str">
        <f t="shared" si="195"/>
        <v>Segment</v>
      </c>
      <c r="K2077" s="71" t="s">
        <v>1081</v>
      </c>
      <c r="L2077" s="22">
        <v>1.25</v>
      </c>
      <c r="M2077" s="22">
        <v>1.49</v>
      </c>
      <c r="N2077" s="22">
        <v>2</v>
      </c>
      <c r="O2077" s="22">
        <v>0</v>
      </c>
      <c r="P2077" s="22">
        <v>0</v>
      </c>
      <c r="Q2077" s="22">
        <v>2</v>
      </c>
      <c r="R2077" s="22"/>
      <c r="S2077" s="22"/>
      <c r="T2077" s="22"/>
      <c r="U2077" t="s">
        <v>527</v>
      </c>
      <c r="V2077" s="18">
        <f t="shared" si="196"/>
        <v>0.24</v>
      </c>
      <c r="W2077" s="18">
        <v>39.963691301799997</v>
      </c>
      <c r="X2077" s="18">
        <v>-82.265242499199999</v>
      </c>
      <c r="Y2077" s="18">
        <v>39.966951301599998</v>
      </c>
      <c r="Z2077" s="18">
        <v>-82.266576657300007</v>
      </c>
      <c r="AA2077" s="71" t="str">
        <f t="shared" si="197"/>
        <v>LIC</v>
      </c>
    </row>
    <row r="2078" spans="1:27" x14ac:dyDescent="0.25">
      <c r="A2078" s="22" t="s">
        <v>4323</v>
      </c>
      <c r="B2078" s="22">
        <v>0</v>
      </c>
      <c r="C2078" s="22" t="s">
        <v>4606</v>
      </c>
      <c r="D2078" s="22">
        <v>4</v>
      </c>
      <c r="E2078" s="23" t="str">
        <f t="shared" si="192"/>
        <v>Green</v>
      </c>
      <c r="F2078" s="72" t="s">
        <v>1681</v>
      </c>
      <c r="G2078" s="23"/>
      <c r="H2078" s="24" t="str">
        <f t="shared" si="193"/>
        <v>Start Loc</v>
      </c>
      <c r="I2078" s="24" t="str">
        <f t="shared" si="194"/>
        <v>End Loc</v>
      </c>
      <c r="J2078" s="24" t="str">
        <f t="shared" si="195"/>
        <v>Segment</v>
      </c>
      <c r="K2078" s="71" t="s">
        <v>993</v>
      </c>
      <c r="L2078" s="22">
        <v>0.25</v>
      </c>
      <c r="M2078" s="22">
        <v>0.49</v>
      </c>
      <c r="N2078" s="22">
        <v>4</v>
      </c>
      <c r="O2078" s="22">
        <v>0</v>
      </c>
      <c r="P2078" s="22">
        <v>0</v>
      </c>
      <c r="Q2078" s="22">
        <v>3</v>
      </c>
      <c r="R2078" s="22"/>
      <c r="S2078" s="22"/>
      <c r="T2078" s="22"/>
      <c r="U2078" t="s">
        <v>1551</v>
      </c>
      <c r="V2078" s="18">
        <f t="shared" si="196"/>
        <v>0.24</v>
      </c>
      <c r="W2078" s="18">
        <v>39.968793113899999</v>
      </c>
      <c r="X2078" s="18">
        <v>-83.802022810400004</v>
      </c>
      <c r="Y2078" s="18">
        <v>39.967531227199999</v>
      </c>
      <c r="Z2078" s="18">
        <v>-83.798286105399995</v>
      </c>
      <c r="AA2078" s="71" t="str">
        <f t="shared" si="197"/>
        <v>CLA</v>
      </c>
    </row>
    <row r="2079" spans="1:27" x14ac:dyDescent="0.25">
      <c r="A2079" s="22" t="s">
        <v>5387</v>
      </c>
      <c r="B2079" s="22">
        <v>0</v>
      </c>
      <c r="C2079" s="22" t="s">
        <v>4620</v>
      </c>
      <c r="D2079" s="22">
        <v>2</v>
      </c>
      <c r="E2079" s="23" t="str">
        <f t="shared" si="192"/>
        <v>Green</v>
      </c>
      <c r="F2079" s="72" t="s">
        <v>1676</v>
      </c>
      <c r="G2079" s="23"/>
      <c r="H2079" s="24" t="str">
        <f t="shared" si="193"/>
        <v>Start Loc</v>
      </c>
      <c r="I2079" s="24" t="str">
        <f t="shared" si="194"/>
        <v>End Loc</v>
      </c>
      <c r="J2079" s="24" t="str">
        <f t="shared" si="195"/>
        <v>Segment</v>
      </c>
      <c r="K2079" s="71" t="s">
        <v>956</v>
      </c>
      <c r="L2079" s="22">
        <v>0</v>
      </c>
      <c r="M2079" s="22">
        <v>0.24</v>
      </c>
      <c r="N2079" s="22">
        <v>2</v>
      </c>
      <c r="O2079" s="22">
        <v>0</v>
      </c>
      <c r="P2079" s="22">
        <v>0</v>
      </c>
      <c r="Q2079" s="22">
        <v>0</v>
      </c>
      <c r="R2079" s="22"/>
      <c r="S2079" s="22"/>
      <c r="T2079" s="22"/>
      <c r="U2079" t="s">
        <v>321</v>
      </c>
      <c r="V2079" s="18">
        <f t="shared" si="196"/>
        <v>0.24</v>
      </c>
      <c r="W2079" s="18">
        <v>39.970751309599997</v>
      </c>
      <c r="X2079" s="18">
        <v>-82.057802852899997</v>
      </c>
      <c r="Y2079" s="18">
        <v>39.968021850299998</v>
      </c>
      <c r="Z2079" s="18">
        <v>-82.055183162500001</v>
      </c>
      <c r="AA2079" s="71" t="str">
        <f t="shared" si="197"/>
        <v>MUS</v>
      </c>
    </row>
    <row r="2080" spans="1:27" x14ac:dyDescent="0.25">
      <c r="A2080" s="22" t="s">
        <v>6330</v>
      </c>
      <c r="B2080" s="22">
        <v>0</v>
      </c>
      <c r="C2080" s="22" t="s">
        <v>4614</v>
      </c>
      <c r="D2080" s="22">
        <v>2</v>
      </c>
      <c r="E2080" s="23" t="str">
        <f t="shared" si="192"/>
        <v>Green</v>
      </c>
      <c r="F2080" s="72" t="s">
        <v>1733</v>
      </c>
      <c r="G2080" s="23"/>
      <c r="H2080" s="24" t="str">
        <f t="shared" si="193"/>
        <v>Start Loc</v>
      </c>
      <c r="I2080" s="24" t="str">
        <f t="shared" si="194"/>
        <v>End Loc</v>
      </c>
      <c r="J2080" s="24" t="str">
        <f t="shared" si="195"/>
        <v>Segment</v>
      </c>
      <c r="K2080" s="71" t="s">
        <v>861</v>
      </c>
      <c r="L2080" s="22">
        <v>3.75</v>
      </c>
      <c r="M2080" s="22">
        <v>3.99</v>
      </c>
      <c r="N2080" s="22">
        <v>2</v>
      </c>
      <c r="O2080" s="22">
        <v>0</v>
      </c>
      <c r="P2080" s="22">
        <v>0</v>
      </c>
      <c r="Q2080" s="22">
        <v>1</v>
      </c>
      <c r="R2080" s="22"/>
      <c r="S2080" s="22"/>
      <c r="T2080" s="22"/>
      <c r="U2080" t="s">
        <v>460</v>
      </c>
      <c r="V2080" s="18">
        <f t="shared" si="196"/>
        <v>0.24000000000000021</v>
      </c>
      <c r="W2080" s="18">
        <v>39.965074503899999</v>
      </c>
      <c r="X2080" s="18">
        <v>-81.524264346999999</v>
      </c>
      <c r="Y2080" s="18">
        <v>39.968371286599996</v>
      </c>
      <c r="Z2080" s="18">
        <v>-81.5253448136</v>
      </c>
      <c r="AA2080" s="71" t="str">
        <f t="shared" si="197"/>
        <v>GUE</v>
      </c>
    </row>
    <row r="2081" spans="1:27" x14ac:dyDescent="0.25">
      <c r="A2081" s="22" t="s">
        <v>3202</v>
      </c>
      <c r="B2081" s="22">
        <v>0</v>
      </c>
      <c r="C2081" s="22" t="s">
        <v>4626</v>
      </c>
      <c r="D2081" s="22">
        <v>5</v>
      </c>
      <c r="E2081" s="23" t="str">
        <f t="shared" si="192"/>
        <v>Green</v>
      </c>
      <c r="F2081" s="72" t="s">
        <v>1733</v>
      </c>
      <c r="G2081" s="23"/>
      <c r="H2081" s="24" t="str">
        <f t="shared" si="193"/>
        <v>Start Loc</v>
      </c>
      <c r="I2081" s="24" t="str">
        <f t="shared" si="194"/>
        <v>End Loc</v>
      </c>
      <c r="J2081" s="24" t="str">
        <f t="shared" si="195"/>
        <v>Segment</v>
      </c>
      <c r="K2081" s="71" t="s">
        <v>1072</v>
      </c>
      <c r="L2081" s="22">
        <v>1.75</v>
      </c>
      <c r="M2081" s="22">
        <v>1.99</v>
      </c>
      <c r="N2081" s="22">
        <v>5</v>
      </c>
      <c r="O2081" s="22">
        <v>0</v>
      </c>
      <c r="P2081" s="22">
        <v>0</v>
      </c>
      <c r="Q2081" s="22">
        <v>1</v>
      </c>
      <c r="R2081" s="22"/>
      <c r="S2081" s="22"/>
      <c r="T2081" s="22"/>
      <c r="U2081" t="s">
        <v>637</v>
      </c>
      <c r="V2081" s="18">
        <f t="shared" si="196"/>
        <v>0.24</v>
      </c>
      <c r="W2081" s="18">
        <v>39.967258033599997</v>
      </c>
      <c r="X2081" s="18">
        <v>-81.557121838300006</v>
      </c>
      <c r="Y2081" s="18">
        <v>39.968401108999998</v>
      </c>
      <c r="Z2081" s="18">
        <v>-81.552949431499997</v>
      </c>
      <c r="AA2081" s="71" t="str">
        <f t="shared" si="197"/>
        <v>GUE</v>
      </c>
    </row>
    <row r="2082" spans="1:27" x14ac:dyDescent="0.25">
      <c r="A2082" s="22" t="s">
        <v>3523</v>
      </c>
      <c r="B2082" s="22">
        <v>0</v>
      </c>
      <c r="C2082" s="22" t="s">
        <v>4608</v>
      </c>
      <c r="D2082" s="22">
        <v>2</v>
      </c>
      <c r="E2082" s="23" t="str">
        <f t="shared" si="192"/>
        <v>Green</v>
      </c>
      <c r="F2082" s="72" t="s">
        <v>1715</v>
      </c>
      <c r="G2082" s="23"/>
      <c r="H2082" s="24" t="str">
        <f t="shared" si="193"/>
        <v>Start Loc</v>
      </c>
      <c r="I2082" s="24" t="str">
        <f t="shared" si="194"/>
        <v>End Loc</v>
      </c>
      <c r="J2082" s="24" t="str">
        <f t="shared" si="195"/>
        <v>Segment</v>
      </c>
      <c r="K2082" s="71" t="s">
        <v>911</v>
      </c>
      <c r="L2082" s="22">
        <v>1.25</v>
      </c>
      <c r="M2082" s="22">
        <v>1.49</v>
      </c>
      <c r="N2082" s="22">
        <v>2</v>
      </c>
      <c r="O2082" s="22">
        <v>0</v>
      </c>
      <c r="P2082" s="22">
        <v>0</v>
      </c>
      <c r="Q2082" s="22">
        <v>1</v>
      </c>
      <c r="R2082" s="22"/>
      <c r="S2082" s="22"/>
      <c r="T2082" s="22"/>
      <c r="U2082" t="s">
        <v>474</v>
      </c>
      <c r="V2082" s="18">
        <f t="shared" si="196"/>
        <v>0.24</v>
      </c>
      <c r="W2082" s="18">
        <v>39.970683305800002</v>
      </c>
      <c r="X2082" s="18">
        <v>-80.848802457399998</v>
      </c>
      <c r="Y2082" s="18">
        <v>39.968913740200001</v>
      </c>
      <c r="Z2082" s="18">
        <v>-80.845639465900007</v>
      </c>
      <c r="AA2082" s="71" t="str">
        <f t="shared" si="197"/>
        <v>BEL</v>
      </c>
    </row>
    <row r="2083" spans="1:27" x14ac:dyDescent="0.25">
      <c r="A2083" s="22" t="s">
        <v>2933</v>
      </c>
      <c r="B2083" s="22">
        <v>0</v>
      </c>
      <c r="C2083" s="22" t="s">
        <v>4620</v>
      </c>
      <c r="D2083" s="22">
        <v>3</v>
      </c>
      <c r="E2083" s="23" t="str">
        <f t="shared" si="192"/>
        <v>Green</v>
      </c>
      <c r="F2083" s="72" t="s">
        <v>1681</v>
      </c>
      <c r="G2083" s="23"/>
      <c r="H2083" s="24" t="str">
        <f t="shared" si="193"/>
        <v>Start Loc</v>
      </c>
      <c r="I2083" s="24" t="str">
        <f t="shared" si="194"/>
        <v>End Loc</v>
      </c>
      <c r="J2083" s="24" t="str">
        <f t="shared" si="195"/>
        <v>Segment</v>
      </c>
      <c r="K2083" s="71" t="s">
        <v>993</v>
      </c>
      <c r="L2083" s="22">
        <v>0</v>
      </c>
      <c r="M2083" s="22">
        <v>0.24</v>
      </c>
      <c r="N2083" s="22">
        <v>3</v>
      </c>
      <c r="O2083" s="22">
        <v>0</v>
      </c>
      <c r="P2083" s="22">
        <v>0</v>
      </c>
      <c r="Q2083" s="22">
        <v>1</v>
      </c>
      <c r="R2083" s="22"/>
      <c r="S2083" s="22"/>
      <c r="T2083" s="22"/>
      <c r="U2083" t="s">
        <v>1551</v>
      </c>
      <c r="V2083" s="18">
        <f t="shared" si="196"/>
        <v>0.24</v>
      </c>
      <c r="W2083" s="18">
        <v>39.971795588100001</v>
      </c>
      <c r="X2083" s="18">
        <v>-83.803268122399999</v>
      </c>
      <c r="Y2083" s="18">
        <v>39.968937390199997</v>
      </c>
      <c r="Z2083" s="18">
        <v>-83.802041449499995</v>
      </c>
      <c r="AA2083" s="71" t="str">
        <f t="shared" si="197"/>
        <v>CLA</v>
      </c>
    </row>
    <row r="2084" spans="1:27" x14ac:dyDescent="0.25">
      <c r="A2084" s="22" t="s">
        <v>2569</v>
      </c>
      <c r="B2084" s="22">
        <v>0</v>
      </c>
      <c r="C2084" s="22" t="s">
        <v>4621</v>
      </c>
      <c r="D2084" s="22">
        <v>2</v>
      </c>
      <c r="E2084" s="23" t="str">
        <f t="shared" si="192"/>
        <v>Green</v>
      </c>
      <c r="F2084" s="72" t="s">
        <v>1676</v>
      </c>
      <c r="G2084" s="23"/>
      <c r="H2084" s="24" t="str">
        <f t="shared" si="193"/>
        <v>Start Loc</v>
      </c>
      <c r="I2084" s="24" t="str">
        <f t="shared" si="194"/>
        <v>End Loc</v>
      </c>
      <c r="J2084" s="24" t="str">
        <f t="shared" si="195"/>
        <v>Segment</v>
      </c>
      <c r="K2084" s="71" t="s">
        <v>1762</v>
      </c>
      <c r="L2084" s="22">
        <v>0.75</v>
      </c>
      <c r="M2084" s="22">
        <v>0.99</v>
      </c>
      <c r="N2084" s="22">
        <v>2</v>
      </c>
      <c r="O2084" s="22">
        <v>0</v>
      </c>
      <c r="P2084" s="22">
        <v>0</v>
      </c>
      <c r="Q2084" s="22">
        <v>0</v>
      </c>
      <c r="R2084" s="22"/>
      <c r="S2084" s="22"/>
      <c r="T2084" s="22"/>
      <c r="U2084" t="s">
        <v>1642</v>
      </c>
      <c r="V2084" s="18">
        <f t="shared" si="196"/>
        <v>0.24</v>
      </c>
      <c r="W2084" s="18">
        <v>39.966107023600003</v>
      </c>
      <c r="X2084" s="18">
        <v>-82.077463223999999</v>
      </c>
      <c r="Y2084" s="18">
        <v>39.968941151999999</v>
      </c>
      <c r="Z2084" s="18">
        <v>-82.079754340299999</v>
      </c>
      <c r="AA2084" s="71" t="str">
        <f t="shared" si="197"/>
        <v>MUS</v>
      </c>
    </row>
    <row r="2085" spans="1:27" x14ac:dyDescent="0.25">
      <c r="A2085" s="22" t="s">
        <v>6019</v>
      </c>
      <c r="B2085" s="22">
        <v>0</v>
      </c>
      <c r="C2085" s="22" t="s">
        <v>4643</v>
      </c>
      <c r="D2085" s="22">
        <v>2</v>
      </c>
      <c r="E2085" s="23" t="str">
        <f t="shared" si="192"/>
        <v>Green</v>
      </c>
      <c r="F2085" s="72" t="s">
        <v>1754</v>
      </c>
      <c r="G2085" s="23"/>
      <c r="H2085" s="24" t="str">
        <f t="shared" si="193"/>
        <v>Start Loc</v>
      </c>
      <c r="I2085" s="24" t="str">
        <f t="shared" si="194"/>
        <v>End Loc</v>
      </c>
      <c r="J2085" s="24" t="str">
        <f t="shared" si="195"/>
        <v>Segment</v>
      </c>
      <c r="K2085" s="71" t="s">
        <v>942</v>
      </c>
      <c r="L2085" s="22">
        <v>3.5</v>
      </c>
      <c r="M2085" s="22">
        <v>3.74</v>
      </c>
      <c r="N2085" s="22">
        <v>2</v>
      </c>
      <c r="O2085" s="22">
        <v>0</v>
      </c>
      <c r="P2085" s="22">
        <v>0</v>
      </c>
      <c r="Q2085" s="22">
        <v>0</v>
      </c>
      <c r="R2085" s="22"/>
      <c r="S2085" s="22"/>
      <c r="T2085" s="22"/>
      <c r="U2085" t="s">
        <v>6753</v>
      </c>
      <c r="V2085" s="18">
        <f t="shared" si="196"/>
        <v>0.24000000000000021</v>
      </c>
      <c r="W2085" s="18">
        <v>39.967617733499999</v>
      </c>
      <c r="X2085" s="18">
        <v>-84.717494805200005</v>
      </c>
      <c r="Y2085" s="18">
        <v>39.9689425296</v>
      </c>
      <c r="Z2085" s="18">
        <v>-84.714454327799999</v>
      </c>
      <c r="AA2085" s="71" t="str">
        <f t="shared" si="197"/>
        <v>DAR</v>
      </c>
    </row>
    <row r="2086" spans="1:27" x14ac:dyDescent="0.25">
      <c r="A2086" s="22" t="s">
        <v>4058</v>
      </c>
      <c r="B2086" s="22">
        <v>0</v>
      </c>
      <c r="C2086" s="22" t="s">
        <v>4644</v>
      </c>
      <c r="D2086" s="22">
        <v>5</v>
      </c>
      <c r="E2086" s="23" t="str">
        <f t="shared" si="192"/>
        <v>Green</v>
      </c>
      <c r="F2086" s="72" t="s">
        <v>1676</v>
      </c>
      <c r="G2086" s="23"/>
      <c r="H2086" s="24" t="str">
        <f t="shared" si="193"/>
        <v>Start Loc</v>
      </c>
      <c r="I2086" s="24" t="str">
        <f t="shared" si="194"/>
        <v>End Loc</v>
      </c>
      <c r="J2086" s="24" t="str">
        <f t="shared" si="195"/>
        <v>Segment</v>
      </c>
      <c r="K2086" s="71" t="s">
        <v>861</v>
      </c>
      <c r="L2086" s="22">
        <v>5.25</v>
      </c>
      <c r="M2086" s="22">
        <v>5.49</v>
      </c>
      <c r="N2086" s="22">
        <v>5</v>
      </c>
      <c r="O2086" s="22">
        <v>0</v>
      </c>
      <c r="P2086" s="22">
        <v>0</v>
      </c>
      <c r="Q2086" s="22">
        <v>3</v>
      </c>
      <c r="R2086" s="22"/>
      <c r="S2086" s="22"/>
      <c r="T2086" s="22"/>
      <c r="U2086" t="s">
        <v>761</v>
      </c>
      <c r="V2086" s="18">
        <f t="shared" si="196"/>
        <v>0.24000000000000021</v>
      </c>
      <c r="W2086" s="18">
        <v>39.970371265399997</v>
      </c>
      <c r="X2086" s="18">
        <v>-82.063578827000001</v>
      </c>
      <c r="Y2086" s="18">
        <v>39.969864512800001</v>
      </c>
      <c r="Z2086" s="18">
        <v>-82.059846800399995</v>
      </c>
      <c r="AA2086" s="71" t="str">
        <f t="shared" si="197"/>
        <v>MUS</v>
      </c>
    </row>
    <row r="2087" spans="1:27" x14ac:dyDescent="0.25">
      <c r="A2087" s="22" t="s">
        <v>2713</v>
      </c>
      <c r="B2087" s="22">
        <v>0</v>
      </c>
      <c r="C2087" s="22" t="s">
        <v>4618</v>
      </c>
      <c r="D2087" s="22">
        <v>2</v>
      </c>
      <c r="E2087" s="23" t="str">
        <f t="shared" si="192"/>
        <v>Green</v>
      </c>
      <c r="F2087" s="72" t="s">
        <v>1733</v>
      </c>
      <c r="G2087" s="23"/>
      <c r="H2087" s="24" t="str">
        <f t="shared" si="193"/>
        <v>Start Loc</v>
      </c>
      <c r="I2087" s="24" t="str">
        <f t="shared" si="194"/>
        <v>End Loc</v>
      </c>
      <c r="J2087" s="24" t="str">
        <f t="shared" si="195"/>
        <v>Segment</v>
      </c>
      <c r="K2087" s="71" t="s">
        <v>1072</v>
      </c>
      <c r="L2087" s="22">
        <v>2</v>
      </c>
      <c r="M2087" s="22">
        <v>2.2400000000000002</v>
      </c>
      <c r="N2087" s="22">
        <v>2</v>
      </c>
      <c r="O2087" s="22">
        <v>0</v>
      </c>
      <c r="P2087" s="22">
        <v>0</v>
      </c>
      <c r="Q2087" s="22">
        <v>1</v>
      </c>
      <c r="R2087" s="22"/>
      <c r="S2087" s="22"/>
      <c r="T2087" s="22"/>
      <c r="U2087" t="s">
        <v>637</v>
      </c>
      <c r="V2087" s="18">
        <f t="shared" si="196"/>
        <v>0.24000000000000021</v>
      </c>
      <c r="W2087" s="18">
        <v>39.968491204599999</v>
      </c>
      <c r="X2087" s="18">
        <v>-81.552815290500007</v>
      </c>
      <c r="Y2087" s="18">
        <v>39.9706675328</v>
      </c>
      <c r="Z2087" s="18">
        <v>-81.549306997399995</v>
      </c>
      <c r="AA2087" s="71" t="str">
        <f t="shared" si="197"/>
        <v>GUE</v>
      </c>
    </row>
    <row r="2088" spans="1:27" x14ac:dyDescent="0.25">
      <c r="A2088" s="22" t="s">
        <v>2326</v>
      </c>
      <c r="B2088" s="22">
        <v>0</v>
      </c>
      <c r="C2088" s="22" t="s">
        <v>4612</v>
      </c>
      <c r="D2088" s="22">
        <v>2</v>
      </c>
      <c r="E2088" s="23" t="str">
        <f t="shared" si="192"/>
        <v>Green</v>
      </c>
      <c r="F2088" s="72" t="s">
        <v>1715</v>
      </c>
      <c r="G2088" s="23"/>
      <c r="H2088" s="24" t="str">
        <f t="shared" si="193"/>
        <v>Start Loc</v>
      </c>
      <c r="I2088" s="24" t="str">
        <f t="shared" si="194"/>
        <v>End Loc</v>
      </c>
      <c r="J2088" s="24" t="str">
        <f t="shared" si="195"/>
        <v>Segment</v>
      </c>
      <c r="K2088" s="71" t="s">
        <v>911</v>
      </c>
      <c r="L2088" s="22">
        <v>1</v>
      </c>
      <c r="M2088" s="22">
        <v>1.24</v>
      </c>
      <c r="N2088" s="22">
        <v>2</v>
      </c>
      <c r="O2088" s="22">
        <v>0</v>
      </c>
      <c r="P2088" s="22">
        <v>0</v>
      </c>
      <c r="Q2088" s="22">
        <v>0</v>
      </c>
      <c r="R2088" s="22"/>
      <c r="S2088" s="22"/>
      <c r="T2088" s="22"/>
      <c r="U2088" t="s">
        <v>474</v>
      </c>
      <c r="V2088" s="18">
        <f t="shared" si="196"/>
        <v>0.24</v>
      </c>
      <c r="W2088" s="18">
        <v>39.971385873199999</v>
      </c>
      <c r="X2088" s="18">
        <v>-80.853169586600004</v>
      </c>
      <c r="Y2088" s="18">
        <v>39.970747338000002</v>
      </c>
      <c r="Z2088" s="18">
        <v>-80.848971647900001</v>
      </c>
      <c r="AA2088" s="71" t="str">
        <f t="shared" si="197"/>
        <v>BEL</v>
      </c>
    </row>
    <row r="2089" spans="1:27" x14ac:dyDescent="0.25">
      <c r="A2089" s="22" t="s">
        <v>4045</v>
      </c>
      <c r="B2089" s="22">
        <v>0</v>
      </c>
      <c r="C2089" s="22" t="s">
        <v>4615</v>
      </c>
      <c r="D2089" s="22">
        <v>4</v>
      </c>
      <c r="E2089" s="23" t="str">
        <f t="shared" si="192"/>
        <v>Green</v>
      </c>
      <c r="F2089" s="72" t="s">
        <v>1699</v>
      </c>
      <c r="G2089" s="23"/>
      <c r="H2089" s="24" t="str">
        <f t="shared" si="193"/>
        <v>Start Loc</v>
      </c>
      <c r="I2089" s="24" t="str">
        <f t="shared" si="194"/>
        <v>End Loc</v>
      </c>
      <c r="J2089" s="24" t="str">
        <f t="shared" si="195"/>
        <v>Segment</v>
      </c>
      <c r="K2089" s="71" t="s">
        <v>835</v>
      </c>
      <c r="L2089" s="22">
        <v>2.5</v>
      </c>
      <c r="M2089" s="22">
        <v>2.74</v>
      </c>
      <c r="N2089" s="22">
        <v>4</v>
      </c>
      <c r="O2089" s="22">
        <v>0</v>
      </c>
      <c r="P2089" s="22">
        <v>0</v>
      </c>
      <c r="Q2089" s="22">
        <v>4</v>
      </c>
      <c r="R2089" s="22"/>
      <c r="S2089" s="22"/>
      <c r="T2089" s="22"/>
      <c r="U2089" t="s">
        <v>224</v>
      </c>
      <c r="V2089" s="18">
        <f t="shared" si="196"/>
        <v>0.24000000000000021</v>
      </c>
      <c r="W2089" s="18">
        <v>39.968010162799999</v>
      </c>
      <c r="X2089" s="18">
        <v>-82.626712781899997</v>
      </c>
      <c r="Y2089" s="18">
        <v>39.971479350599999</v>
      </c>
      <c r="Z2089" s="18">
        <v>-82.626858319700005</v>
      </c>
      <c r="AA2089" s="71" t="str">
        <f t="shared" si="197"/>
        <v>LIC</v>
      </c>
    </row>
    <row r="2090" spans="1:27" x14ac:dyDescent="0.25">
      <c r="A2090" s="22" t="s">
        <v>3706</v>
      </c>
      <c r="B2090" s="22">
        <v>0</v>
      </c>
      <c r="C2090" s="22" t="s">
        <v>4621</v>
      </c>
      <c r="D2090" s="22">
        <v>2</v>
      </c>
      <c r="E2090" s="23" t="str">
        <f t="shared" si="192"/>
        <v>Green</v>
      </c>
      <c r="F2090" s="72" t="s">
        <v>1754</v>
      </c>
      <c r="G2090" s="23"/>
      <c r="H2090" s="24" t="str">
        <f t="shared" si="193"/>
        <v>Start Loc</v>
      </c>
      <c r="I2090" s="24" t="str">
        <f t="shared" si="194"/>
        <v>End Loc</v>
      </c>
      <c r="J2090" s="24" t="str">
        <f t="shared" si="195"/>
        <v>Segment</v>
      </c>
      <c r="K2090" s="71" t="s">
        <v>1121</v>
      </c>
      <c r="L2090" s="22">
        <v>0.75</v>
      </c>
      <c r="M2090" s="22">
        <v>0.99</v>
      </c>
      <c r="N2090" s="22">
        <v>2</v>
      </c>
      <c r="O2090" s="22">
        <v>0</v>
      </c>
      <c r="P2090" s="22">
        <v>1</v>
      </c>
      <c r="Q2090" s="22">
        <v>3</v>
      </c>
      <c r="R2090" s="22"/>
      <c r="S2090" s="22"/>
      <c r="T2090" s="22"/>
      <c r="U2090" t="s">
        <v>742</v>
      </c>
      <c r="V2090" s="18">
        <f t="shared" si="196"/>
        <v>0.24</v>
      </c>
      <c r="W2090" s="18">
        <v>39.971954083200004</v>
      </c>
      <c r="X2090" s="18">
        <v>-84.728728666400002</v>
      </c>
      <c r="Y2090" s="18">
        <v>39.971562746399997</v>
      </c>
      <c r="Z2090" s="18">
        <v>-84.724347554900007</v>
      </c>
      <c r="AA2090" s="71" t="str">
        <f t="shared" si="197"/>
        <v>DAR</v>
      </c>
    </row>
    <row r="2091" spans="1:27" x14ac:dyDescent="0.25">
      <c r="A2091" s="22" t="s">
        <v>2373</v>
      </c>
      <c r="B2091" s="22">
        <v>0</v>
      </c>
      <c r="C2091" s="22" t="s">
        <v>4612</v>
      </c>
      <c r="D2091" s="22">
        <v>2</v>
      </c>
      <c r="E2091" s="23" t="str">
        <f t="shared" si="192"/>
        <v>Green</v>
      </c>
      <c r="F2091" s="72" t="s">
        <v>1676</v>
      </c>
      <c r="G2091" s="23"/>
      <c r="H2091" s="24" t="str">
        <f t="shared" si="193"/>
        <v>Start Loc</v>
      </c>
      <c r="I2091" s="24" t="str">
        <f t="shared" si="194"/>
        <v>End Loc</v>
      </c>
      <c r="J2091" s="24" t="str">
        <f t="shared" si="195"/>
        <v>Segment</v>
      </c>
      <c r="K2091" s="71" t="s">
        <v>1762</v>
      </c>
      <c r="L2091" s="22">
        <v>1</v>
      </c>
      <c r="M2091" s="22">
        <v>1.24</v>
      </c>
      <c r="N2091" s="22">
        <v>2</v>
      </c>
      <c r="O2091" s="22">
        <v>0</v>
      </c>
      <c r="P2091" s="22">
        <v>0</v>
      </c>
      <c r="Q2091" s="22">
        <v>0</v>
      </c>
      <c r="R2091" s="22"/>
      <c r="S2091" s="22"/>
      <c r="T2091" s="22"/>
      <c r="U2091" t="s">
        <v>1642</v>
      </c>
      <c r="V2091" s="18">
        <f t="shared" si="196"/>
        <v>0.24</v>
      </c>
      <c r="W2091" s="18">
        <v>39.969083538299998</v>
      </c>
      <c r="X2091" s="18">
        <v>-82.079723680800001</v>
      </c>
      <c r="Y2091" s="18">
        <v>39.971609332100002</v>
      </c>
      <c r="Z2091" s="18">
        <v>-82.082579158300007</v>
      </c>
      <c r="AA2091" s="71" t="str">
        <f t="shared" si="197"/>
        <v>MUS</v>
      </c>
    </row>
    <row r="2092" spans="1:27" x14ac:dyDescent="0.25">
      <c r="A2092" s="22" t="s">
        <v>6400</v>
      </c>
      <c r="B2092" s="22">
        <v>0</v>
      </c>
      <c r="C2092" s="22" t="s">
        <v>4618</v>
      </c>
      <c r="D2092" s="22">
        <v>3</v>
      </c>
      <c r="E2092" s="23" t="str">
        <f t="shared" si="192"/>
        <v>Green</v>
      </c>
      <c r="F2092" s="72" t="s">
        <v>1676</v>
      </c>
      <c r="G2092" s="23"/>
      <c r="H2092" s="24" t="str">
        <f t="shared" si="193"/>
        <v>Start Loc</v>
      </c>
      <c r="I2092" s="24" t="str">
        <f t="shared" si="194"/>
        <v>End Loc</v>
      </c>
      <c r="J2092" s="24" t="str">
        <f t="shared" si="195"/>
        <v>Segment</v>
      </c>
      <c r="K2092" s="71" t="s">
        <v>1012</v>
      </c>
      <c r="L2092" s="22">
        <v>2</v>
      </c>
      <c r="M2092" s="22">
        <v>2.2400000000000002</v>
      </c>
      <c r="N2092" s="22">
        <v>3</v>
      </c>
      <c r="O2092" s="22">
        <v>0</v>
      </c>
      <c r="P2092" s="22">
        <v>1</v>
      </c>
      <c r="Q2092" s="22">
        <v>2</v>
      </c>
      <c r="R2092" s="22"/>
      <c r="S2092" s="22"/>
      <c r="T2092" s="22"/>
      <c r="U2092" t="s">
        <v>2186</v>
      </c>
      <c r="V2092" s="18">
        <f t="shared" si="196"/>
        <v>0.24000000000000021</v>
      </c>
      <c r="W2092" s="18">
        <v>39.969181197099999</v>
      </c>
      <c r="X2092" s="18">
        <v>-81.903257085800007</v>
      </c>
      <c r="Y2092" s="18">
        <v>39.971715840599998</v>
      </c>
      <c r="Z2092" s="18">
        <v>-81.906006696800006</v>
      </c>
      <c r="AA2092" s="71" t="str">
        <f t="shared" si="197"/>
        <v>MUS</v>
      </c>
    </row>
    <row r="2093" spans="1:27" x14ac:dyDescent="0.25">
      <c r="A2093" s="22" t="s">
        <v>2336</v>
      </c>
      <c r="B2093" s="22">
        <v>0</v>
      </c>
      <c r="C2093" s="22" t="s">
        <v>4628</v>
      </c>
      <c r="D2093" s="22">
        <v>2</v>
      </c>
      <c r="E2093" s="23" t="str">
        <f t="shared" si="192"/>
        <v>Green</v>
      </c>
      <c r="F2093" s="72" t="s">
        <v>1676</v>
      </c>
      <c r="G2093" s="23"/>
      <c r="H2093" s="24" t="str">
        <f t="shared" si="193"/>
        <v>Start Loc</v>
      </c>
      <c r="I2093" s="24" t="str">
        <f t="shared" si="194"/>
        <v>End Loc</v>
      </c>
      <c r="J2093" s="24" t="str">
        <f t="shared" si="195"/>
        <v>Segment</v>
      </c>
      <c r="K2093" s="71" t="s">
        <v>861</v>
      </c>
      <c r="L2093" s="22">
        <v>4.75</v>
      </c>
      <c r="M2093" s="22">
        <v>4.99</v>
      </c>
      <c r="N2093" s="22">
        <v>2</v>
      </c>
      <c r="O2093" s="22">
        <v>0</v>
      </c>
      <c r="P2093" s="22">
        <v>0</v>
      </c>
      <c r="Q2093" s="22">
        <v>0</v>
      </c>
      <c r="R2093" s="22"/>
      <c r="S2093" s="22"/>
      <c r="T2093" s="22"/>
      <c r="U2093" t="s">
        <v>761</v>
      </c>
      <c r="V2093" s="18">
        <f t="shared" si="196"/>
        <v>0.24000000000000021</v>
      </c>
      <c r="W2093" s="18">
        <v>39.973216833400002</v>
      </c>
      <c r="X2093" s="18">
        <v>-82.071866028100004</v>
      </c>
      <c r="Y2093" s="18">
        <v>39.9719911794</v>
      </c>
      <c r="Z2093" s="18">
        <v>-82.067728219900005</v>
      </c>
      <c r="AA2093" s="71" t="str">
        <f t="shared" si="197"/>
        <v>MUS</v>
      </c>
    </row>
    <row r="2094" spans="1:27" x14ac:dyDescent="0.25">
      <c r="A2094" s="22" t="s">
        <v>5192</v>
      </c>
      <c r="B2094" s="22">
        <v>0</v>
      </c>
      <c r="C2094" s="22" t="s">
        <v>4609</v>
      </c>
      <c r="D2094" s="22">
        <v>2</v>
      </c>
      <c r="E2094" s="23" t="str">
        <f t="shared" si="192"/>
        <v>Green</v>
      </c>
      <c r="F2094" s="72" t="s">
        <v>1733</v>
      </c>
      <c r="G2094" s="23"/>
      <c r="H2094" s="24" t="str">
        <f t="shared" si="193"/>
        <v>Start Loc</v>
      </c>
      <c r="I2094" s="24" t="str">
        <f t="shared" si="194"/>
        <v>End Loc</v>
      </c>
      <c r="J2094" s="24" t="str">
        <f t="shared" si="195"/>
        <v>Segment</v>
      </c>
      <c r="K2094" s="71" t="s">
        <v>861</v>
      </c>
      <c r="L2094" s="22">
        <v>4.25</v>
      </c>
      <c r="M2094" s="22">
        <v>4.49</v>
      </c>
      <c r="N2094" s="22">
        <v>2</v>
      </c>
      <c r="O2094" s="22">
        <v>0</v>
      </c>
      <c r="P2094" s="22">
        <v>0</v>
      </c>
      <c r="Q2094" s="22">
        <v>0</v>
      </c>
      <c r="R2094" s="22"/>
      <c r="S2094" s="22"/>
      <c r="T2094" s="22"/>
      <c r="U2094" t="s">
        <v>460</v>
      </c>
      <c r="V2094" s="18">
        <f t="shared" si="196"/>
        <v>0.24000000000000021</v>
      </c>
      <c r="W2094" s="18">
        <v>39.9700391752</v>
      </c>
      <c r="X2094" s="18">
        <v>-81.529706851200004</v>
      </c>
      <c r="Y2094" s="18">
        <v>39.972033746400001</v>
      </c>
      <c r="Z2094" s="18">
        <v>-81.533114577899994</v>
      </c>
      <c r="AA2094" s="71" t="str">
        <f t="shared" si="197"/>
        <v>GUE</v>
      </c>
    </row>
    <row r="2095" spans="1:27" x14ac:dyDescent="0.25">
      <c r="A2095" s="22" t="s">
        <v>2835</v>
      </c>
      <c r="B2095" s="22">
        <v>0</v>
      </c>
      <c r="C2095" s="22" t="s">
        <v>4624</v>
      </c>
      <c r="D2095" s="22">
        <v>2</v>
      </c>
      <c r="E2095" s="23" t="str">
        <f t="shared" si="192"/>
        <v>Green</v>
      </c>
      <c r="F2095" s="72" t="s">
        <v>1681</v>
      </c>
      <c r="G2095" s="23"/>
      <c r="H2095" s="24" t="str">
        <f t="shared" si="193"/>
        <v>Start Loc</v>
      </c>
      <c r="I2095" s="24" t="str">
        <f t="shared" si="194"/>
        <v>End Loc</v>
      </c>
      <c r="J2095" s="24" t="str">
        <f t="shared" si="195"/>
        <v>Segment</v>
      </c>
      <c r="K2095" s="71" t="s">
        <v>1040</v>
      </c>
      <c r="L2095" s="22">
        <v>2.25</v>
      </c>
      <c r="M2095" s="22">
        <v>2.4900000000000002</v>
      </c>
      <c r="N2095" s="22">
        <v>2</v>
      </c>
      <c r="O2095" s="22">
        <v>0</v>
      </c>
      <c r="P2095" s="22">
        <v>0</v>
      </c>
      <c r="Q2095" s="22">
        <v>1</v>
      </c>
      <c r="R2095" s="22"/>
      <c r="S2095" s="22"/>
      <c r="T2095" s="22"/>
      <c r="U2095" t="s">
        <v>453</v>
      </c>
      <c r="V2095" s="18">
        <f t="shared" si="196"/>
        <v>0.24000000000000021</v>
      </c>
      <c r="W2095" s="18">
        <v>39.975533867499998</v>
      </c>
      <c r="X2095" s="18">
        <v>-83.834065417399998</v>
      </c>
      <c r="Y2095" s="18">
        <v>39.972320885000002</v>
      </c>
      <c r="Z2095" s="18">
        <v>-83.832584011099996</v>
      </c>
      <c r="AA2095" s="71" t="str">
        <f t="shared" si="197"/>
        <v>CLA</v>
      </c>
    </row>
    <row r="2096" spans="1:27" x14ac:dyDescent="0.25">
      <c r="A2096" s="22" t="s">
        <v>3950</v>
      </c>
      <c r="B2096" s="22">
        <v>0</v>
      </c>
      <c r="C2096" s="22" t="s">
        <v>4627</v>
      </c>
      <c r="D2096" s="22">
        <v>2</v>
      </c>
      <c r="E2096" s="23" t="str">
        <f t="shared" si="192"/>
        <v>Green</v>
      </c>
      <c r="F2096" s="72" t="s">
        <v>1676</v>
      </c>
      <c r="G2096" s="23"/>
      <c r="H2096" s="24" t="str">
        <f t="shared" si="193"/>
        <v>Start Loc</v>
      </c>
      <c r="I2096" s="24" t="str">
        <f t="shared" si="194"/>
        <v>End Loc</v>
      </c>
      <c r="J2096" s="24" t="str">
        <f t="shared" si="195"/>
        <v>Segment</v>
      </c>
      <c r="K2096" s="71" t="s">
        <v>904</v>
      </c>
      <c r="L2096" s="22">
        <v>3.25</v>
      </c>
      <c r="M2096" s="22">
        <v>3.49</v>
      </c>
      <c r="N2096" s="22">
        <v>2</v>
      </c>
      <c r="O2096" s="22">
        <v>0</v>
      </c>
      <c r="P2096" s="22">
        <v>0</v>
      </c>
      <c r="Q2096" s="22">
        <v>1</v>
      </c>
      <c r="R2096" s="22"/>
      <c r="S2096" s="22"/>
      <c r="T2096" s="22"/>
      <c r="U2096" t="s">
        <v>1315</v>
      </c>
      <c r="V2096" s="18">
        <f t="shared" si="196"/>
        <v>0.24000000000000021</v>
      </c>
      <c r="W2096" s="18">
        <v>39.972190834599999</v>
      </c>
      <c r="X2096" s="18">
        <v>-81.998510801199998</v>
      </c>
      <c r="Y2096" s="18">
        <v>39.972374454300002</v>
      </c>
      <c r="Z2096" s="18">
        <v>-81.994893361899997</v>
      </c>
      <c r="AA2096" s="71" t="str">
        <f t="shared" si="197"/>
        <v>MUS</v>
      </c>
    </row>
    <row r="2097" spans="1:27" x14ac:dyDescent="0.25">
      <c r="A2097" s="22" t="s">
        <v>2769</v>
      </c>
      <c r="B2097" s="22">
        <v>0</v>
      </c>
      <c r="C2097" s="22" t="s">
        <v>4624</v>
      </c>
      <c r="D2097" s="22">
        <v>2</v>
      </c>
      <c r="E2097" s="23" t="str">
        <f t="shared" si="192"/>
        <v>Green</v>
      </c>
      <c r="F2097" s="72" t="s">
        <v>1733</v>
      </c>
      <c r="G2097" s="23"/>
      <c r="H2097" s="24" t="str">
        <f t="shared" si="193"/>
        <v>Start Loc</v>
      </c>
      <c r="I2097" s="24" t="str">
        <f t="shared" si="194"/>
        <v>End Loc</v>
      </c>
      <c r="J2097" s="24" t="str">
        <f t="shared" si="195"/>
        <v>Segment</v>
      </c>
      <c r="K2097" s="71" t="s">
        <v>1072</v>
      </c>
      <c r="L2097" s="22">
        <v>2.25</v>
      </c>
      <c r="M2097" s="22">
        <v>2.4900000000000002</v>
      </c>
      <c r="N2097" s="22">
        <v>2</v>
      </c>
      <c r="O2097" s="22">
        <v>0</v>
      </c>
      <c r="P2097" s="22">
        <v>0</v>
      </c>
      <c r="Q2097" s="22">
        <v>5</v>
      </c>
      <c r="R2097" s="22"/>
      <c r="S2097" s="22"/>
      <c r="T2097" s="22"/>
      <c r="U2097" t="s">
        <v>637</v>
      </c>
      <c r="V2097" s="18">
        <f t="shared" si="196"/>
        <v>0.24000000000000021</v>
      </c>
      <c r="W2097" s="18">
        <v>39.970704245500002</v>
      </c>
      <c r="X2097" s="18">
        <v>-81.549108872199994</v>
      </c>
      <c r="Y2097" s="18">
        <v>39.972406245899997</v>
      </c>
      <c r="Z2097" s="18">
        <v>-81.529891917599997</v>
      </c>
      <c r="AA2097" s="71" t="str">
        <f t="shared" si="197"/>
        <v>GUE</v>
      </c>
    </row>
    <row r="2098" spans="1:27" x14ac:dyDescent="0.25">
      <c r="A2098" s="22" t="s">
        <v>2554</v>
      </c>
      <c r="B2098" s="22">
        <v>0</v>
      </c>
      <c r="C2098" s="22" t="s">
        <v>4617</v>
      </c>
      <c r="D2098" s="22">
        <v>2</v>
      </c>
      <c r="E2098" s="23" t="str">
        <f t="shared" si="192"/>
        <v>Green</v>
      </c>
      <c r="F2098" s="72" t="s">
        <v>1733</v>
      </c>
      <c r="G2098" s="23"/>
      <c r="H2098" s="24" t="str">
        <f t="shared" si="193"/>
        <v>Start Loc</v>
      </c>
      <c r="I2098" s="24" t="str">
        <f t="shared" si="194"/>
        <v>End Loc</v>
      </c>
      <c r="J2098" s="24" t="str">
        <f t="shared" si="195"/>
        <v>Segment</v>
      </c>
      <c r="K2098" s="71" t="s">
        <v>1072</v>
      </c>
      <c r="L2098" s="22">
        <v>2.75</v>
      </c>
      <c r="M2098" s="22">
        <v>2.99</v>
      </c>
      <c r="N2098" s="22">
        <v>2</v>
      </c>
      <c r="O2098" s="22">
        <v>0</v>
      </c>
      <c r="P2098" s="22">
        <v>0</v>
      </c>
      <c r="Q2098" s="22">
        <v>0</v>
      </c>
      <c r="R2098" s="22"/>
      <c r="S2098" s="22"/>
      <c r="T2098" s="22"/>
      <c r="U2098" t="s">
        <v>637</v>
      </c>
      <c r="V2098" s="18">
        <f t="shared" si="196"/>
        <v>0.24000000000000021</v>
      </c>
      <c r="W2098" s="18">
        <v>39.971338191299999</v>
      </c>
      <c r="X2098" s="18">
        <v>-81.525490492499998</v>
      </c>
      <c r="Y2098" s="18">
        <v>39.973753276499998</v>
      </c>
      <c r="Z2098" s="18">
        <v>-81.522740213999995</v>
      </c>
      <c r="AA2098" s="71" t="str">
        <f t="shared" si="197"/>
        <v>GUE</v>
      </c>
    </row>
    <row r="2099" spans="1:27" x14ac:dyDescent="0.25">
      <c r="A2099" s="22" t="s">
        <v>2328</v>
      </c>
      <c r="B2099" s="22">
        <v>0</v>
      </c>
      <c r="C2099" s="22" t="s">
        <v>4627</v>
      </c>
      <c r="D2099" s="22">
        <v>2</v>
      </c>
      <c r="E2099" s="23" t="str">
        <f t="shared" si="192"/>
        <v>Green</v>
      </c>
      <c r="F2099" s="72" t="s">
        <v>1676</v>
      </c>
      <c r="G2099" s="23"/>
      <c r="H2099" s="24" t="str">
        <f t="shared" si="193"/>
        <v>Start Loc</v>
      </c>
      <c r="I2099" s="24" t="str">
        <f t="shared" si="194"/>
        <v>End Loc</v>
      </c>
      <c r="J2099" s="24" t="str">
        <f t="shared" si="195"/>
        <v>Segment</v>
      </c>
      <c r="K2099" s="71" t="s">
        <v>861</v>
      </c>
      <c r="L2099" s="22">
        <v>3.25</v>
      </c>
      <c r="M2099" s="22">
        <v>3.49</v>
      </c>
      <c r="N2099" s="22">
        <v>2</v>
      </c>
      <c r="O2099" s="22">
        <v>0</v>
      </c>
      <c r="P2099" s="22">
        <v>0</v>
      </c>
      <c r="Q2099" s="22">
        <v>0</v>
      </c>
      <c r="R2099" s="22"/>
      <c r="S2099" s="22"/>
      <c r="T2099" s="22"/>
      <c r="U2099" t="s">
        <v>761</v>
      </c>
      <c r="V2099" s="18">
        <f t="shared" si="196"/>
        <v>0.24000000000000021</v>
      </c>
      <c r="W2099" s="18">
        <v>39.975344459900001</v>
      </c>
      <c r="X2099" s="18">
        <v>-82.096779903300003</v>
      </c>
      <c r="Y2099" s="18">
        <v>39.974180820800001</v>
      </c>
      <c r="Z2099" s="18">
        <v>-82.092606360999994</v>
      </c>
      <c r="AA2099" s="71" t="str">
        <f t="shared" si="197"/>
        <v>MUS</v>
      </c>
    </row>
    <row r="2100" spans="1:27" x14ac:dyDescent="0.25">
      <c r="A2100" s="22" t="s">
        <v>2799</v>
      </c>
      <c r="B2100" s="22">
        <v>0</v>
      </c>
      <c r="C2100" s="22" t="s">
        <v>4631</v>
      </c>
      <c r="D2100" s="22">
        <v>2</v>
      </c>
      <c r="E2100" s="23" t="str">
        <f t="shared" si="192"/>
        <v>Green</v>
      </c>
      <c r="F2100" s="72" t="s">
        <v>1676</v>
      </c>
      <c r="G2100" s="23"/>
      <c r="H2100" s="24" t="str">
        <f t="shared" si="193"/>
        <v>Start Loc</v>
      </c>
      <c r="I2100" s="24" t="str">
        <f t="shared" si="194"/>
        <v>End Loc</v>
      </c>
      <c r="J2100" s="24" t="str">
        <f t="shared" si="195"/>
        <v>Segment</v>
      </c>
      <c r="K2100" s="71" t="s">
        <v>861</v>
      </c>
      <c r="L2100" s="22">
        <v>3</v>
      </c>
      <c r="M2100" s="22">
        <v>3.24</v>
      </c>
      <c r="N2100" s="22">
        <v>2</v>
      </c>
      <c r="O2100" s="22">
        <v>0</v>
      </c>
      <c r="P2100" s="22">
        <v>0</v>
      </c>
      <c r="Q2100" s="22">
        <v>1</v>
      </c>
      <c r="R2100" s="22"/>
      <c r="S2100" s="22"/>
      <c r="T2100" s="22"/>
      <c r="U2100" t="s">
        <v>761</v>
      </c>
      <c r="V2100" s="18">
        <f t="shared" si="196"/>
        <v>0.24000000000000021</v>
      </c>
      <c r="W2100" s="18">
        <v>39.976140217000001</v>
      </c>
      <c r="X2100" s="18">
        <v>-82.100784268500007</v>
      </c>
      <c r="Y2100" s="18">
        <v>39.975435775800001</v>
      </c>
      <c r="Z2100" s="18">
        <v>-82.096925821100001</v>
      </c>
      <c r="AA2100" s="71" t="str">
        <f t="shared" si="197"/>
        <v>MUS</v>
      </c>
    </row>
    <row r="2101" spans="1:27" x14ac:dyDescent="0.25">
      <c r="A2101" s="22" t="s">
        <v>5839</v>
      </c>
      <c r="B2101" s="22">
        <v>0</v>
      </c>
      <c r="C2101" s="22" t="s">
        <v>4615</v>
      </c>
      <c r="D2101" s="22">
        <v>2</v>
      </c>
      <c r="E2101" s="23" t="str">
        <f t="shared" si="192"/>
        <v>Green</v>
      </c>
      <c r="F2101" s="72" t="s">
        <v>1676</v>
      </c>
      <c r="G2101" s="23"/>
      <c r="H2101" s="24" t="str">
        <f t="shared" si="193"/>
        <v>Start Loc</v>
      </c>
      <c r="I2101" s="24" t="str">
        <f t="shared" si="194"/>
        <v>End Loc</v>
      </c>
      <c r="J2101" s="24" t="str">
        <f t="shared" si="195"/>
        <v>Segment</v>
      </c>
      <c r="K2101" s="71" t="s">
        <v>841</v>
      </c>
      <c r="L2101" s="22">
        <v>2.5</v>
      </c>
      <c r="M2101" s="22">
        <v>2.74</v>
      </c>
      <c r="N2101" s="22">
        <v>2</v>
      </c>
      <c r="O2101" s="22">
        <v>0</v>
      </c>
      <c r="P2101" s="22">
        <v>0</v>
      </c>
      <c r="Q2101" s="22">
        <v>0</v>
      </c>
      <c r="R2101" s="22"/>
      <c r="S2101" s="22"/>
      <c r="T2101" s="22"/>
      <c r="U2101" t="s">
        <v>632</v>
      </c>
      <c r="V2101" s="18">
        <f t="shared" si="196"/>
        <v>0.24000000000000021</v>
      </c>
      <c r="W2101" s="18">
        <v>39.972667571800002</v>
      </c>
      <c r="X2101" s="18">
        <v>-81.994184278600002</v>
      </c>
      <c r="Y2101" s="18">
        <v>39.9757551995</v>
      </c>
      <c r="Z2101" s="18">
        <v>-81.992256316999999</v>
      </c>
      <c r="AA2101" s="71" t="str">
        <f t="shared" si="197"/>
        <v>MUS</v>
      </c>
    </row>
    <row r="2102" spans="1:27" x14ac:dyDescent="0.25">
      <c r="A2102" s="22" t="s">
        <v>2754</v>
      </c>
      <c r="B2102" s="22">
        <v>0</v>
      </c>
      <c r="C2102" s="22" t="s">
        <v>4617</v>
      </c>
      <c r="D2102" s="22">
        <v>3</v>
      </c>
      <c r="E2102" s="23" t="str">
        <f t="shared" si="192"/>
        <v>Green</v>
      </c>
      <c r="F2102" s="72" t="s">
        <v>1676</v>
      </c>
      <c r="G2102" s="23"/>
      <c r="H2102" s="24" t="str">
        <f t="shared" si="193"/>
        <v>Start Loc</v>
      </c>
      <c r="I2102" s="24" t="str">
        <f t="shared" si="194"/>
        <v>End Loc</v>
      </c>
      <c r="J2102" s="24" t="str">
        <f t="shared" si="195"/>
        <v>Segment</v>
      </c>
      <c r="K2102" s="71" t="s">
        <v>904</v>
      </c>
      <c r="L2102" s="22">
        <v>2.75</v>
      </c>
      <c r="M2102" s="22">
        <v>2.99</v>
      </c>
      <c r="N2102" s="22">
        <v>3</v>
      </c>
      <c r="O2102" s="22">
        <v>0</v>
      </c>
      <c r="P2102" s="22">
        <v>0</v>
      </c>
      <c r="Q2102" s="22">
        <v>1</v>
      </c>
      <c r="R2102" s="22"/>
      <c r="S2102" s="22"/>
      <c r="T2102" s="22"/>
      <c r="U2102" t="s">
        <v>1315</v>
      </c>
      <c r="V2102" s="18">
        <f t="shared" si="196"/>
        <v>0.24000000000000021</v>
      </c>
      <c r="W2102" s="18">
        <v>39.978979459800001</v>
      </c>
      <c r="X2102" s="18">
        <v>-81.998855351000003</v>
      </c>
      <c r="Y2102" s="18">
        <v>39.975790277999998</v>
      </c>
      <c r="Z2102" s="18">
        <v>-81.998006133999993</v>
      </c>
      <c r="AA2102" s="71" t="str">
        <f t="shared" si="197"/>
        <v>MUS</v>
      </c>
    </row>
    <row r="2103" spans="1:27" x14ac:dyDescent="0.25">
      <c r="A2103" s="22" t="s">
        <v>5443</v>
      </c>
      <c r="B2103" s="22">
        <v>0</v>
      </c>
      <c r="C2103" s="22" t="s">
        <v>4612</v>
      </c>
      <c r="D2103" s="22">
        <v>2</v>
      </c>
      <c r="E2103" s="23" t="str">
        <f t="shared" si="192"/>
        <v>Green</v>
      </c>
      <c r="F2103" s="72" t="s">
        <v>1699</v>
      </c>
      <c r="G2103" s="23"/>
      <c r="H2103" s="24" t="str">
        <f t="shared" si="193"/>
        <v>Start Loc</v>
      </c>
      <c r="I2103" s="24" t="str">
        <f t="shared" si="194"/>
        <v>End Loc</v>
      </c>
      <c r="J2103" s="24" t="str">
        <f t="shared" si="195"/>
        <v>Segment</v>
      </c>
      <c r="K2103" s="71" t="s">
        <v>1147</v>
      </c>
      <c r="L2103" s="22">
        <v>1</v>
      </c>
      <c r="M2103" s="22">
        <v>1.24</v>
      </c>
      <c r="N2103" s="22">
        <v>2</v>
      </c>
      <c r="O2103" s="22">
        <v>0</v>
      </c>
      <c r="P2103" s="22">
        <v>0</v>
      </c>
      <c r="Q2103" s="22">
        <v>0</v>
      </c>
      <c r="R2103" s="22"/>
      <c r="S2103" s="22"/>
      <c r="T2103" s="22"/>
      <c r="U2103" t="s">
        <v>740</v>
      </c>
      <c r="V2103" s="18">
        <f t="shared" si="196"/>
        <v>0.24</v>
      </c>
      <c r="W2103" s="18">
        <v>39.974044528699999</v>
      </c>
      <c r="X2103" s="18">
        <v>-82.454667486299996</v>
      </c>
      <c r="Y2103" s="18">
        <v>39.976090249499997</v>
      </c>
      <c r="Z2103" s="18">
        <v>-82.451172114499997</v>
      </c>
      <c r="AA2103" s="71" t="str">
        <f t="shared" si="197"/>
        <v>LIC</v>
      </c>
    </row>
    <row r="2104" spans="1:27" x14ac:dyDescent="0.25">
      <c r="A2104" s="22" t="s">
        <v>5604</v>
      </c>
      <c r="B2104" s="22">
        <v>0</v>
      </c>
      <c r="C2104" s="22" t="s">
        <v>4606</v>
      </c>
      <c r="D2104" s="22">
        <v>2</v>
      </c>
      <c r="E2104" s="23" t="str">
        <f t="shared" si="192"/>
        <v>Green</v>
      </c>
      <c r="F2104" s="72" t="s">
        <v>1676</v>
      </c>
      <c r="G2104" s="23"/>
      <c r="H2104" s="24" t="str">
        <f t="shared" si="193"/>
        <v>Start Loc</v>
      </c>
      <c r="I2104" s="24" t="str">
        <f t="shared" si="194"/>
        <v>End Loc</v>
      </c>
      <c r="J2104" s="24" t="str">
        <f t="shared" si="195"/>
        <v>Segment</v>
      </c>
      <c r="K2104" s="71" t="s">
        <v>6603</v>
      </c>
      <c r="L2104" s="22">
        <v>0.25</v>
      </c>
      <c r="M2104" s="22">
        <v>0.49</v>
      </c>
      <c r="N2104" s="22">
        <v>2</v>
      </c>
      <c r="O2104" s="22">
        <v>0</v>
      </c>
      <c r="P2104" s="22">
        <v>0</v>
      </c>
      <c r="Q2104" s="22">
        <v>0</v>
      </c>
      <c r="R2104" s="22"/>
      <c r="S2104" s="22"/>
      <c r="T2104" s="22"/>
      <c r="U2104" t="s">
        <v>6652</v>
      </c>
      <c r="V2104" s="18">
        <f t="shared" si="196"/>
        <v>0.24</v>
      </c>
      <c r="W2104" s="18">
        <v>39.973645609899997</v>
      </c>
      <c r="X2104" s="18">
        <v>-81.774961610299997</v>
      </c>
      <c r="Y2104" s="18">
        <v>39.976600675299998</v>
      </c>
      <c r="Z2104" s="18">
        <v>-81.776709952800005</v>
      </c>
      <c r="AA2104" s="71" t="str">
        <f t="shared" si="197"/>
        <v>MUS</v>
      </c>
    </row>
    <row r="2105" spans="1:27" x14ac:dyDescent="0.25">
      <c r="A2105" s="22" t="s">
        <v>2435</v>
      </c>
      <c r="B2105" s="22">
        <v>0</v>
      </c>
      <c r="C2105" s="22" t="s">
        <v>4624</v>
      </c>
      <c r="D2105" s="22">
        <v>2</v>
      </c>
      <c r="E2105" s="23" t="str">
        <f t="shared" si="192"/>
        <v>Green</v>
      </c>
      <c r="F2105" s="72" t="s">
        <v>1676</v>
      </c>
      <c r="G2105" s="23"/>
      <c r="H2105" s="24" t="str">
        <f t="shared" si="193"/>
        <v>Start Loc</v>
      </c>
      <c r="I2105" s="24" t="str">
        <f t="shared" si="194"/>
        <v>End Loc</v>
      </c>
      <c r="J2105" s="24" t="str">
        <f t="shared" si="195"/>
        <v>Segment</v>
      </c>
      <c r="K2105" s="71" t="s">
        <v>861</v>
      </c>
      <c r="L2105" s="22">
        <v>2.25</v>
      </c>
      <c r="M2105" s="22">
        <v>2.4900000000000002</v>
      </c>
      <c r="N2105" s="22">
        <v>2</v>
      </c>
      <c r="O2105" s="22">
        <v>0</v>
      </c>
      <c r="P2105" s="22">
        <v>0</v>
      </c>
      <c r="Q2105" s="22">
        <v>0</v>
      </c>
      <c r="R2105" s="22"/>
      <c r="S2105" s="22"/>
      <c r="T2105" s="22"/>
      <c r="U2105" t="s">
        <v>761</v>
      </c>
      <c r="V2105" s="18">
        <f t="shared" si="196"/>
        <v>0.24000000000000021</v>
      </c>
      <c r="W2105" s="18">
        <v>39.9776176433</v>
      </c>
      <c r="X2105" s="18">
        <v>-82.1133312276</v>
      </c>
      <c r="Y2105" s="18">
        <v>39.976769349400001</v>
      </c>
      <c r="Z2105" s="18">
        <v>-82.109501611699997</v>
      </c>
      <c r="AA2105" s="71" t="str">
        <f t="shared" si="197"/>
        <v>MUS</v>
      </c>
    </row>
    <row r="2106" spans="1:27" x14ac:dyDescent="0.25">
      <c r="A2106" s="22" t="s">
        <v>2909</v>
      </c>
      <c r="B2106" s="22">
        <v>0</v>
      </c>
      <c r="C2106" s="22" t="s">
        <v>4616</v>
      </c>
      <c r="D2106" s="22">
        <v>4</v>
      </c>
      <c r="E2106" s="23" t="str">
        <f t="shared" si="192"/>
        <v>Green</v>
      </c>
      <c r="F2106" s="72" t="s">
        <v>1733</v>
      </c>
      <c r="G2106" s="23"/>
      <c r="H2106" s="24" t="str">
        <f t="shared" si="193"/>
        <v>Start Loc</v>
      </c>
      <c r="I2106" s="24" t="str">
        <f t="shared" si="194"/>
        <v>End Loc</v>
      </c>
      <c r="J2106" s="24" t="str">
        <f t="shared" si="195"/>
        <v>Segment</v>
      </c>
      <c r="K2106" s="71" t="s">
        <v>825</v>
      </c>
      <c r="L2106" s="22">
        <v>4</v>
      </c>
      <c r="M2106" s="22">
        <v>4.24</v>
      </c>
      <c r="N2106" s="22">
        <v>4</v>
      </c>
      <c r="O2106" s="22">
        <v>0</v>
      </c>
      <c r="P2106" s="22">
        <v>0</v>
      </c>
      <c r="Q2106" s="22">
        <v>1</v>
      </c>
      <c r="R2106" s="22"/>
      <c r="S2106" s="22"/>
      <c r="T2106" s="22"/>
      <c r="U2106" t="s">
        <v>1184</v>
      </c>
      <c r="V2106" s="18">
        <f t="shared" si="196"/>
        <v>0.24000000000000021</v>
      </c>
      <c r="W2106" s="18">
        <v>39.975326455599998</v>
      </c>
      <c r="X2106" s="18">
        <v>-81.414056380600002</v>
      </c>
      <c r="Y2106" s="18">
        <v>39.9782769133</v>
      </c>
      <c r="Z2106" s="18">
        <v>-81.415751649699999</v>
      </c>
      <c r="AA2106" s="71" t="str">
        <f t="shared" si="197"/>
        <v>GUE</v>
      </c>
    </row>
    <row r="2107" spans="1:27" x14ac:dyDescent="0.25">
      <c r="A2107" s="22" t="s">
        <v>6461</v>
      </c>
      <c r="B2107" s="22">
        <v>0</v>
      </c>
      <c r="C2107" s="22" t="s">
        <v>4620</v>
      </c>
      <c r="D2107" s="22">
        <v>3</v>
      </c>
      <c r="E2107" s="23" t="str">
        <f t="shared" si="192"/>
        <v>Green</v>
      </c>
      <c r="F2107" s="72" t="s">
        <v>1733</v>
      </c>
      <c r="G2107" s="23"/>
      <c r="H2107" s="24" t="str">
        <f t="shared" si="193"/>
        <v>Start Loc</v>
      </c>
      <c r="I2107" s="24" t="str">
        <f t="shared" si="194"/>
        <v>End Loc</v>
      </c>
      <c r="J2107" s="24" t="str">
        <f t="shared" si="195"/>
        <v>Segment</v>
      </c>
      <c r="K2107" s="71" t="s">
        <v>6625</v>
      </c>
      <c r="L2107" s="22">
        <v>0</v>
      </c>
      <c r="M2107" s="22">
        <v>0.24</v>
      </c>
      <c r="N2107" s="22">
        <v>3</v>
      </c>
      <c r="O2107" s="22">
        <v>0</v>
      </c>
      <c r="P2107" s="22">
        <v>0</v>
      </c>
      <c r="Q2107" s="22">
        <v>3</v>
      </c>
      <c r="R2107" s="22"/>
      <c r="S2107" s="22"/>
      <c r="T2107" s="22"/>
      <c r="U2107" t="s">
        <v>6831</v>
      </c>
      <c r="V2107" s="18">
        <f t="shared" si="196"/>
        <v>0.24</v>
      </c>
      <c r="W2107" s="18">
        <v>39.976632841499999</v>
      </c>
      <c r="X2107" s="18">
        <v>-81.510662009300006</v>
      </c>
      <c r="Y2107" s="18">
        <v>39.979769707000003</v>
      </c>
      <c r="Z2107" s="18">
        <v>-81.5092820407</v>
      </c>
      <c r="AA2107" s="71" t="str">
        <f t="shared" si="197"/>
        <v>GUE</v>
      </c>
    </row>
    <row r="2108" spans="1:27" x14ac:dyDescent="0.25">
      <c r="A2108" s="22" t="s">
        <v>2509</v>
      </c>
      <c r="B2108" s="22">
        <v>0</v>
      </c>
      <c r="C2108" s="22" t="s">
        <v>4621</v>
      </c>
      <c r="D2108" s="22">
        <v>2</v>
      </c>
      <c r="E2108" s="23" t="str">
        <f t="shared" si="192"/>
        <v>Green</v>
      </c>
      <c r="F2108" s="72" t="s">
        <v>1681</v>
      </c>
      <c r="G2108" s="23"/>
      <c r="H2108" s="24" t="str">
        <f t="shared" si="193"/>
        <v>Start Loc</v>
      </c>
      <c r="I2108" s="24" t="str">
        <f t="shared" si="194"/>
        <v>End Loc</v>
      </c>
      <c r="J2108" s="24" t="str">
        <f t="shared" si="195"/>
        <v>Segment</v>
      </c>
      <c r="K2108" s="71" t="s">
        <v>1040</v>
      </c>
      <c r="L2108" s="22">
        <v>0.75</v>
      </c>
      <c r="M2108" s="22">
        <v>0.99</v>
      </c>
      <c r="N2108" s="22">
        <v>2</v>
      </c>
      <c r="O2108" s="22">
        <v>0</v>
      </c>
      <c r="P2108" s="22">
        <v>0</v>
      </c>
      <c r="Q2108" s="22">
        <v>0</v>
      </c>
      <c r="R2108" s="22"/>
      <c r="S2108" s="22"/>
      <c r="T2108" s="22"/>
      <c r="U2108" t="s">
        <v>453</v>
      </c>
      <c r="V2108" s="18">
        <f t="shared" si="196"/>
        <v>0.24</v>
      </c>
      <c r="W2108" s="18">
        <v>39.982662075900002</v>
      </c>
      <c r="X2108" s="18">
        <v>-83.858611863700006</v>
      </c>
      <c r="Y2108" s="18">
        <v>39.981460720199998</v>
      </c>
      <c r="Z2108" s="18">
        <v>-83.854615500700007</v>
      </c>
      <c r="AA2108" s="71" t="str">
        <f t="shared" si="197"/>
        <v>CLA</v>
      </c>
    </row>
    <row r="2109" spans="1:27" x14ac:dyDescent="0.25">
      <c r="A2109" s="22" t="s">
        <v>6420</v>
      </c>
      <c r="B2109" s="22">
        <v>0</v>
      </c>
      <c r="C2109" s="22" t="s">
        <v>4653</v>
      </c>
      <c r="D2109" s="22">
        <v>3</v>
      </c>
      <c r="E2109" s="23" t="str">
        <f t="shared" si="192"/>
        <v>Green</v>
      </c>
      <c r="F2109" s="72" t="s">
        <v>1685</v>
      </c>
      <c r="G2109" s="23"/>
      <c r="H2109" s="24" t="str">
        <f t="shared" si="193"/>
        <v>Start Loc</v>
      </c>
      <c r="I2109" s="24" t="str">
        <f t="shared" si="194"/>
        <v>End Loc</v>
      </c>
      <c r="J2109" s="24" t="str">
        <f t="shared" si="195"/>
        <v>Segment</v>
      </c>
      <c r="K2109" s="71" t="s">
        <v>937</v>
      </c>
      <c r="L2109" s="22">
        <v>6</v>
      </c>
      <c r="M2109" s="22">
        <v>6.24</v>
      </c>
      <c r="N2109" s="22">
        <v>3</v>
      </c>
      <c r="O2109" s="22">
        <v>0</v>
      </c>
      <c r="P2109" s="22">
        <v>0</v>
      </c>
      <c r="Q2109" s="22">
        <v>0</v>
      </c>
      <c r="R2109" s="22"/>
      <c r="S2109" s="22"/>
      <c r="T2109" s="22"/>
      <c r="U2109" t="s">
        <v>4747</v>
      </c>
      <c r="V2109" s="18">
        <f t="shared" si="196"/>
        <v>0.24000000000000021</v>
      </c>
      <c r="W2109" s="18">
        <v>39.983764164100002</v>
      </c>
      <c r="X2109" s="18">
        <v>-83.170318574299998</v>
      </c>
      <c r="Y2109" s="18">
        <v>39.982911385800001</v>
      </c>
      <c r="Z2109" s="18">
        <v>-83.165992836699999</v>
      </c>
      <c r="AA2109" s="71" t="str">
        <f t="shared" si="197"/>
        <v>FRA</v>
      </c>
    </row>
    <row r="2110" spans="1:27" x14ac:dyDescent="0.25">
      <c r="A2110" s="22" t="s">
        <v>2263</v>
      </c>
      <c r="B2110" s="22">
        <v>0</v>
      </c>
      <c r="C2110" s="22" t="s">
        <v>4621</v>
      </c>
      <c r="D2110" s="22">
        <v>3</v>
      </c>
      <c r="E2110" s="23" t="str">
        <f t="shared" si="192"/>
        <v>Green</v>
      </c>
      <c r="F2110" s="72" t="s">
        <v>1676</v>
      </c>
      <c r="G2110" s="23"/>
      <c r="H2110" s="24" t="str">
        <f t="shared" si="193"/>
        <v>Start Loc</v>
      </c>
      <c r="I2110" s="24" t="str">
        <f t="shared" si="194"/>
        <v>End Loc</v>
      </c>
      <c r="J2110" s="24" t="str">
        <f t="shared" si="195"/>
        <v>Segment</v>
      </c>
      <c r="K2110" s="71" t="s">
        <v>856</v>
      </c>
      <c r="L2110" s="22">
        <v>0.75</v>
      </c>
      <c r="M2110" s="22">
        <v>0.99</v>
      </c>
      <c r="N2110" s="22">
        <v>3</v>
      </c>
      <c r="O2110" s="22">
        <v>0</v>
      </c>
      <c r="P2110" s="22">
        <v>0</v>
      </c>
      <c r="Q2110" s="22">
        <v>0</v>
      </c>
      <c r="R2110" s="22"/>
      <c r="S2110" s="22"/>
      <c r="T2110" s="22"/>
      <c r="U2110" t="s">
        <v>243</v>
      </c>
      <c r="V2110" s="18">
        <f t="shared" si="196"/>
        <v>0.24</v>
      </c>
      <c r="W2110" s="18">
        <v>39.979917459100001</v>
      </c>
      <c r="X2110" s="18">
        <v>-82.051429547599994</v>
      </c>
      <c r="Y2110" s="18">
        <v>39.982928101600002</v>
      </c>
      <c r="Z2110" s="18">
        <v>-82.052840820699998</v>
      </c>
      <c r="AA2110" s="71" t="str">
        <f t="shared" si="197"/>
        <v>MUS</v>
      </c>
    </row>
    <row r="2111" spans="1:27" x14ac:dyDescent="0.25">
      <c r="A2111" s="22" t="s">
        <v>5809</v>
      </c>
      <c r="B2111" s="22">
        <v>0</v>
      </c>
      <c r="C2111" s="22" t="s">
        <v>4612</v>
      </c>
      <c r="D2111" s="22">
        <v>2</v>
      </c>
      <c r="E2111" s="23" t="str">
        <f t="shared" si="192"/>
        <v>Green</v>
      </c>
      <c r="F2111" s="72" t="s">
        <v>1733</v>
      </c>
      <c r="G2111" s="23"/>
      <c r="H2111" s="24" t="str">
        <f t="shared" si="193"/>
        <v>Start Loc</v>
      </c>
      <c r="I2111" s="24" t="str">
        <f t="shared" si="194"/>
        <v>End Loc</v>
      </c>
      <c r="J2111" s="24" t="str">
        <f t="shared" si="195"/>
        <v>Segment</v>
      </c>
      <c r="K2111" s="71" t="s">
        <v>1036</v>
      </c>
      <c r="L2111" s="22">
        <v>1</v>
      </c>
      <c r="M2111" s="22">
        <v>1.24</v>
      </c>
      <c r="N2111" s="22">
        <v>2</v>
      </c>
      <c r="O2111" s="22">
        <v>0</v>
      </c>
      <c r="P2111" s="22">
        <v>0</v>
      </c>
      <c r="Q2111" s="22">
        <v>0</v>
      </c>
      <c r="R2111" s="22"/>
      <c r="S2111" s="22"/>
      <c r="T2111" s="22"/>
      <c r="U2111" t="s">
        <v>568</v>
      </c>
      <c r="V2111" s="18">
        <f t="shared" si="196"/>
        <v>0.24</v>
      </c>
      <c r="W2111" s="18">
        <v>39.980522046799997</v>
      </c>
      <c r="X2111" s="18">
        <v>-81.526174217399998</v>
      </c>
      <c r="Y2111" s="18">
        <v>39.983126281499999</v>
      </c>
      <c r="Z2111" s="18">
        <v>-81.523205004199994</v>
      </c>
      <c r="AA2111" s="71" t="str">
        <f t="shared" si="197"/>
        <v>GUE</v>
      </c>
    </row>
    <row r="2112" spans="1:27" x14ac:dyDescent="0.25">
      <c r="A2112" s="22" t="s">
        <v>6050</v>
      </c>
      <c r="B2112" s="22">
        <v>0</v>
      </c>
      <c r="C2112" s="22" t="s">
        <v>4630</v>
      </c>
      <c r="D2112" s="22">
        <v>2</v>
      </c>
      <c r="E2112" s="23" t="str">
        <f t="shared" si="192"/>
        <v>Green</v>
      </c>
      <c r="F2112" s="72" t="s">
        <v>1685</v>
      </c>
      <c r="G2112" s="23"/>
      <c r="H2112" s="24" t="str">
        <f t="shared" si="193"/>
        <v>Start Loc</v>
      </c>
      <c r="I2112" s="24" t="str">
        <f t="shared" si="194"/>
        <v>End Loc</v>
      </c>
      <c r="J2112" s="24" t="str">
        <f t="shared" si="195"/>
        <v>Segment</v>
      </c>
      <c r="K2112" s="71" t="s">
        <v>937</v>
      </c>
      <c r="L2112" s="22">
        <v>5.75</v>
      </c>
      <c r="M2112" s="22">
        <v>5.99</v>
      </c>
      <c r="N2112" s="22">
        <v>2</v>
      </c>
      <c r="O2112" s="22">
        <v>0</v>
      </c>
      <c r="P2112" s="22">
        <v>0</v>
      </c>
      <c r="Q2112" s="22">
        <v>0</v>
      </c>
      <c r="R2112" s="22"/>
      <c r="S2112" s="22"/>
      <c r="T2112" s="22"/>
      <c r="U2112" t="s">
        <v>4747</v>
      </c>
      <c r="V2112" s="18">
        <f t="shared" si="196"/>
        <v>0.24000000000000021</v>
      </c>
      <c r="W2112" s="18">
        <v>39.984486193099997</v>
      </c>
      <c r="X2112" s="18">
        <v>-83.1748633893</v>
      </c>
      <c r="Y2112" s="18">
        <v>39.983833130999997</v>
      </c>
      <c r="Z2112" s="18">
        <v>-83.170484329600001</v>
      </c>
      <c r="AA2112" s="71" t="str">
        <f t="shared" si="197"/>
        <v>FRA</v>
      </c>
    </row>
    <row r="2113" spans="1:27" x14ac:dyDescent="0.25">
      <c r="A2113" s="22" t="s">
        <v>2318</v>
      </c>
      <c r="B2113" s="22">
        <v>0</v>
      </c>
      <c r="C2113" s="22" t="s">
        <v>4615</v>
      </c>
      <c r="D2113" s="22">
        <v>2</v>
      </c>
      <c r="E2113" s="23" t="str">
        <f t="shared" si="192"/>
        <v>Green</v>
      </c>
      <c r="F2113" s="72" t="s">
        <v>1699</v>
      </c>
      <c r="G2113" s="23"/>
      <c r="H2113" s="24" t="str">
        <f t="shared" si="193"/>
        <v>Start Loc</v>
      </c>
      <c r="I2113" s="24" t="str">
        <f t="shared" si="194"/>
        <v>End Loc</v>
      </c>
      <c r="J2113" s="24" t="str">
        <f t="shared" si="195"/>
        <v>Segment</v>
      </c>
      <c r="K2113" s="71" t="s">
        <v>1081</v>
      </c>
      <c r="L2113" s="22">
        <v>2.5</v>
      </c>
      <c r="M2113" s="22">
        <v>2.74</v>
      </c>
      <c r="N2113" s="22">
        <v>2</v>
      </c>
      <c r="O2113" s="22">
        <v>0</v>
      </c>
      <c r="P2113" s="22">
        <v>0</v>
      </c>
      <c r="Q2113" s="22">
        <v>0</v>
      </c>
      <c r="R2113" s="22"/>
      <c r="S2113" s="22"/>
      <c r="T2113" s="22"/>
      <c r="U2113" t="s">
        <v>527</v>
      </c>
      <c r="V2113" s="18">
        <f t="shared" si="196"/>
        <v>0.24000000000000021</v>
      </c>
      <c r="W2113" s="18">
        <v>39.9808396687</v>
      </c>
      <c r="X2113" s="18">
        <v>-82.2640951745</v>
      </c>
      <c r="Y2113" s="18">
        <v>39.9843150353</v>
      </c>
      <c r="Z2113" s="18">
        <v>-82.263936657800002</v>
      </c>
      <c r="AA2113" s="71" t="str">
        <f t="shared" si="197"/>
        <v>LIC</v>
      </c>
    </row>
    <row r="2114" spans="1:27" x14ac:dyDescent="0.25">
      <c r="A2114" s="22" t="s">
        <v>5122</v>
      </c>
      <c r="B2114" s="22">
        <v>0</v>
      </c>
      <c r="C2114" s="22" t="s">
        <v>4626</v>
      </c>
      <c r="D2114" s="22">
        <v>2</v>
      </c>
      <c r="E2114" s="23" t="str">
        <f t="shared" si="192"/>
        <v>Green</v>
      </c>
      <c r="F2114" s="72" t="s">
        <v>1699</v>
      </c>
      <c r="G2114" s="23"/>
      <c r="H2114" s="24" t="str">
        <f t="shared" si="193"/>
        <v>Start Loc</v>
      </c>
      <c r="I2114" s="24" t="str">
        <f t="shared" si="194"/>
        <v>End Loc</v>
      </c>
      <c r="J2114" s="24" t="str">
        <f t="shared" si="195"/>
        <v>Segment</v>
      </c>
      <c r="K2114" s="71" t="s">
        <v>1147</v>
      </c>
      <c r="L2114" s="22">
        <v>1.75</v>
      </c>
      <c r="M2114" s="22">
        <v>1.99</v>
      </c>
      <c r="N2114" s="22">
        <v>2</v>
      </c>
      <c r="O2114" s="22">
        <v>0</v>
      </c>
      <c r="P2114" s="22">
        <v>0</v>
      </c>
      <c r="Q2114" s="22">
        <v>0</v>
      </c>
      <c r="R2114" s="22"/>
      <c r="S2114" s="22"/>
      <c r="T2114" s="22"/>
      <c r="U2114" t="s">
        <v>740</v>
      </c>
      <c r="V2114" s="18">
        <f t="shared" si="196"/>
        <v>0.24</v>
      </c>
      <c r="W2114" s="18">
        <v>39.981432071599997</v>
      </c>
      <c r="X2114" s="18">
        <v>-82.444557679900001</v>
      </c>
      <c r="Y2114" s="18">
        <v>39.984663949900003</v>
      </c>
      <c r="Z2114" s="18">
        <v>-82.443402711399997</v>
      </c>
      <c r="AA2114" s="71" t="str">
        <f t="shared" si="197"/>
        <v>LIC</v>
      </c>
    </row>
    <row r="2115" spans="1:27" x14ac:dyDescent="0.25">
      <c r="A2115" s="22" t="s">
        <v>3977</v>
      </c>
      <c r="B2115" s="22">
        <v>0</v>
      </c>
      <c r="C2115" s="22" t="s">
        <v>4617</v>
      </c>
      <c r="D2115" s="22">
        <v>3</v>
      </c>
      <c r="E2115" s="23" t="str">
        <f t="shared" si="192"/>
        <v>Green</v>
      </c>
      <c r="F2115" s="72" t="s">
        <v>1734</v>
      </c>
      <c r="G2115" s="23"/>
      <c r="H2115" s="24" t="str">
        <f t="shared" si="193"/>
        <v>Start Loc</v>
      </c>
      <c r="I2115" s="24" t="str">
        <f t="shared" si="194"/>
        <v>End Loc</v>
      </c>
      <c r="J2115" s="24" t="str">
        <f t="shared" si="195"/>
        <v>Segment</v>
      </c>
      <c r="K2115" s="71" t="s">
        <v>876</v>
      </c>
      <c r="L2115" s="22">
        <v>2.75</v>
      </c>
      <c r="M2115" s="22">
        <v>2.99</v>
      </c>
      <c r="N2115" s="22">
        <v>3</v>
      </c>
      <c r="O2115" s="22">
        <v>0</v>
      </c>
      <c r="P2115" s="22">
        <v>0</v>
      </c>
      <c r="Q2115" s="22">
        <v>3</v>
      </c>
      <c r="R2115" s="22"/>
      <c r="S2115" s="22"/>
      <c r="T2115" s="22"/>
      <c r="U2115" t="s">
        <v>755</v>
      </c>
      <c r="V2115" s="18">
        <f t="shared" si="196"/>
        <v>0.24000000000000021</v>
      </c>
      <c r="W2115" s="18">
        <v>39.982752359899997</v>
      </c>
      <c r="X2115" s="18">
        <v>-83.280081808099993</v>
      </c>
      <c r="Y2115" s="18">
        <v>39.9858928182</v>
      </c>
      <c r="Z2115" s="18">
        <v>-83.281797758300002</v>
      </c>
      <c r="AA2115" s="71" t="str">
        <f t="shared" si="197"/>
        <v>MAD</v>
      </c>
    </row>
    <row r="2116" spans="1:27" x14ac:dyDescent="0.25">
      <c r="A2116" s="22" t="s">
        <v>6064</v>
      </c>
      <c r="B2116" s="22">
        <v>0</v>
      </c>
      <c r="C2116" s="22" t="s">
        <v>4644</v>
      </c>
      <c r="D2116" s="22">
        <v>2</v>
      </c>
      <c r="E2116" s="23" t="str">
        <f t="shared" si="192"/>
        <v>Green</v>
      </c>
      <c r="F2116" s="72" t="s">
        <v>1676</v>
      </c>
      <c r="G2116" s="23"/>
      <c r="H2116" s="24" t="str">
        <f t="shared" si="193"/>
        <v>Start Loc</v>
      </c>
      <c r="I2116" s="24" t="str">
        <f t="shared" si="194"/>
        <v>End Loc</v>
      </c>
      <c r="J2116" s="24" t="str">
        <f t="shared" si="195"/>
        <v>Segment</v>
      </c>
      <c r="K2116" s="71" t="s">
        <v>984</v>
      </c>
      <c r="L2116" s="22">
        <v>5.25</v>
      </c>
      <c r="M2116" s="22">
        <v>5.49</v>
      </c>
      <c r="N2116" s="22">
        <v>2</v>
      </c>
      <c r="O2116" s="22">
        <v>0</v>
      </c>
      <c r="P2116" s="22">
        <v>0</v>
      </c>
      <c r="Q2116" s="22">
        <v>0</v>
      </c>
      <c r="R2116" s="22"/>
      <c r="S2116" s="22"/>
      <c r="T2116" s="22"/>
      <c r="U2116" t="s">
        <v>1975</v>
      </c>
      <c r="V2116" s="18">
        <f t="shared" si="196"/>
        <v>0.24000000000000021</v>
      </c>
      <c r="W2116" s="18">
        <v>39.982975209700001</v>
      </c>
      <c r="X2116" s="18">
        <v>-81.749187467100001</v>
      </c>
      <c r="Y2116" s="18">
        <v>39.986051867699999</v>
      </c>
      <c r="Z2116" s="18">
        <v>-81.747461207800001</v>
      </c>
      <c r="AA2116" s="71" t="str">
        <f t="shared" si="197"/>
        <v>MUS</v>
      </c>
    </row>
    <row r="2117" spans="1:27" x14ac:dyDescent="0.25">
      <c r="A2117" s="22" t="s">
        <v>2345</v>
      </c>
      <c r="B2117" s="22">
        <v>0</v>
      </c>
      <c r="C2117" s="22" t="s">
        <v>4609</v>
      </c>
      <c r="D2117" s="22">
        <v>2</v>
      </c>
      <c r="E2117" s="23" t="str">
        <f t="shared" si="192"/>
        <v>Green</v>
      </c>
      <c r="F2117" s="72" t="s">
        <v>1732</v>
      </c>
      <c r="G2117" s="23"/>
      <c r="H2117" s="24" t="str">
        <f t="shared" si="193"/>
        <v>Start Loc</v>
      </c>
      <c r="I2117" s="24" t="str">
        <f t="shared" si="194"/>
        <v>End Loc</v>
      </c>
      <c r="J2117" s="24" t="str">
        <f t="shared" si="195"/>
        <v>Segment</v>
      </c>
      <c r="K2117" s="71" t="s">
        <v>1097</v>
      </c>
      <c r="L2117" s="22">
        <v>4.25</v>
      </c>
      <c r="M2117" s="22">
        <v>4.49</v>
      </c>
      <c r="N2117" s="22">
        <v>2</v>
      </c>
      <c r="O2117" s="22">
        <v>0</v>
      </c>
      <c r="P2117" s="22">
        <v>0</v>
      </c>
      <c r="Q2117" s="22">
        <v>0</v>
      </c>
      <c r="R2117" s="22"/>
      <c r="S2117" s="22"/>
      <c r="T2117" s="22"/>
      <c r="U2117" t="s">
        <v>1399</v>
      </c>
      <c r="V2117" s="18">
        <f t="shared" si="196"/>
        <v>0.24000000000000021</v>
      </c>
      <c r="W2117" s="18">
        <v>39.9831697881</v>
      </c>
      <c r="X2117" s="18">
        <v>-84.221356677900005</v>
      </c>
      <c r="Y2117" s="18">
        <v>39.986534176900001</v>
      </c>
      <c r="Z2117" s="18">
        <v>-84.220848847699997</v>
      </c>
      <c r="AA2117" s="71" t="str">
        <f t="shared" si="197"/>
        <v>MIA</v>
      </c>
    </row>
    <row r="2118" spans="1:27" x14ac:dyDescent="0.25">
      <c r="A2118" s="22" t="s">
        <v>3586</v>
      </c>
      <c r="B2118" s="22">
        <v>0</v>
      </c>
      <c r="C2118" s="22" t="s">
        <v>4609</v>
      </c>
      <c r="D2118" s="22">
        <v>2</v>
      </c>
      <c r="E2118" s="23" t="str">
        <f t="shared" si="192"/>
        <v>Green</v>
      </c>
      <c r="F2118" s="72" t="s">
        <v>1699</v>
      </c>
      <c r="G2118" s="23"/>
      <c r="H2118" s="24" t="str">
        <f t="shared" si="193"/>
        <v>Start Loc</v>
      </c>
      <c r="I2118" s="24" t="str">
        <f t="shared" si="194"/>
        <v>End Loc</v>
      </c>
      <c r="J2118" s="24" t="str">
        <f t="shared" si="195"/>
        <v>Segment</v>
      </c>
      <c r="K2118" s="71" t="s">
        <v>997</v>
      </c>
      <c r="L2118" s="22">
        <v>4.25</v>
      </c>
      <c r="M2118" s="22">
        <v>4.49</v>
      </c>
      <c r="N2118" s="22">
        <v>2</v>
      </c>
      <c r="O2118" s="22">
        <v>0</v>
      </c>
      <c r="P2118" s="22">
        <v>0</v>
      </c>
      <c r="Q2118" s="22">
        <v>2</v>
      </c>
      <c r="R2118" s="22"/>
      <c r="S2118" s="22"/>
      <c r="T2118" s="22"/>
      <c r="U2118" t="s">
        <v>372</v>
      </c>
      <c r="V2118" s="18">
        <f t="shared" si="196"/>
        <v>0.24000000000000021</v>
      </c>
      <c r="W2118" s="18">
        <v>39.988760754700003</v>
      </c>
      <c r="X2118" s="18">
        <v>-82.292778545100006</v>
      </c>
      <c r="Y2118" s="18">
        <v>39.986806182499997</v>
      </c>
      <c r="Z2118" s="18">
        <v>-82.289249795499998</v>
      </c>
      <c r="AA2118" s="71" t="str">
        <f t="shared" si="197"/>
        <v>LIC</v>
      </c>
    </row>
    <row r="2119" spans="1:27" x14ac:dyDescent="0.25">
      <c r="A2119" s="22" t="s">
        <v>3558</v>
      </c>
      <c r="B2119" s="22">
        <v>0</v>
      </c>
      <c r="C2119" s="22" t="s">
        <v>4626</v>
      </c>
      <c r="D2119" s="22">
        <v>3</v>
      </c>
      <c r="E2119" s="23" t="str">
        <f t="shared" si="192"/>
        <v>Green</v>
      </c>
      <c r="F2119" s="72" t="s">
        <v>1676</v>
      </c>
      <c r="G2119" s="23"/>
      <c r="H2119" s="24" t="str">
        <f t="shared" si="193"/>
        <v>Start Loc</v>
      </c>
      <c r="I2119" s="24" t="str">
        <f t="shared" si="194"/>
        <v>End Loc</v>
      </c>
      <c r="J2119" s="24" t="str">
        <f t="shared" si="195"/>
        <v>Segment</v>
      </c>
      <c r="K2119" s="71" t="s">
        <v>930</v>
      </c>
      <c r="L2119" s="22">
        <v>1.75</v>
      </c>
      <c r="M2119" s="22">
        <v>1.99</v>
      </c>
      <c r="N2119" s="22">
        <v>3</v>
      </c>
      <c r="O2119" s="22">
        <v>0</v>
      </c>
      <c r="P2119" s="22">
        <v>0</v>
      </c>
      <c r="Q2119" s="22">
        <v>1</v>
      </c>
      <c r="R2119" s="22"/>
      <c r="S2119" s="22"/>
      <c r="T2119" s="22"/>
      <c r="U2119" t="s">
        <v>299</v>
      </c>
      <c r="V2119" s="18">
        <f t="shared" si="196"/>
        <v>0.24</v>
      </c>
      <c r="W2119" s="18">
        <v>39.984157903499998</v>
      </c>
      <c r="X2119" s="18">
        <v>-82.002462023899994</v>
      </c>
      <c r="Y2119" s="18">
        <v>39.987213659600002</v>
      </c>
      <c r="Z2119" s="18">
        <v>-82.004399001899998</v>
      </c>
      <c r="AA2119" s="71" t="str">
        <f t="shared" si="197"/>
        <v>MUS</v>
      </c>
    </row>
    <row r="2120" spans="1:27" x14ac:dyDescent="0.25">
      <c r="A2120" s="22" t="s">
        <v>2483</v>
      </c>
      <c r="B2120" s="22">
        <v>0</v>
      </c>
      <c r="C2120" s="22" t="s">
        <v>4624</v>
      </c>
      <c r="D2120" s="22">
        <v>2</v>
      </c>
      <c r="E2120" s="23" t="str">
        <f t="shared" si="192"/>
        <v>Green</v>
      </c>
      <c r="F2120" s="72" t="s">
        <v>1734</v>
      </c>
      <c r="G2120" s="23"/>
      <c r="H2120" s="24" t="str">
        <f t="shared" si="193"/>
        <v>Start Loc</v>
      </c>
      <c r="I2120" s="24" t="str">
        <f t="shared" si="194"/>
        <v>End Loc</v>
      </c>
      <c r="J2120" s="24" t="str">
        <f t="shared" si="195"/>
        <v>Segment</v>
      </c>
      <c r="K2120" s="71" t="s">
        <v>892</v>
      </c>
      <c r="L2120" s="22">
        <v>2.25</v>
      </c>
      <c r="M2120" s="22">
        <v>2.4900000000000002</v>
      </c>
      <c r="N2120" s="22">
        <v>2</v>
      </c>
      <c r="O2120" s="22">
        <v>0</v>
      </c>
      <c r="P2120" s="22">
        <v>0</v>
      </c>
      <c r="Q2120" s="22">
        <v>1</v>
      </c>
      <c r="R2120" s="22"/>
      <c r="S2120" s="22"/>
      <c r="T2120" s="22"/>
      <c r="U2120" t="s">
        <v>308</v>
      </c>
      <c r="V2120" s="18">
        <f t="shared" si="196"/>
        <v>0.24000000000000021</v>
      </c>
      <c r="W2120" s="18">
        <v>39.9839904432</v>
      </c>
      <c r="X2120" s="18">
        <v>-83.263728909899996</v>
      </c>
      <c r="Y2120" s="18">
        <v>39.987350074200002</v>
      </c>
      <c r="Z2120" s="18">
        <v>-83.264401913300006</v>
      </c>
      <c r="AA2120" s="71" t="str">
        <f t="shared" si="197"/>
        <v>MAD</v>
      </c>
    </row>
    <row r="2121" spans="1:27" x14ac:dyDescent="0.25">
      <c r="A2121" s="22" t="s">
        <v>5291</v>
      </c>
      <c r="B2121" s="22">
        <v>0</v>
      </c>
      <c r="C2121" s="22" t="s">
        <v>4606</v>
      </c>
      <c r="D2121" s="22">
        <v>5</v>
      </c>
      <c r="E2121" s="23" t="str">
        <f t="shared" ref="E2121:E2184" si="198">IF(D2121&gt;15,"Red",IF(D2121&gt;10,"Yellow",IF(D2121&gt;5,"Purple",IF(D2121&gt;1,"Green",""))))</f>
        <v>Green</v>
      </c>
      <c r="F2121" s="72" t="s">
        <v>1676</v>
      </c>
      <c r="G2121" s="23"/>
      <c r="H2121" s="24" t="str">
        <f t="shared" ref="H2121:H2184" si="199">IF(W2121=0,"Unavailable",HYPERLINK(CONCATENATE("http://maps.google.com/maps?q=",+W2121,",+",+X2121,"+(Begin)&amp;iwloc=A&amp;hl=en"),"Start Loc"))</f>
        <v>Start Loc</v>
      </c>
      <c r="I2121" s="24" t="str">
        <f t="shared" ref="I2121:I2184" si="200">IF(Y2121=0,"Unavailable",HYPERLINK(CONCATENATE("http://maps.google.com/maps?q=",+Y2121,",+",+Z2121,"+(End)&amp;iwloc=A&amp;hl=en"),"End Loc"))</f>
        <v>End Loc</v>
      </c>
      <c r="J2121" s="24" t="str">
        <f t="shared" ref="J2121:J2184" si="201">HYPERLINK(CONCATENATE("https://www.google.us/maps/dir/",W2121,",",X2121,"/",Y2121,",",Z2121,"/@",AVERAGE(W2121,Y2121),",",AVERAGE(X2121,Z2121),",15z"),"Segment")</f>
        <v>Segment</v>
      </c>
      <c r="K2121" s="71" t="s">
        <v>1122</v>
      </c>
      <c r="L2121" s="22">
        <v>0.25</v>
      </c>
      <c r="M2121" s="22">
        <v>0.49</v>
      </c>
      <c r="N2121" s="22">
        <v>5</v>
      </c>
      <c r="O2121" s="22">
        <v>0</v>
      </c>
      <c r="P2121" s="22">
        <v>2</v>
      </c>
      <c r="Q2121" s="22">
        <v>2</v>
      </c>
      <c r="R2121" s="22"/>
      <c r="S2121" s="22"/>
      <c r="T2121" s="22"/>
      <c r="U2121" t="s">
        <v>4853</v>
      </c>
      <c r="V2121" s="18">
        <f t="shared" ref="V2121:V2184" si="202">M2121-L2121</f>
        <v>0.24</v>
      </c>
      <c r="W2121" s="18">
        <v>39.984087863200003</v>
      </c>
      <c r="X2121" s="18">
        <v>-82.048684748900001</v>
      </c>
      <c r="Y2121" s="18">
        <v>39.987476445200002</v>
      </c>
      <c r="Z2121" s="18">
        <v>-82.048224793499998</v>
      </c>
      <c r="AA2121" s="71" t="str">
        <f t="shared" ref="AA2121:AA2184" si="203">MID(U2121,2,3)</f>
        <v>MUS</v>
      </c>
    </row>
    <row r="2122" spans="1:27" x14ac:dyDescent="0.25">
      <c r="A2122" s="22" t="s">
        <v>5174</v>
      </c>
      <c r="B2122" s="22">
        <v>0</v>
      </c>
      <c r="C2122" s="22" t="s">
        <v>4612</v>
      </c>
      <c r="D2122" s="22">
        <v>2</v>
      </c>
      <c r="E2122" s="23" t="str">
        <f t="shared" si="198"/>
        <v>Green</v>
      </c>
      <c r="F2122" s="72" t="s">
        <v>1676</v>
      </c>
      <c r="G2122" s="23"/>
      <c r="H2122" s="24" t="str">
        <f t="shared" si="199"/>
        <v>Start Loc</v>
      </c>
      <c r="I2122" s="24" t="str">
        <f t="shared" si="200"/>
        <v>End Loc</v>
      </c>
      <c r="J2122" s="24" t="str">
        <f t="shared" si="201"/>
        <v>Segment</v>
      </c>
      <c r="K2122" s="71" t="s">
        <v>861</v>
      </c>
      <c r="L2122" s="22">
        <v>1</v>
      </c>
      <c r="M2122" s="22">
        <v>1.24</v>
      </c>
      <c r="N2122" s="22">
        <v>2</v>
      </c>
      <c r="O2122" s="22">
        <v>0</v>
      </c>
      <c r="P2122" s="22">
        <v>0</v>
      </c>
      <c r="Q2122" s="22">
        <v>0</v>
      </c>
      <c r="R2122" s="22"/>
      <c r="S2122" s="22"/>
      <c r="T2122" s="22"/>
      <c r="U2122" t="s">
        <v>761</v>
      </c>
      <c r="V2122" s="18">
        <f t="shared" si="202"/>
        <v>0.24</v>
      </c>
      <c r="W2122" s="18">
        <v>39.988591393699998</v>
      </c>
      <c r="X2122" s="18">
        <v>-82.124667120300003</v>
      </c>
      <c r="Y2122" s="18">
        <v>39.9880829668</v>
      </c>
      <c r="Z2122" s="18">
        <v>-82.121481968300003</v>
      </c>
      <c r="AA2122" s="71" t="str">
        <f t="shared" si="203"/>
        <v>MUS</v>
      </c>
    </row>
    <row r="2123" spans="1:27" x14ac:dyDescent="0.25">
      <c r="A2123" s="22" t="s">
        <v>5975</v>
      </c>
      <c r="B2123" s="22">
        <v>0</v>
      </c>
      <c r="C2123" s="22" t="s">
        <v>4621</v>
      </c>
      <c r="D2123" s="22">
        <v>2</v>
      </c>
      <c r="E2123" s="23" t="str">
        <f t="shared" si="198"/>
        <v>Green</v>
      </c>
      <c r="F2123" s="72" t="s">
        <v>1676</v>
      </c>
      <c r="G2123" s="23"/>
      <c r="H2123" s="24" t="str">
        <f t="shared" si="199"/>
        <v>Start Loc</v>
      </c>
      <c r="I2123" s="24" t="str">
        <f t="shared" si="200"/>
        <v>End Loc</v>
      </c>
      <c r="J2123" s="24" t="str">
        <f t="shared" si="201"/>
        <v>Segment</v>
      </c>
      <c r="K2123" s="71" t="s">
        <v>861</v>
      </c>
      <c r="L2123" s="22">
        <v>0.75</v>
      </c>
      <c r="M2123" s="22">
        <v>0.99</v>
      </c>
      <c r="N2123" s="22">
        <v>2</v>
      </c>
      <c r="O2123" s="22">
        <v>0</v>
      </c>
      <c r="P2123" s="22">
        <v>0</v>
      </c>
      <c r="Q2123" s="22">
        <v>1</v>
      </c>
      <c r="R2123" s="22"/>
      <c r="S2123" s="22"/>
      <c r="T2123" s="22"/>
      <c r="U2123" t="s">
        <v>761</v>
      </c>
      <c r="V2123" s="18">
        <f t="shared" si="202"/>
        <v>0.24</v>
      </c>
      <c r="W2123" s="18">
        <v>39.989882807100003</v>
      </c>
      <c r="X2123" s="18">
        <v>-82.127619093899995</v>
      </c>
      <c r="Y2123" s="18">
        <v>39.988483651300001</v>
      </c>
      <c r="Z2123" s="18">
        <v>-82.124790891999993</v>
      </c>
      <c r="AA2123" s="71" t="str">
        <f t="shared" si="203"/>
        <v>MUS</v>
      </c>
    </row>
    <row r="2124" spans="1:27" x14ac:dyDescent="0.25">
      <c r="A2124" s="22" t="s">
        <v>3158</v>
      </c>
      <c r="B2124" s="22">
        <v>0</v>
      </c>
      <c r="C2124" s="22" t="s">
        <v>4638</v>
      </c>
      <c r="D2124" s="22">
        <v>2</v>
      </c>
      <c r="E2124" s="23" t="str">
        <f t="shared" si="198"/>
        <v>Green</v>
      </c>
      <c r="F2124" s="72" t="s">
        <v>1681</v>
      </c>
      <c r="G2124" s="23"/>
      <c r="H2124" s="24" t="str">
        <f t="shared" si="199"/>
        <v>Start Loc</v>
      </c>
      <c r="I2124" s="24" t="str">
        <f t="shared" si="200"/>
        <v>End Loc</v>
      </c>
      <c r="J2124" s="24" t="str">
        <f t="shared" si="201"/>
        <v>Segment</v>
      </c>
      <c r="K2124" s="71" t="s">
        <v>2038</v>
      </c>
      <c r="L2124" s="22">
        <v>7.5</v>
      </c>
      <c r="M2124" s="22">
        <v>7.74</v>
      </c>
      <c r="N2124" s="22">
        <v>2</v>
      </c>
      <c r="O2124" s="22">
        <v>0</v>
      </c>
      <c r="P2124" s="22">
        <v>0</v>
      </c>
      <c r="Q2124" s="22">
        <v>3</v>
      </c>
      <c r="R2124" s="22"/>
      <c r="S2124" s="22"/>
      <c r="T2124" s="22"/>
      <c r="U2124" t="s">
        <v>1974</v>
      </c>
      <c r="V2124" s="18">
        <f t="shared" si="202"/>
        <v>0.24000000000000021</v>
      </c>
      <c r="W2124" s="18">
        <v>39.987595131299997</v>
      </c>
      <c r="X2124" s="18">
        <v>-83.668404577900006</v>
      </c>
      <c r="Y2124" s="18">
        <v>39.988707021300002</v>
      </c>
      <c r="Z2124" s="18">
        <v>-83.664265207599996</v>
      </c>
      <c r="AA2124" s="71" t="str">
        <f t="shared" si="203"/>
        <v>CLA</v>
      </c>
    </row>
    <row r="2125" spans="1:27" x14ac:dyDescent="0.25">
      <c r="A2125" s="22" t="s">
        <v>6206</v>
      </c>
      <c r="B2125" s="22">
        <v>0</v>
      </c>
      <c r="C2125" s="22" t="s">
        <v>4624</v>
      </c>
      <c r="D2125" s="22">
        <v>2</v>
      </c>
      <c r="E2125" s="23" t="str">
        <f t="shared" si="198"/>
        <v>Green</v>
      </c>
      <c r="F2125" s="72" t="s">
        <v>1699</v>
      </c>
      <c r="G2125" s="23"/>
      <c r="H2125" s="24" t="str">
        <f t="shared" si="199"/>
        <v>Start Loc</v>
      </c>
      <c r="I2125" s="24" t="str">
        <f t="shared" si="200"/>
        <v>End Loc</v>
      </c>
      <c r="J2125" s="24" t="str">
        <f t="shared" si="201"/>
        <v>Segment</v>
      </c>
      <c r="K2125" s="71" t="s">
        <v>1017</v>
      </c>
      <c r="L2125" s="22">
        <v>2.25</v>
      </c>
      <c r="M2125" s="22">
        <v>2.4900000000000002</v>
      </c>
      <c r="N2125" s="22">
        <v>2</v>
      </c>
      <c r="O2125" s="22">
        <v>0</v>
      </c>
      <c r="P2125" s="22">
        <v>0</v>
      </c>
      <c r="Q2125" s="22">
        <v>1</v>
      </c>
      <c r="R2125" s="22"/>
      <c r="S2125" s="22"/>
      <c r="T2125" s="22"/>
      <c r="U2125" t="s">
        <v>407</v>
      </c>
      <c r="V2125" s="18">
        <f t="shared" si="202"/>
        <v>0.24000000000000021</v>
      </c>
      <c r="W2125" s="18">
        <v>39.985962092599998</v>
      </c>
      <c r="X2125" s="18">
        <v>-82.361854636299995</v>
      </c>
      <c r="Y2125" s="18">
        <v>39.989125272800003</v>
      </c>
      <c r="Z2125" s="18">
        <v>-82.363738163600004</v>
      </c>
      <c r="AA2125" s="71" t="str">
        <f t="shared" si="203"/>
        <v>LIC</v>
      </c>
    </row>
    <row r="2126" spans="1:27" x14ac:dyDescent="0.25">
      <c r="A2126" s="22" t="s">
        <v>2688</v>
      </c>
      <c r="B2126" s="22">
        <v>0</v>
      </c>
      <c r="C2126" s="22" t="s">
        <v>4628</v>
      </c>
      <c r="D2126" s="22">
        <v>2</v>
      </c>
      <c r="E2126" s="23" t="str">
        <f t="shared" si="198"/>
        <v>Green</v>
      </c>
      <c r="F2126" s="72" t="s">
        <v>1754</v>
      </c>
      <c r="G2126" s="23"/>
      <c r="H2126" s="24" t="str">
        <f t="shared" si="199"/>
        <v>Start Loc</v>
      </c>
      <c r="I2126" s="24" t="str">
        <f t="shared" si="200"/>
        <v>End Loc</v>
      </c>
      <c r="J2126" s="24" t="str">
        <f t="shared" si="201"/>
        <v>Segment</v>
      </c>
      <c r="K2126" s="71" t="s">
        <v>845</v>
      </c>
      <c r="L2126" s="22">
        <v>4.75</v>
      </c>
      <c r="M2126" s="22">
        <v>4.99</v>
      </c>
      <c r="N2126" s="22">
        <v>2</v>
      </c>
      <c r="O2126" s="22">
        <v>0</v>
      </c>
      <c r="P2126" s="22">
        <v>0</v>
      </c>
      <c r="Q2126" s="22">
        <v>1</v>
      </c>
      <c r="R2126" s="22"/>
      <c r="S2126" s="22"/>
      <c r="T2126" s="22"/>
      <c r="U2126" t="s">
        <v>1635</v>
      </c>
      <c r="V2126" s="18">
        <f t="shared" si="202"/>
        <v>0.24000000000000021</v>
      </c>
      <c r="W2126" s="18">
        <v>39.989755465999998</v>
      </c>
      <c r="X2126" s="18">
        <v>-84.796377221399993</v>
      </c>
      <c r="Y2126" s="18">
        <v>39.993016223300003</v>
      </c>
      <c r="Z2126" s="18">
        <v>-84.794903850500006</v>
      </c>
      <c r="AA2126" s="71" t="str">
        <f t="shared" si="203"/>
        <v>DAR</v>
      </c>
    </row>
    <row r="2127" spans="1:27" x14ac:dyDescent="0.25">
      <c r="A2127" s="22" t="s">
        <v>4125</v>
      </c>
      <c r="B2127" s="22">
        <v>0</v>
      </c>
      <c r="C2127" s="22" t="s">
        <v>4607</v>
      </c>
      <c r="D2127" s="22">
        <v>4</v>
      </c>
      <c r="E2127" s="23" t="str">
        <f t="shared" si="198"/>
        <v>Green</v>
      </c>
      <c r="F2127" s="72" t="s">
        <v>1732</v>
      </c>
      <c r="G2127" s="23"/>
      <c r="H2127" s="24" t="str">
        <f t="shared" si="199"/>
        <v>Start Loc</v>
      </c>
      <c r="I2127" s="24" t="str">
        <f t="shared" si="200"/>
        <v>End Loc</v>
      </c>
      <c r="J2127" s="24" t="str">
        <f t="shared" si="201"/>
        <v>Segment</v>
      </c>
      <c r="K2127" s="71" t="s">
        <v>947</v>
      </c>
      <c r="L2127" s="22">
        <v>5</v>
      </c>
      <c r="M2127" s="22">
        <v>5.24</v>
      </c>
      <c r="N2127" s="22">
        <v>4</v>
      </c>
      <c r="O2127" s="22">
        <v>0</v>
      </c>
      <c r="P2127" s="22">
        <v>0</v>
      </c>
      <c r="Q2127" s="22">
        <v>0</v>
      </c>
      <c r="R2127" s="22"/>
      <c r="S2127" s="22"/>
      <c r="T2127" s="22"/>
      <c r="U2127" t="s">
        <v>312</v>
      </c>
      <c r="V2127" s="18">
        <f t="shared" si="202"/>
        <v>0.24000000000000021</v>
      </c>
      <c r="W2127" s="18">
        <v>39.9919901349</v>
      </c>
      <c r="X2127" s="18">
        <v>-84.191841719799996</v>
      </c>
      <c r="Y2127" s="18">
        <v>39.993051692800002</v>
      </c>
      <c r="Z2127" s="18">
        <v>-84.195875535400006</v>
      </c>
      <c r="AA2127" s="71" t="str">
        <f t="shared" si="203"/>
        <v>MIA</v>
      </c>
    </row>
    <row r="2128" spans="1:27" x14ac:dyDescent="0.25">
      <c r="A2128" s="22" t="s">
        <v>3655</v>
      </c>
      <c r="B2128" s="22">
        <v>0</v>
      </c>
      <c r="C2128" s="22" t="s">
        <v>4627</v>
      </c>
      <c r="D2128" s="22">
        <v>3</v>
      </c>
      <c r="E2128" s="23" t="str">
        <f t="shared" si="198"/>
        <v>Green</v>
      </c>
      <c r="F2128" s="72" t="s">
        <v>1699</v>
      </c>
      <c r="G2128" s="23"/>
      <c r="H2128" s="24" t="str">
        <f t="shared" si="199"/>
        <v>Start Loc</v>
      </c>
      <c r="I2128" s="24" t="str">
        <f t="shared" si="200"/>
        <v>End Loc</v>
      </c>
      <c r="J2128" s="24" t="str">
        <f t="shared" si="201"/>
        <v>Segment</v>
      </c>
      <c r="K2128" s="71" t="s">
        <v>1081</v>
      </c>
      <c r="L2128" s="22">
        <v>3.25</v>
      </c>
      <c r="M2128" s="22">
        <v>3.49</v>
      </c>
      <c r="N2128" s="22">
        <v>3</v>
      </c>
      <c r="O2128" s="22">
        <v>0</v>
      </c>
      <c r="P2128" s="22">
        <v>0</v>
      </c>
      <c r="Q2128" s="22">
        <v>3</v>
      </c>
      <c r="R2128" s="22"/>
      <c r="S2128" s="22"/>
      <c r="T2128" s="22"/>
      <c r="U2128" t="s">
        <v>527</v>
      </c>
      <c r="V2128" s="18">
        <f t="shared" si="202"/>
        <v>0.24000000000000021</v>
      </c>
      <c r="W2128" s="18">
        <v>39.9916329363</v>
      </c>
      <c r="X2128" s="18">
        <v>-82.263142887599997</v>
      </c>
      <c r="Y2128" s="18">
        <v>39.994397045299998</v>
      </c>
      <c r="Z2128" s="18">
        <v>-82.265629944400004</v>
      </c>
      <c r="AA2128" s="71" t="str">
        <f t="shared" si="203"/>
        <v>LIC</v>
      </c>
    </row>
    <row r="2129" spans="1:27" x14ac:dyDescent="0.25">
      <c r="A2129" s="22" t="s">
        <v>3364</v>
      </c>
      <c r="B2129" s="22">
        <v>0</v>
      </c>
      <c r="C2129" s="22" t="s">
        <v>4617</v>
      </c>
      <c r="D2129" s="22">
        <v>3</v>
      </c>
      <c r="E2129" s="23" t="str">
        <f t="shared" si="198"/>
        <v>Green</v>
      </c>
      <c r="F2129" s="72" t="s">
        <v>1734</v>
      </c>
      <c r="G2129" s="23"/>
      <c r="H2129" s="24" t="str">
        <f t="shared" si="199"/>
        <v>Start Loc</v>
      </c>
      <c r="I2129" s="24" t="str">
        <f t="shared" si="200"/>
        <v>End Loc</v>
      </c>
      <c r="J2129" s="24" t="str">
        <f t="shared" si="201"/>
        <v>Segment</v>
      </c>
      <c r="K2129" s="71" t="s">
        <v>892</v>
      </c>
      <c r="L2129" s="22">
        <v>2.75</v>
      </c>
      <c r="M2129" s="22">
        <v>2.99</v>
      </c>
      <c r="N2129" s="22">
        <v>3</v>
      </c>
      <c r="O2129" s="22">
        <v>0</v>
      </c>
      <c r="P2129" s="22">
        <v>0</v>
      </c>
      <c r="Q2129" s="22">
        <v>0</v>
      </c>
      <c r="R2129" s="22"/>
      <c r="S2129" s="22"/>
      <c r="T2129" s="22"/>
      <c r="U2129" t="s">
        <v>308</v>
      </c>
      <c r="V2129" s="18">
        <f t="shared" si="202"/>
        <v>0.24000000000000021</v>
      </c>
      <c r="W2129" s="18">
        <v>39.991106414900003</v>
      </c>
      <c r="X2129" s="18">
        <v>-83.264009010899997</v>
      </c>
      <c r="Y2129" s="18">
        <v>39.994575026100001</v>
      </c>
      <c r="Z2129" s="18">
        <v>-83.263660697199995</v>
      </c>
      <c r="AA2129" s="71" t="str">
        <f t="shared" si="203"/>
        <v>MAD</v>
      </c>
    </row>
    <row r="2130" spans="1:27" x14ac:dyDescent="0.25">
      <c r="A2130" s="22" t="s">
        <v>3072</v>
      </c>
      <c r="B2130" s="22">
        <v>0</v>
      </c>
      <c r="C2130" s="22" t="s">
        <v>4618</v>
      </c>
      <c r="D2130" s="22">
        <v>4</v>
      </c>
      <c r="E2130" s="23" t="str">
        <f t="shared" si="198"/>
        <v>Green</v>
      </c>
      <c r="F2130" s="72" t="s">
        <v>1732</v>
      </c>
      <c r="G2130" s="23"/>
      <c r="H2130" s="24" t="str">
        <f t="shared" si="199"/>
        <v>Start Loc</v>
      </c>
      <c r="I2130" s="24" t="str">
        <f t="shared" si="200"/>
        <v>End Loc</v>
      </c>
      <c r="J2130" s="24" t="str">
        <f t="shared" si="201"/>
        <v>Segment</v>
      </c>
      <c r="K2130" s="71" t="s">
        <v>972</v>
      </c>
      <c r="L2130" s="22">
        <v>2</v>
      </c>
      <c r="M2130" s="22">
        <v>2.2400000000000002</v>
      </c>
      <c r="N2130" s="22">
        <v>4</v>
      </c>
      <c r="O2130" s="22">
        <v>1</v>
      </c>
      <c r="P2130" s="22">
        <v>0</v>
      </c>
      <c r="Q2130" s="22">
        <v>0</v>
      </c>
      <c r="R2130" s="22"/>
      <c r="S2130" s="22"/>
      <c r="T2130" s="22"/>
      <c r="U2130" t="s">
        <v>1546</v>
      </c>
      <c r="V2130" s="18">
        <f t="shared" si="202"/>
        <v>0.24000000000000021</v>
      </c>
      <c r="W2130" s="18">
        <v>39.991589638900003</v>
      </c>
      <c r="X2130" s="18">
        <v>-84.262766096500002</v>
      </c>
      <c r="Y2130" s="18">
        <v>39.9948717722</v>
      </c>
      <c r="Z2130" s="18">
        <v>-84.261331354099994</v>
      </c>
      <c r="AA2130" s="71" t="str">
        <f t="shared" si="203"/>
        <v>MIA</v>
      </c>
    </row>
    <row r="2131" spans="1:27" x14ac:dyDescent="0.25">
      <c r="A2131" s="22" t="s">
        <v>4039</v>
      </c>
      <c r="B2131" s="22">
        <v>0</v>
      </c>
      <c r="C2131" s="22" t="s">
        <v>4617</v>
      </c>
      <c r="D2131" s="22">
        <v>4</v>
      </c>
      <c r="E2131" s="23" t="str">
        <f t="shared" si="198"/>
        <v>Green</v>
      </c>
      <c r="F2131" s="72" t="s">
        <v>1685</v>
      </c>
      <c r="G2131" s="23"/>
      <c r="H2131" s="24" t="str">
        <f t="shared" si="199"/>
        <v>Start Loc</v>
      </c>
      <c r="I2131" s="24" t="str">
        <f t="shared" si="200"/>
        <v>End Loc</v>
      </c>
      <c r="J2131" s="24" t="str">
        <f t="shared" si="201"/>
        <v>Segment</v>
      </c>
      <c r="K2131" s="71" t="s">
        <v>792</v>
      </c>
      <c r="L2131" s="22">
        <v>2.75</v>
      </c>
      <c r="M2131" s="22">
        <v>2.99</v>
      </c>
      <c r="N2131" s="22">
        <v>4</v>
      </c>
      <c r="O2131" s="22">
        <v>0</v>
      </c>
      <c r="P2131" s="22">
        <v>0</v>
      </c>
      <c r="Q2131" s="22">
        <v>3</v>
      </c>
      <c r="R2131" s="22"/>
      <c r="S2131" s="22"/>
      <c r="T2131" s="22"/>
      <c r="U2131" t="s">
        <v>205</v>
      </c>
      <c r="V2131" s="18">
        <f t="shared" si="202"/>
        <v>0.24000000000000021</v>
      </c>
      <c r="W2131" s="18">
        <v>39.992714165000002</v>
      </c>
      <c r="X2131" s="18">
        <v>-82.813456066900002</v>
      </c>
      <c r="Y2131" s="18">
        <v>39.995424504900001</v>
      </c>
      <c r="Z2131" s="18">
        <v>-82.810789190700007</v>
      </c>
      <c r="AA2131" s="71" t="str">
        <f t="shared" si="203"/>
        <v>FRA</v>
      </c>
    </row>
    <row r="2132" spans="1:27" x14ac:dyDescent="0.25">
      <c r="A2132" s="22" t="s">
        <v>3538</v>
      </c>
      <c r="B2132" s="22">
        <v>0</v>
      </c>
      <c r="C2132" s="22" t="s">
        <v>4621</v>
      </c>
      <c r="D2132" s="22">
        <v>2</v>
      </c>
      <c r="E2132" s="23" t="str">
        <f t="shared" si="198"/>
        <v>Green</v>
      </c>
      <c r="F2132" s="72" t="s">
        <v>1732</v>
      </c>
      <c r="G2132" s="23"/>
      <c r="H2132" s="24" t="str">
        <f t="shared" si="199"/>
        <v>Start Loc</v>
      </c>
      <c r="I2132" s="24" t="str">
        <f t="shared" si="200"/>
        <v>End Loc</v>
      </c>
      <c r="J2132" s="24" t="str">
        <f t="shared" si="201"/>
        <v>Segment</v>
      </c>
      <c r="K2132" s="71" t="s">
        <v>2024</v>
      </c>
      <c r="L2132" s="22">
        <v>0.75</v>
      </c>
      <c r="M2132" s="22">
        <v>0.99</v>
      </c>
      <c r="N2132" s="22">
        <v>2</v>
      </c>
      <c r="O2132" s="22">
        <v>0</v>
      </c>
      <c r="P2132" s="22">
        <v>0</v>
      </c>
      <c r="Q2132" s="22">
        <v>0</v>
      </c>
      <c r="R2132" s="22"/>
      <c r="S2132" s="22"/>
      <c r="T2132" s="22"/>
      <c r="U2132" t="s">
        <v>1832</v>
      </c>
      <c r="V2132" s="18">
        <f t="shared" si="202"/>
        <v>0.24</v>
      </c>
      <c r="W2132" s="18">
        <v>39.995619542</v>
      </c>
      <c r="X2132" s="18">
        <v>-84.213573823399997</v>
      </c>
      <c r="Y2132" s="18">
        <v>39.9955939715</v>
      </c>
      <c r="Z2132" s="18">
        <v>-84.209052893600003</v>
      </c>
      <c r="AA2132" s="71" t="str">
        <f t="shared" si="203"/>
        <v>MIA</v>
      </c>
    </row>
    <row r="2133" spans="1:27" x14ac:dyDescent="0.25">
      <c r="A2133" s="22" t="s">
        <v>5655</v>
      </c>
      <c r="B2133" s="22">
        <v>0</v>
      </c>
      <c r="C2133" s="22" t="s">
        <v>4643</v>
      </c>
      <c r="D2133" s="22">
        <v>2</v>
      </c>
      <c r="E2133" s="23" t="str">
        <f t="shared" si="198"/>
        <v>Green</v>
      </c>
      <c r="F2133" s="72" t="s">
        <v>1715</v>
      </c>
      <c r="G2133" s="23"/>
      <c r="H2133" s="24" t="str">
        <f t="shared" si="199"/>
        <v>Start Loc</v>
      </c>
      <c r="I2133" s="24" t="str">
        <f t="shared" si="200"/>
        <v>End Loc</v>
      </c>
      <c r="J2133" s="24" t="str">
        <f t="shared" si="201"/>
        <v>Segment</v>
      </c>
      <c r="K2133" s="71" t="s">
        <v>808</v>
      </c>
      <c r="L2133" s="22">
        <v>3.5</v>
      </c>
      <c r="M2133" s="22">
        <v>3.74</v>
      </c>
      <c r="N2133" s="22">
        <v>2</v>
      </c>
      <c r="O2133" s="22">
        <v>0</v>
      </c>
      <c r="P2133" s="22">
        <v>0</v>
      </c>
      <c r="Q2133" s="22">
        <v>2</v>
      </c>
      <c r="R2133" s="22"/>
      <c r="S2133" s="22"/>
      <c r="T2133" s="22"/>
      <c r="U2133" t="s">
        <v>383</v>
      </c>
      <c r="V2133" s="18">
        <f t="shared" si="202"/>
        <v>0.24000000000000021</v>
      </c>
      <c r="W2133" s="18">
        <v>39.9929037454</v>
      </c>
      <c r="X2133" s="18">
        <v>-80.836092658799998</v>
      </c>
      <c r="Y2133" s="18">
        <v>39.995949859</v>
      </c>
      <c r="Z2133" s="18">
        <v>-80.837489580400003</v>
      </c>
      <c r="AA2133" s="71" t="str">
        <f t="shared" si="203"/>
        <v>BEL</v>
      </c>
    </row>
    <row r="2134" spans="1:27" x14ac:dyDescent="0.25">
      <c r="A2134" s="22" t="s">
        <v>6157</v>
      </c>
      <c r="B2134" s="22">
        <v>0</v>
      </c>
      <c r="C2134" s="22" t="s">
        <v>4624</v>
      </c>
      <c r="D2134" s="22">
        <v>2</v>
      </c>
      <c r="E2134" s="23" t="str">
        <f t="shared" si="198"/>
        <v>Green</v>
      </c>
      <c r="F2134" s="72" t="s">
        <v>1676</v>
      </c>
      <c r="G2134" s="23"/>
      <c r="H2134" s="24" t="str">
        <f t="shared" si="199"/>
        <v>Start Loc</v>
      </c>
      <c r="I2134" s="24" t="str">
        <f t="shared" si="200"/>
        <v>End Loc</v>
      </c>
      <c r="J2134" s="24" t="str">
        <f t="shared" si="201"/>
        <v>Segment</v>
      </c>
      <c r="K2134" s="71" t="s">
        <v>936</v>
      </c>
      <c r="L2134" s="22">
        <v>2.25</v>
      </c>
      <c r="M2134" s="22">
        <v>2.4900000000000002</v>
      </c>
      <c r="N2134" s="22">
        <v>2</v>
      </c>
      <c r="O2134" s="22">
        <v>0</v>
      </c>
      <c r="P2134" s="22">
        <v>0</v>
      </c>
      <c r="Q2134" s="22">
        <v>1</v>
      </c>
      <c r="R2134" s="22"/>
      <c r="S2134" s="22"/>
      <c r="T2134" s="22"/>
      <c r="U2134" t="s">
        <v>574</v>
      </c>
      <c r="V2134" s="18">
        <f t="shared" si="202"/>
        <v>0.24000000000000021</v>
      </c>
      <c r="W2134" s="18">
        <v>39.993917309799997</v>
      </c>
      <c r="X2134" s="18">
        <v>-81.886563392799999</v>
      </c>
      <c r="Y2134" s="18">
        <v>39.996329268899999</v>
      </c>
      <c r="Z2134" s="18">
        <v>-81.883533939499998</v>
      </c>
      <c r="AA2134" s="71" t="str">
        <f t="shared" si="203"/>
        <v>MUS</v>
      </c>
    </row>
    <row r="2135" spans="1:27" x14ac:dyDescent="0.25">
      <c r="A2135" s="22" t="s">
        <v>3907</v>
      </c>
      <c r="B2135" s="22">
        <v>0</v>
      </c>
      <c r="C2135" s="22" t="s">
        <v>4622</v>
      </c>
      <c r="D2135" s="22">
        <v>4</v>
      </c>
      <c r="E2135" s="23" t="str">
        <f t="shared" si="198"/>
        <v>Green</v>
      </c>
      <c r="F2135" s="72" t="s">
        <v>1699</v>
      </c>
      <c r="G2135" s="23"/>
      <c r="H2135" s="24" t="str">
        <f t="shared" si="199"/>
        <v>Start Loc</v>
      </c>
      <c r="I2135" s="24" t="str">
        <f t="shared" si="200"/>
        <v>End Loc</v>
      </c>
      <c r="J2135" s="24" t="str">
        <f t="shared" si="201"/>
        <v>Segment</v>
      </c>
      <c r="K2135" s="71" t="s">
        <v>997</v>
      </c>
      <c r="L2135" s="22">
        <v>1.5</v>
      </c>
      <c r="M2135" s="22">
        <v>1.74</v>
      </c>
      <c r="N2135" s="22">
        <v>4</v>
      </c>
      <c r="O2135" s="22">
        <v>0</v>
      </c>
      <c r="P2135" s="22">
        <v>0</v>
      </c>
      <c r="Q2135" s="22">
        <v>2</v>
      </c>
      <c r="R2135" s="22"/>
      <c r="S2135" s="22"/>
      <c r="T2135" s="22"/>
      <c r="U2135" t="s">
        <v>372</v>
      </c>
      <c r="V2135" s="18">
        <f t="shared" si="202"/>
        <v>0.24</v>
      </c>
      <c r="W2135" s="18">
        <v>39.998645802699997</v>
      </c>
      <c r="X2135" s="18">
        <v>-82.340324171299997</v>
      </c>
      <c r="Y2135" s="18">
        <v>39.996913165099997</v>
      </c>
      <c r="Z2135" s="18">
        <v>-82.336654407799998</v>
      </c>
      <c r="AA2135" s="71" t="str">
        <f t="shared" si="203"/>
        <v>LIC</v>
      </c>
    </row>
    <row r="2136" spans="1:27" x14ac:dyDescent="0.25">
      <c r="A2136" s="22" t="s">
        <v>3232</v>
      </c>
      <c r="B2136" s="22">
        <v>0</v>
      </c>
      <c r="C2136" s="22" t="s">
        <v>4656</v>
      </c>
      <c r="D2136" s="22">
        <v>4</v>
      </c>
      <c r="E2136" s="23" t="str">
        <f t="shared" si="198"/>
        <v>Green</v>
      </c>
      <c r="F2136" s="72" t="s">
        <v>1733</v>
      </c>
      <c r="G2136" s="23"/>
      <c r="H2136" s="24" t="str">
        <f t="shared" si="199"/>
        <v>Start Loc</v>
      </c>
      <c r="I2136" s="24" t="str">
        <f t="shared" si="200"/>
        <v>End Loc</v>
      </c>
      <c r="J2136" s="24" t="str">
        <f t="shared" si="201"/>
        <v>Segment</v>
      </c>
      <c r="K2136" s="71" t="s">
        <v>861</v>
      </c>
      <c r="L2136" s="22">
        <v>7.25</v>
      </c>
      <c r="M2136" s="22">
        <v>7.49</v>
      </c>
      <c r="N2136" s="22">
        <v>4</v>
      </c>
      <c r="O2136" s="22">
        <v>0</v>
      </c>
      <c r="P2136" s="22">
        <v>0</v>
      </c>
      <c r="Q2136" s="22">
        <v>1</v>
      </c>
      <c r="R2136" s="22"/>
      <c r="S2136" s="22"/>
      <c r="T2136" s="22"/>
      <c r="U2136" t="s">
        <v>460</v>
      </c>
      <c r="V2136" s="18">
        <f t="shared" si="202"/>
        <v>0.24000000000000021</v>
      </c>
      <c r="W2136" s="18">
        <v>39.995652776199996</v>
      </c>
      <c r="X2136" s="18">
        <v>-81.561583737000007</v>
      </c>
      <c r="Y2136" s="18">
        <v>39.997519169999997</v>
      </c>
      <c r="Z2136" s="18">
        <v>-81.564606738600006</v>
      </c>
      <c r="AA2136" s="71" t="str">
        <f t="shared" si="203"/>
        <v>GUE</v>
      </c>
    </row>
    <row r="2137" spans="1:27" x14ac:dyDescent="0.25">
      <c r="A2137" s="22" t="s">
        <v>6191</v>
      </c>
      <c r="B2137" s="22">
        <v>0</v>
      </c>
      <c r="C2137" s="22" t="s">
        <v>4620</v>
      </c>
      <c r="D2137" s="22">
        <v>2</v>
      </c>
      <c r="E2137" s="23" t="str">
        <f t="shared" si="198"/>
        <v>Green</v>
      </c>
      <c r="F2137" s="72" t="s">
        <v>1685</v>
      </c>
      <c r="G2137" s="23"/>
      <c r="H2137" s="24" t="str">
        <f t="shared" si="199"/>
        <v>Start Loc</v>
      </c>
      <c r="I2137" s="24" t="str">
        <f t="shared" si="200"/>
        <v>End Loc</v>
      </c>
      <c r="J2137" s="24" t="str">
        <f t="shared" si="201"/>
        <v>Segment</v>
      </c>
      <c r="K2137" s="71" t="s">
        <v>993</v>
      </c>
      <c r="L2137" s="22">
        <v>0</v>
      </c>
      <c r="M2137" s="22">
        <v>0.24</v>
      </c>
      <c r="N2137" s="22">
        <v>2</v>
      </c>
      <c r="O2137" s="22">
        <v>0</v>
      </c>
      <c r="P2137" s="22">
        <v>0</v>
      </c>
      <c r="Q2137" s="22">
        <v>0</v>
      </c>
      <c r="R2137" s="22"/>
      <c r="S2137" s="22"/>
      <c r="T2137" s="22"/>
      <c r="U2137" t="s">
        <v>6798</v>
      </c>
      <c r="V2137" s="18">
        <f t="shared" si="202"/>
        <v>0.24</v>
      </c>
      <c r="W2137" s="18">
        <v>39.996954921799997</v>
      </c>
      <c r="X2137" s="18">
        <v>-82.929956626800006</v>
      </c>
      <c r="Y2137" s="18">
        <v>39.997961552600003</v>
      </c>
      <c r="Z2137" s="18">
        <v>-82.925895224800001</v>
      </c>
      <c r="AA2137" s="71" t="str">
        <f t="shared" si="203"/>
        <v>FRA</v>
      </c>
    </row>
    <row r="2138" spans="1:27" x14ac:dyDescent="0.25">
      <c r="A2138" s="22" t="s">
        <v>6267</v>
      </c>
      <c r="B2138" s="22">
        <v>0</v>
      </c>
      <c r="C2138" s="22" t="s">
        <v>4631</v>
      </c>
      <c r="D2138" s="22">
        <v>2</v>
      </c>
      <c r="E2138" s="23" t="str">
        <f t="shared" si="198"/>
        <v>Green</v>
      </c>
      <c r="F2138" s="72" t="s">
        <v>1715</v>
      </c>
      <c r="G2138" s="23"/>
      <c r="H2138" s="24" t="str">
        <f t="shared" si="199"/>
        <v>Start Loc</v>
      </c>
      <c r="I2138" s="24" t="str">
        <f t="shared" si="200"/>
        <v>End Loc</v>
      </c>
      <c r="J2138" s="24" t="str">
        <f t="shared" si="201"/>
        <v>Segment</v>
      </c>
      <c r="K2138" s="71" t="s">
        <v>939</v>
      </c>
      <c r="L2138" s="22">
        <v>3</v>
      </c>
      <c r="M2138" s="22">
        <v>3.24</v>
      </c>
      <c r="N2138" s="22">
        <v>2</v>
      </c>
      <c r="O2138" s="22">
        <v>0</v>
      </c>
      <c r="P2138" s="22">
        <v>0</v>
      </c>
      <c r="Q2138" s="22">
        <v>0</v>
      </c>
      <c r="R2138" s="22"/>
      <c r="S2138" s="22"/>
      <c r="T2138" s="22"/>
      <c r="U2138" t="s">
        <v>6813</v>
      </c>
      <c r="V2138" s="18">
        <f t="shared" si="202"/>
        <v>0.24000000000000021</v>
      </c>
      <c r="W2138" s="18">
        <v>39.999722883700002</v>
      </c>
      <c r="X2138" s="18">
        <v>-80.760681608699997</v>
      </c>
      <c r="Y2138" s="18">
        <v>39.999060055699999</v>
      </c>
      <c r="Z2138" s="18">
        <v>-80.7565391455</v>
      </c>
      <c r="AA2138" s="71" t="str">
        <f t="shared" si="203"/>
        <v>BEL</v>
      </c>
    </row>
    <row r="2139" spans="1:27" x14ac:dyDescent="0.25">
      <c r="A2139" s="22" t="s">
        <v>6552</v>
      </c>
      <c r="B2139" s="22">
        <v>0</v>
      </c>
      <c r="C2139" s="22" t="s">
        <v>4638</v>
      </c>
      <c r="D2139" s="22">
        <v>4</v>
      </c>
      <c r="E2139" s="23" t="str">
        <f t="shared" si="198"/>
        <v>Green</v>
      </c>
      <c r="F2139" s="72" t="s">
        <v>1733</v>
      </c>
      <c r="G2139" s="23"/>
      <c r="H2139" s="24" t="str">
        <f t="shared" si="199"/>
        <v>Start Loc</v>
      </c>
      <c r="I2139" s="24" t="str">
        <f t="shared" si="200"/>
        <v>End Loc</v>
      </c>
      <c r="J2139" s="24" t="str">
        <f t="shared" si="201"/>
        <v>Segment</v>
      </c>
      <c r="K2139" s="71" t="s">
        <v>861</v>
      </c>
      <c r="L2139" s="22">
        <v>7.5</v>
      </c>
      <c r="M2139" s="22">
        <v>7.74</v>
      </c>
      <c r="N2139" s="22">
        <v>4</v>
      </c>
      <c r="O2139" s="22">
        <v>0</v>
      </c>
      <c r="P2139" s="22">
        <v>1</v>
      </c>
      <c r="Q2139" s="22">
        <v>3</v>
      </c>
      <c r="R2139" s="22"/>
      <c r="S2139" s="22"/>
      <c r="T2139" s="22"/>
      <c r="U2139" t="s">
        <v>460</v>
      </c>
      <c r="V2139" s="18">
        <f t="shared" si="202"/>
        <v>0.24000000000000021</v>
      </c>
      <c r="W2139" s="18">
        <v>39.997659924899999</v>
      </c>
      <c r="X2139" s="18">
        <v>-81.564654253200004</v>
      </c>
      <c r="Y2139" s="18">
        <v>40.000802948</v>
      </c>
      <c r="Z2139" s="18">
        <v>-81.562937432599995</v>
      </c>
      <c r="AA2139" s="71" t="str">
        <f t="shared" si="203"/>
        <v>GUE</v>
      </c>
    </row>
    <row r="2140" spans="1:27" x14ac:dyDescent="0.25">
      <c r="A2140" s="22" t="s">
        <v>5182</v>
      </c>
      <c r="B2140" s="22">
        <v>0</v>
      </c>
      <c r="C2140" s="22" t="s">
        <v>4620</v>
      </c>
      <c r="D2140" s="22">
        <v>2</v>
      </c>
      <c r="E2140" s="23" t="str">
        <f t="shared" si="198"/>
        <v>Green</v>
      </c>
      <c r="F2140" s="72" t="s">
        <v>1699</v>
      </c>
      <c r="G2140" s="23"/>
      <c r="H2140" s="24" t="str">
        <f t="shared" si="199"/>
        <v>Start Loc</v>
      </c>
      <c r="I2140" s="24" t="str">
        <f t="shared" si="200"/>
        <v>End Loc</v>
      </c>
      <c r="J2140" s="24" t="str">
        <f t="shared" si="201"/>
        <v>Segment</v>
      </c>
      <c r="K2140" s="71" t="s">
        <v>5518</v>
      </c>
      <c r="L2140" s="22">
        <v>0</v>
      </c>
      <c r="M2140" s="22">
        <v>0.24</v>
      </c>
      <c r="N2140" s="22">
        <v>2</v>
      </c>
      <c r="O2140" s="22">
        <v>0</v>
      </c>
      <c r="P2140" s="22">
        <v>0</v>
      </c>
      <c r="Q2140" s="22">
        <v>3</v>
      </c>
      <c r="R2140" s="22"/>
      <c r="S2140" s="22"/>
      <c r="T2140" s="22"/>
      <c r="U2140" t="s">
        <v>4823</v>
      </c>
      <c r="V2140" s="18">
        <f t="shared" si="202"/>
        <v>0.24</v>
      </c>
      <c r="W2140" s="18">
        <v>40.001361175600003</v>
      </c>
      <c r="X2140" s="18">
        <v>-82.450660386600006</v>
      </c>
      <c r="Y2140" s="18">
        <v>40.000806231799999</v>
      </c>
      <c r="Z2140" s="18">
        <v>-82.446403669299997</v>
      </c>
      <c r="AA2140" s="71" t="str">
        <f t="shared" si="203"/>
        <v>LIC</v>
      </c>
    </row>
    <row r="2141" spans="1:27" x14ac:dyDescent="0.25">
      <c r="A2141" s="22" t="s">
        <v>5380</v>
      </c>
      <c r="B2141" s="22">
        <v>0</v>
      </c>
      <c r="C2141" s="22" t="s">
        <v>4635</v>
      </c>
      <c r="D2141" s="22">
        <v>2</v>
      </c>
      <c r="E2141" s="23" t="str">
        <f t="shared" si="198"/>
        <v>Green</v>
      </c>
      <c r="F2141" s="72" t="s">
        <v>1676</v>
      </c>
      <c r="G2141" s="23"/>
      <c r="H2141" s="24" t="str">
        <f t="shared" si="199"/>
        <v>Start Loc</v>
      </c>
      <c r="I2141" s="24" t="str">
        <f t="shared" si="200"/>
        <v>End Loc</v>
      </c>
      <c r="J2141" s="24" t="str">
        <f t="shared" si="201"/>
        <v>Segment</v>
      </c>
      <c r="K2141" s="71" t="s">
        <v>841</v>
      </c>
      <c r="L2141" s="22">
        <v>4.5</v>
      </c>
      <c r="M2141" s="22">
        <v>4.74</v>
      </c>
      <c r="N2141" s="22">
        <v>2</v>
      </c>
      <c r="O2141" s="22">
        <v>0</v>
      </c>
      <c r="P2141" s="22">
        <v>1</v>
      </c>
      <c r="Q2141" s="22">
        <v>1</v>
      </c>
      <c r="R2141" s="22"/>
      <c r="S2141" s="22"/>
      <c r="T2141" s="22"/>
      <c r="U2141" t="s">
        <v>632</v>
      </c>
      <c r="V2141" s="18">
        <f t="shared" si="202"/>
        <v>0.24000000000000021</v>
      </c>
      <c r="W2141" s="18">
        <v>39.998856978299997</v>
      </c>
      <c r="X2141" s="18">
        <v>-81.9797689018</v>
      </c>
      <c r="Y2141" s="18">
        <v>40.001328681099999</v>
      </c>
      <c r="Z2141" s="18">
        <v>-81.982552349700001</v>
      </c>
      <c r="AA2141" s="71" t="str">
        <f t="shared" si="203"/>
        <v>MUS</v>
      </c>
    </row>
    <row r="2142" spans="1:27" x14ac:dyDescent="0.25">
      <c r="A2142" s="22" t="s">
        <v>2485</v>
      </c>
      <c r="B2142" s="22">
        <v>0</v>
      </c>
      <c r="C2142" s="22" t="s">
        <v>4627</v>
      </c>
      <c r="D2142" s="22">
        <v>4</v>
      </c>
      <c r="E2142" s="23" t="str">
        <f t="shared" si="198"/>
        <v>Green</v>
      </c>
      <c r="F2142" s="72" t="s">
        <v>1734</v>
      </c>
      <c r="G2142" s="23"/>
      <c r="H2142" s="24" t="str">
        <f t="shared" si="199"/>
        <v>Start Loc</v>
      </c>
      <c r="I2142" s="24" t="str">
        <f t="shared" si="200"/>
        <v>End Loc</v>
      </c>
      <c r="J2142" s="24" t="str">
        <f t="shared" si="201"/>
        <v>Segment</v>
      </c>
      <c r="K2142" s="71" t="s">
        <v>892</v>
      </c>
      <c r="L2142" s="22">
        <v>3.25</v>
      </c>
      <c r="M2142" s="22">
        <v>3.49</v>
      </c>
      <c r="N2142" s="22">
        <v>4</v>
      </c>
      <c r="O2142" s="22">
        <v>0</v>
      </c>
      <c r="P2142" s="22">
        <v>1</v>
      </c>
      <c r="Q2142" s="22">
        <v>4</v>
      </c>
      <c r="R2142" s="22"/>
      <c r="S2142" s="22"/>
      <c r="T2142" s="22"/>
      <c r="U2142" t="s">
        <v>308</v>
      </c>
      <c r="V2142" s="18">
        <f t="shared" si="202"/>
        <v>0.24000000000000021</v>
      </c>
      <c r="W2142" s="18">
        <v>39.9983328908</v>
      </c>
      <c r="X2142" s="18">
        <v>-83.264012941000004</v>
      </c>
      <c r="Y2142" s="18">
        <v>40.001794438899999</v>
      </c>
      <c r="Z2142" s="18">
        <v>-83.264259435200003</v>
      </c>
      <c r="AA2142" s="71" t="str">
        <f t="shared" si="203"/>
        <v>MAD</v>
      </c>
    </row>
    <row r="2143" spans="1:27" x14ac:dyDescent="0.25">
      <c r="A2143" s="22" t="s">
        <v>6453</v>
      </c>
      <c r="B2143" s="22">
        <v>0</v>
      </c>
      <c r="C2143" s="22" t="s">
        <v>4643</v>
      </c>
      <c r="D2143" s="22">
        <v>3</v>
      </c>
      <c r="E2143" s="23" t="str">
        <f t="shared" si="198"/>
        <v>Green</v>
      </c>
      <c r="F2143" s="72" t="s">
        <v>1715</v>
      </c>
      <c r="G2143" s="23"/>
      <c r="H2143" s="24" t="str">
        <f t="shared" si="199"/>
        <v>Start Loc</v>
      </c>
      <c r="I2143" s="24" t="str">
        <f t="shared" si="200"/>
        <v>End Loc</v>
      </c>
      <c r="J2143" s="24" t="str">
        <f t="shared" si="201"/>
        <v>Segment</v>
      </c>
      <c r="K2143" s="71" t="s">
        <v>939</v>
      </c>
      <c r="L2143" s="22">
        <v>3.5</v>
      </c>
      <c r="M2143" s="22">
        <v>3.74</v>
      </c>
      <c r="N2143" s="22">
        <v>3</v>
      </c>
      <c r="O2143" s="22">
        <v>0</v>
      </c>
      <c r="P2143" s="22">
        <v>0</v>
      </c>
      <c r="Q2143" s="22">
        <v>0</v>
      </c>
      <c r="R2143" s="22"/>
      <c r="S2143" s="22"/>
      <c r="T2143" s="22"/>
      <c r="U2143" t="s">
        <v>6813</v>
      </c>
      <c r="V2143" s="18">
        <f t="shared" si="202"/>
        <v>0.24000000000000021</v>
      </c>
      <c r="W2143" s="18">
        <v>40.000709088199997</v>
      </c>
      <c r="X2143" s="18">
        <v>-80.752506070099997</v>
      </c>
      <c r="Y2143" s="18">
        <v>40.003215393300003</v>
      </c>
      <c r="Z2143" s="18">
        <v>-80.750203047499994</v>
      </c>
      <c r="AA2143" s="71" t="str">
        <f t="shared" si="203"/>
        <v>BEL</v>
      </c>
    </row>
    <row r="2144" spans="1:27" x14ac:dyDescent="0.25">
      <c r="A2144" s="22" t="s">
        <v>5546</v>
      </c>
      <c r="B2144" s="22">
        <v>0</v>
      </c>
      <c r="C2144" s="22" t="s">
        <v>4618</v>
      </c>
      <c r="D2144" s="22">
        <v>2</v>
      </c>
      <c r="E2144" s="23" t="str">
        <f t="shared" si="198"/>
        <v>Green</v>
      </c>
      <c r="F2144" s="72" t="s">
        <v>1754</v>
      </c>
      <c r="G2144" s="23"/>
      <c r="H2144" s="24" t="str">
        <f t="shared" si="199"/>
        <v>Start Loc</v>
      </c>
      <c r="I2144" s="24" t="str">
        <f t="shared" si="200"/>
        <v>End Loc</v>
      </c>
      <c r="J2144" s="24" t="str">
        <f t="shared" si="201"/>
        <v>Segment</v>
      </c>
      <c r="K2144" s="71" t="s">
        <v>815</v>
      </c>
      <c r="L2144" s="22">
        <v>2</v>
      </c>
      <c r="M2144" s="22">
        <v>2.2400000000000002</v>
      </c>
      <c r="N2144" s="22">
        <v>2</v>
      </c>
      <c r="O2144" s="22">
        <v>0</v>
      </c>
      <c r="P2144" s="22">
        <v>1</v>
      </c>
      <c r="Q2144" s="22">
        <v>4</v>
      </c>
      <c r="R2144" s="22"/>
      <c r="S2144" s="22"/>
      <c r="T2144" s="22"/>
      <c r="U2144" t="s">
        <v>6635</v>
      </c>
      <c r="V2144" s="18">
        <f t="shared" si="202"/>
        <v>0.24000000000000021</v>
      </c>
      <c r="W2144" s="18">
        <v>40.004177175300001</v>
      </c>
      <c r="X2144" s="18">
        <v>-84.667737457599998</v>
      </c>
      <c r="Y2144" s="18">
        <v>40.004193459299998</v>
      </c>
      <c r="Z2144" s="18">
        <v>-84.663213937099997</v>
      </c>
      <c r="AA2144" s="71" t="str">
        <f t="shared" si="203"/>
        <v>DAR</v>
      </c>
    </row>
    <row r="2145" spans="1:27" x14ac:dyDescent="0.25">
      <c r="A2145" s="22" t="s">
        <v>2562</v>
      </c>
      <c r="B2145" s="22">
        <v>0</v>
      </c>
      <c r="C2145" s="22" t="s">
        <v>4628</v>
      </c>
      <c r="D2145" s="22">
        <v>2</v>
      </c>
      <c r="E2145" s="23" t="str">
        <f t="shared" si="198"/>
        <v>Green</v>
      </c>
      <c r="F2145" s="72" t="s">
        <v>1676</v>
      </c>
      <c r="G2145" s="23"/>
      <c r="H2145" s="24" t="str">
        <f t="shared" si="199"/>
        <v>Start Loc</v>
      </c>
      <c r="I2145" s="24" t="str">
        <f t="shared" si="200"/>
        <v>End Loc</v>
      </c>
      <c r="J2145" s="24" t="str">
        <f t="shared" si="201"/>
        <v>Segment</v>
      </c>
      <c r="K2145" s="71" t="s">
        <v>841</v>
      </c>
      <c r="L2145" s="22">
        <v>4.75</v>
      </c>
      <c r="M2145" s="22">
        <v>4.99</v>
      </c>
      <c r="N2145" s="22">
        <v>2</v>
      </c>
      <c r="O2145" s="22">
        <v>0</v>
      </c>
      <c r="P2145" s="22">
        <v>0</v>
      </c>
      <c r="Q2145" s="22">
        <v>0</v>
      </c>
      <c r="R2145" s="22"/>
      <c r="S2145" s="22"/>
      <c r="T2145" s="22"/>
      <c r="U2145" t="s">
        <v>632</v>
      </c>
      <c r="V2145" s="18">
        <f t="shared" si="202"/>
        <v>0.24000000000000021</v>
      </c>
      <c r="W2145" s="18">
        <v>40.001412182899998</v>
      </c>
      <c r="X2145" s="18">
        <v>-81.9827061907</v>
      </c>
      <c r="Y2145" s="18">
        <v>40.004594917799999</v>
      </c>
      <c r="Z2145" s="18">
        <v>-81.983354078100007</v>
      </c>
      <c r="AA2145" s="71" t="str">
        <f t="shared" si="203"/>
        <v>MUS</v>
      </c>
    </row>
    <row r="2146" spans="1:27" x14ac:dyDescent="0.25">
      <c r="A2146" s="22" t="s">
        <v>5008</v>
      </c>
      <c r="B2146" s="22">
        <v>0</v>
      </c>
      <c r="C2146" s="22" t="s">
        <v>4631</v>
      </c>
      <c r="D2146" s="22">
        <v>2</v>
      </c>
      <c r="E2146" s="23" t="str">
        <f t="shared" si="198"/>
        <v>Green</v>
      </c>
      <c r="F2146" s="72" t="s">
        <v>1685</v>
      </c>
      <c r="G2146" s="23"/>
      <c r="H2146" s="24" t="str">
        <f t="shared" si="199"/>
        <v>Start Loc</v>
      </c>
      <c r="I2146" s="24" t="str">
        <f t="shared" si="200"/>
        <v>End Loc</v>
      </c>
      <c r="J2146" s="24" t="str">
        <f t="shared" si="201"/>
        <v>Segment</v>
      </c>
      <c r="K2146" s="71" t="s">
        <v>937</v>
      </c>
      <c r="L2146" s="22">
        <v>3</v>
      </c>
      <c r="M2146" s="22">
        <v>3.24</v>
      </c>
      <c r="N2146" s="22">
        <v>2</v>
      </c>
      <c r="O2146" s="22">
        <v>0</v>
      </c>
      <c r="P2146" s="22">
        <v>0</v>
      </c>
      <c r="Q2146" s="22">
        <v>0</v>
      </c>
      <c r="R2146" s="22"/>
      <c r="S2146" s="22"/>
      <c r="T2146" s="22"/>
      <c r="U2146" t="s">
        <v>4747</v>
      </c>
      <c r="V2146" s="18">
        <f t="shared" si="202"/>
        <v>0.24000000000000021</v>
      </c>
      <c r="W2146" s="18">
        <v>40.007968180200002</v>
      </c>
      <c r="X2146" s="18">
        <v>-83.206129084799997</v>
      </c>
      <c r="Y2146" s="18">
        <v>40.005106514300003</v>
      </c>
      <c r="Z2146" s="18">
        <v>-83.203596184299997</v>
      </c>
      <c r="AA2146" s="71" t="str">
        <f t="shared" si="203"/>
        <v>FRA</v>
      </c>
    </row>
    <row r="2147" spans="1:27" x14ac:dyDescent="0.25">
      <c r="A2147" s="22" t="s">
        <v>5188</v>
      </c>
      <c r="B2147" s="22">
        <v>0</v>
      </c>
      <c r="C2147" s="22" t="s">
        <v>4668</v>
      </c>
      <c r="D2147" s="22">
        <v>3</v>
      </c>
      <c r="E2147" s="23" t="str">
        <f t="shared" si="198"/>
        <v>Green</v>
      </c>
      <c r="F2147" s="72" t="s">
        <v>1733</v>
      </c>
      <c r="G2147" s="23"/>
      <c r="H2147" s="24" t="str">
        <f t="shared" si="199"/>
        <v>Start Loc</v>
      </c>
      <c r="I2147" s="24" t="str">
        <f t="shared" si="200"/>
        <v>End Loc</v>
      </c>
      <c r="J2147" s="24" t="str">
        <f t="shared" si="201"/>
        <v>Segment</v>
      </c>
      <c r="K2147" s="71" t="s">
        <v>802</v>
      </c>
      <c r="L2147" s="22">
        <v>9.5</v>
      </c>
      <c r="M2147" s="22">
        <v>9.74</v>
      </c>
      <c r="N2147" s="22">
        <v>3</v>
      </c>
      <c r="O2147" s="22">
        <v>0</v>
      </c>
      <c r="P2147" s="22">
        <v>1</v>
      </c>
      <c r="Q2147" s="22">
        <v>2</v>
      </c>
      <c r="R2147" s="22"/>
      <c r="S2147" s="22"/>
      <c r="T2147" s="22"/>
      <c r="U2147" t="s">
        <v>653</v>
      </c>
      <c r="V2147" s="18">
        <f t="shared" si="202"/>
        <v>0.24000000000000021</v>
      </c>
      <c r="W2147" s="18">
        <v>40.002912098199999</v>
      </c>
      <c r="X2147" s="18">
        <v>-81.619475027700005</v>
      </c>
      <c r="Y2147" s="18">
        <v>40.005306531700001</v>
      </c>
      <c r="Z2147" s="18">
        <v>-81.616482908400002</v>
      </c>
      <c r="AA2147" s="71" t="str">
        <f t="shared" si="203"/>
        <v>GUE</v>
      </c>
    </row>
    <row r="2148" spans="1:27" x14ac:dyDescent="0.25">
      <c r="A2148" s="22" t="s">
        <v>6116</v>
      </c>
      <c r="B2148" s="22">
        <v>0</v>
      </c>
      <c r="C2148" s="22" t="s">
        <v>4643</v>
      </c>
      <c r="D2148" s="22">
        <v>2</v>
      </c>
      <c r="E2148" s="23" t="str">
        <f t="shared" si="198"/>
        <v>Green</v>
      </c>
      <c r="F2148" s="72" t="s">
        <v>1699</v>
      </c>
      <c r="G2148" s="23"/>
      <c r="H2148" s="24" t="str">
        <f t="shared" si="199"/>
        <v>Start Loc</v>
      </c>
      <c r="I2148" s="24" t="str">
        <f t="shared" si="200"/>
        <v>End Loc</v>
      </c>
      <c r="J2148" s="24" t="str">
        <f t="shared" si="201"/>
        <v>Segment</v>
      </c>
      <c r="K2148" s="71" t="s">
        <v>1017</v>
      </c>
      <c r="L2148" s="22">
        <v>3.5</v>
      </c>
      <c r="M2148" s="22">
        <v>3.74</v>
      </c>
      <c r="N2148" s="22">
        <v>2</v>
      </c>
      <c r="O2148" s="22">
        <v>0</v>
      </c>
      <c r="P2148" s="22">
        <v>0</v>
      </c>
      <c r="Q2148" s="22">
        <v>0</v>
      </c>
      <c r="R2148" s="22"/>
      <c r="S2148" s="22"/>
      <c r="T2148" s="22"/>
      <c r="U2148" t="s">
        <v>407</v>
      </c>
      <c r="V2148" s="18">
        <f t="shared" si="202"/>
        <v>0.24000000000000021</v>
      </c>
      <c r="W2148" s="18">
        <v>40.002887249499999</v>
      </c>
      <c r="X2148" s="18">
        <v>-82.367629570199995</v>
      </c>
      <c r="Y2148" s="18">
        <v>40.005877681999998</v>
      </c>
      <c r="Z2148" s="18">
        <v>-82.368506507299998</v>
      </c>
      <c r="AA2148" s="71" t="str">
        <f t="shared" si="203"/>
        <v>LIC</v>
      </c>
    </row>
    <row r="2149" spans="1:27" x14ac:dyDescent="0.25">
      <c r="A2149" s="22" t="s">
        <v>6458</v>
      </c>
      <c r="B2149" s="22">
        <v>0</v>
      </c>
      <c r="C2149" s="22" t="s">
        <v>4616</v>
      </c>
      <c r="D2149" s="22">
        <v>3</v>
      </c>
      <c r="E2149" s="23" t="str">
        <f t="shared" si="198"/>
        <v>Green</v>
      </c>
      <c r="F2149" s="72" t="s">
        <v>1699</v>
      </c>
      <c r="G2149" s="23"/>
      <c r="H2149" s="24" t="str">
        <f t="shared" si="199"/>
        <v>Start Loc</v>
      </c>
      <c r="I2149" s="24" t="str">
        <f t="shared" si="200"/>
        <v>End Loc</v>
      </c>
      <c r="J2149" s="24" t="str">
        <f t="shared" si="201"/>
        <v>Segment</v>
      </c>
      <c r="K2149" s="71" t="s">
        <v>1017</v>
      </c>
      <c r="L2149" s="22">
        <v>4</v>
      </c>
      <c r="M2149" s="22">
        <v>4.24</v>
      </c>
      <c r="N2149" s="22">
        <v>3</v>
      </c>
      <c r="O2149" s="22">
        <v>0</v>
      </c>
      <c r="P2149" s="22">
        <v>0</v>
      </c>
      <c r="Q2149" s="22">
        <v>0</v>
      </c>
      <c r="R2149" s="22"/>
      <c r="S2149" s="22"/>
      <c r="T2149" s="22"/>
      <c r="U2149" t="s">
        <v>407</v>
      </c>
      <c r="V2149" s="18">
        <f t="shared" si="202"/>
        <v>0.24000000000000021</v>
      </c>
      <c r="W2149" s="18">
        <v>40.0062136763</v>
      </c>
      <c r="X2149" s="18">
        <v>-82.3733824567</v>
      </c>
      <c r="Y2149" s="18">
        <v>40.007486034000003</v>
      </c>
      <c r="Z2149" s="18">
        <v>-82.377237804900005</v>
      </c>
      <c r="AA2149" s="71" t="str">
        <f t="shared" si="203"/>
        <v>LIC</v>
      </c>
    </row>
    <row r="2150" spans="1:27" x14ac:dyDescent="0.25">
      <c r="A2150" s="22" t="s">
        <v>3004</v>
      </c>
      <c r="B2150" s="22">
        <v>0</v>
      </c>
      <c r="C2150" s="22" t="s">
        <v>4621</v>
      </c>
      <c r="D2150" s="22">
        <v>2</v>
      </c>
      <c r="E2150" s="23" t="str">
        <f t="shared" si="198"/>
        <v>Green</v>
      </c>
      <c r="F2150" s="72" t="s">
        <v>1676</v>
      </c>
      <c r="G2150" s="23"/>
      <c r="H2150" s="24" t="str">
        <f t="shared" si="199"/>
        <v>Start Loc</v>
      </c>
      <c r="I2150" s="24" t="str">
        <f t="shared" si="200"/>
        <v>End Loc</v>
      </c>
      <c r="J2150" s="24" t="str">
        <f t="shared" si="201"/>
        <v>Segment</v>
      </c>
      <c r="K2150" s="71" t="s">
        <v>2027</v>
      </c>
      <c r="L2150" s="22">
        <v>0.75</v>
      </c>
      <c r="M2150" s="22">
        <v>0.99</v>
      </c>
      <c r="N2150" s="22">
        <v>2</v>
      </c>
      <c r="O2150" s="22">
        <v>0</v>
      </c>
      <c r="P2150" s="22">
        <v>0</v>
      </c>
      <c r="Q2150" s="22">
        <v>2</v>
      </c>
      <c r="R2150" s="22"/>
      <c r="S2150" s="22"/>
      <c r="T2150" s="22"/>
      <c r="U2150" t="s">
        <v>1873</v>
      </c>
      <c r="V2150" s="18">
        <f t="shared" si="202"/>
        <v>0.24</v>
      </c>
      <c r="W2150" s="18">
        <v>40.007686321000001</v>
      </c>
      <c r="X2150" s="18">
        <v>-81.9906577398</v>
      </c>
      <c r="Y2150" s="18">
        <v>40.007544968200001</v>
      </c>
      <c r="Z2150" s="18">
        <v>-81.986157561100001</v>
      </c>
      <c r="AA2150" s="71" t="str">
        <f t="shared" si="203"/>
        <v>MUS</v>
      </c>
    </row>
    <row r="2151" spans="1:27" x14ac:dyDescent="0.25">
      <c r="A2151" s="22" t="s">
        <v>5279</v>
      </c>
      <c r="B2151" s="22">
        <v>0</v>
      </c>
      <c r="C2151" s="22" t="s">
        <v>4607</v>
      </c>
      <c r="D2151" s="22">
        <v>3</v>
      </c>
      <c r="E2151" s="23" t="str">
        <f t="shared" si="198"/>
        <v>Green</v>
      </c>
      <c r="F2151" s="72" t="s">
        <v>1699</v>
      </c>
      <c r="G2151" s="23"/>
      <c r="H2151" s="24" t="str">
        <f t="shared" si="199"/>
        <v>Start Loc</v>
      </c>
      <c r="I2151" s="24" t="str">
        <f t="shared" si="200"/>
        <v>End Loc</v>
      </c>
      <c r="J2151" s="24" t="str">
        <f t="shared" si="201"/>
        <v>Segment</v>
      </c>
      <c r="K2151" s="71" t="s">
        <v>1081</v>
      </c>
      <c r="L2151" s="22">
        <v>5</v>
      </c>
      <c r="M2151" s="22">
        <v>5.24</v>
      </c>
      <c r="N2151" s="22">
        <v>3</v>
      </c>
      <c r="O2151" s="22">
        <v>0</v>
      </c>
      <c r="P2151" s="22">
        <v>1</v>
      </c>
      <c r="Q2151" s="22">
        <v>2</v>
      </c>
      <c r="R2151" s="22"/>
      <c r="S2151" s="22"/>
      <c r="T2151" s="22"/>
      <c r="U2151" t="s">
        <v>527</v>
      </c>
      <c r="V2151" s="18">
        <f t="shared" si="202"/>
        <v>0.24000000000000021</v>
      </c>
      <c r="W2151" s="18">
        <v>40.004333305300001</v>
      </c>
      <c r="X2151" s="18">
        <v>-82.289333974900003</v>
      </c>
      <c r="Y2151" s="18">
        <v>40.007640414199997</v>
      </c>
      <c r="Z2151" s="18">
        <v>-82.290437901900006</v>
      </c>
      <c r="AA2151" s="71" t="str">
        <f t="shared" si="203"/>
        <v>LIC</v>
      </c>
    </row>
    <row r="2152" spans="1:27" x14ac:dyDescent="0.25">
      <c r="A2152" s="22" t="s">
        <v>5070</v>
      </c>
      <c r="B2152" s="22">
        <v>0</v>
      </c>
      <c r="C2152" s="22" t="s">
        <v>4635</v>
      </c>
      <c r="D2152" s="22">
        <v>2</v>
      </c>
      <c r="E2152" s="23" t="str">
        <f t="shared" si="198"/>
        <v>Green</v>
      </c>
      <c r="F2152" s="72" t="s">
        <v>1734</v>
      </c>
      <c r="G2152" s="23"/>
      <c r="H2152" s="24" t="str">
        <f t="shared" si="199"/>
        <v>Start Loc</v>
      </c>
      <c r="I2152" s="24" t="str">
        <f t="shared" si="200"/>
        <v>End Loc</v>
      </c>
      <c r="J2152" s="24" t="str">
        <f t="shared" si="201"/>
        <v>Segment</v>
      </c>
      <c r="K2152" s="71" t="s">
        <v>876</v>
      </c>
      <c r="L2152" s="22">
        <v>4.5</v>
      </c>
      <c r="M2152" s="22">
        <v>4.74</v>
      </c>
      <c r="N2152" s="22">
        <v>2</v>
      </c>
      <c r="O2152" s="22">
        <v>0</v>
      </c>
      <c r="P2152" s="22">
        <v>0</v>
      </c>
      <c r="Q2152" s="22">
        <v>2</v>
      </c>
      <c r="R2152" s="22"/>
      <c r="S2152" s="22"/>
      <c r="T2152" s="22"/>
      <c r="U2152" t="s">
        <v>755</v>
      </c>
      <c r="V2152" s="18">
        <f t="shared" si="202"/>
        <v>0.24000000000000021</v>
      </c>
      <c r="W2152" s="18">
        <v>40.005001180199997</v>
      </c>
      <c r="X2152" s="18">
        <v>-83.295445084400001</v>
      </c>
      <c r="Y2152" s="18">
        <v>40.007692144899998</v>
      </c>
      <c r="Z2152" s="18">
        <v>-83.298272150900004</v>
      </c>
      <c r="AA2152" s="71" t="str">
        <f t="shared" si="203"/>
        <v>MAD</v>
      </c>
    </row>
    <row r="2153" spans="1:27" x14ac:dyDescent="0.25">
      <c r="A2153" s="22" t="s">
        <v>5376</v>
      </c>
      <c r="B2153" s="22">
        <v>0</v>
      </c>
      <c r="C2153" s="22" t="s">
        <v>4630</v>
      </c>
      <c r="D2153" s="22">
        <v>2</v>
      </c>
      <c r="E2153" s="23" t="str">
        <f t="shared" si="198"/>
        <v>Green</v>
      </c>
      <c r="F2153" s="72" t="s">
        <v>1732</v>
      </c>
      <c r="G2153" s="23"/>
      <c r="H2153" s="24" t="str">
        <f t="shared" si="199"/>
        <v>Start Loc</v>
      </c>
      <c r="I2153" s="24" t="str">
        <f t="shared" si="200"/>
        <v>End Loc</v>
      </c>
      <c r="J2153" s="24" t="str">
        <f t="shared" si="201"/>
        <v>Segment</v>
      </c>
      <c r="K2153" s="71" t="s">
        <v>1097</v>
      </c>
      <c r="L2153" s="22">
        <v>5.75</v>
      </c>
      <c r="M2153" s="22">
        <v>5.99</v>
      </c>
      <c r="N2153" s="22">
        <v>2</v>
      </c>
      <c r="O2153" s="22">
        <v>0</v>
      </c>
      <c r="P2153" s="22">
        <v>0</v>
      </c>
      <c r="Q2153" s="22">
        <v>0</v>
      </c>
      <c r="R2153" s="22"/>
      <c r="S2153" s="22"/>
      <c r="T2153" s="22"/>
      <c r="U2153" t="s">
        <v>1399</v>
      </c>
      <c r="V2153" s="18">
        <f t="shared" si="202"/>
        <v>0.24000000000000021</v>
      </c>
      <c r="W2153" s="18">
        <v>40.004623673600001</v>
      </c>
      <c r="X2153" s="18">
        <v>-84.221830535600006</v>
      </c>
      <c r="Y2153" s="18">
        <v>40.0077449626</v>
      </c>
      <c r="Z2153" s="18">
        <v>-84.219898566599994</v>
      </c>
      <c r="AA2153" s="71" t="str">
        <f t="shared" si="203"/>
        <v>MIA</v>
      </c>
    </row>
    <row r="2154" spans="1:27" x14ac:dyDescent="0.25">
      <c r="A2154" s="22" t="s">
        <v>5598</v>
      </c>
      <c r="B2154" s="22">
        <v>0</v>
      </c>
      <c r="C2154" s="22" t="s">
        <v>4627</v>
      </c>
      <c r="D2154" s="22">
        <v>2</v>
      </c>
      <c r="E2154" s="23" t="str">
        <f t="shared" si="198"/>
        <v>Green</v>
      </c>
      <c r="F2154" s="72" t="s">
        <v>1676</v>
      </c>
      <c r="G2154" s="23"/>
      <c r="H2154" s="24" t="str">
        <f t="shared" si="199"/>
        <v>Start Loc</v>
      </c>
      <c r="I2154" s="24" t="str">
        <f t="shared" si="200"/>
        <v>End Loc</v>
      </c>
      <c r="J2154" s="24" t="str">
        <f t="shared" si="201"/>
        <v>Segment</v>
      </c>
      <c r="K2154" s="71" t="s">
        <v>936</v>
      </c>
      <c r="L2154" s="22">
        <v>3.25</v>
      </c>
      <c r="M2154" s="22">
        <v>3.49</v>
      </c>
      <c r="N2154" s="22">
        <v>2</v>
      </c>
      <c r="O2154" s="22">
        <v>0</v>
      </c>
      <c r="P2154" s="22">
        <v>0</v>
      </c>
      <c r="Q2154" s="22">
        <v>1</v>
      </c>
      <c r="R2154" s="22"/>
      <c r="S2154" s="22"/>
      <c r="T2154" s="22"/>
      <c r="U2154" t="s">
        <v>574</v>
      </c>
      <c r="V2154" s="18">
        <f t="shared" si="202"/>
        <v>0.24000000000000021</v>
      </c>
      <c r="W2154" s="18">
        <v>40.005435867499997</v>
      </c>
      <c r="X2154" s="18">
        <v>-81.877266731500001</v>
      </c>
      <c r="Y2154" s="18">
        <v>40.0077706951</v>
      </c>
      <c r="Z2154" s="18">
        <v>-81.874115262800004</v>
      </c>
      <c r="AA2154" s="71" t="str">
        <f t="shared" si="203"/>
        <v>MUS</v>
      </c>
    </row>
    <row r="2155" spans="1:27" x14ac:dyDescent="0.25">
      <c r="A2155" s="22" t="s">
        <v>3384</v>
      </c>
      <c r="B2155" s="22">
        <v>0</v>
      </c>
      <c r="C2155" s="22" t="s">
        <v>4610</v>
      </c>
      <c r="D2155" s="22">
        <v>3</v>
      </c>
      <c r="E2155" s="23" t="str">
        <f t="shared" si="198"/>
        <v>Green</v>
      </c>
      <c r="F2155" s="72" t="s">
        <v>1733</v>
      </c>
      <c r="G2155" s="23"/>
      <c r="H2155" s="24" t="str">
        <f t="shared" si="199"/>
        <v>Start Loc</v>
      </c>
      <c r="I2155" s="24" t="str">
        <f t="shared" si="200"/>
        <v>End Loc</v>
      </c>
      <c r="J2155" s="24" t="str">
        <f t="shared" si="201"/>
        <v>Segment</v>
      </c>
      <c r="K2155" s="71" t="s">
        <v>861</v>
      </c>
      <c r="L2155" s="22">
        <v>8</v>
      </c>
      <c r="M2155" s="22">
        <v>8.24</v>
      </c>
      <c r="N2155" s="22">
        <v>3</v>
      </c>
      <c r="O2155" s="22">
        <v>1</v>
      </c>
      <c r="P2155" s="22">
        <v>0</v>
      </c>
      <c r="Q2155" s="22">
        <v>2</v>
      </c>
      <c r="R2155" s="22"/>
      <c r="S2155" s="22"/>
      <c r="T2155" s="22"/>
      <c r="U2155" t="s">
        <v>460</v>
      </c>
      <c r="V2155" s="18">
        <f t="shared" si="202"/>
        <v>0.24000000000000021</v>
      </c>
      <c r="W2155" s="18">
        <v>40.004362032300001</v>
      </c>
      <c r="X2155" s="18">
        <v>-81.561403030999998</v>
      </c>
      <c r="Y2155" s="18">
        <v>40.007789160199998</v>
      </c>
      <c r="Z2155" s="18">
        <v>-81.560664623999998</v>
      </c>
      <c r="AA2155" s="71" t="str">
        <f t="shared" si="203"/>
        <v>GUE</v>
      </c>
    </row>
    <row r="2156" spans="1:27" x14ac:dyDescent="0.25">
      <c r="A2156" s="22" t="s">
        <v>4021</v>
      </c>
      <c r="B2156" s="22">
        <v>0</v>
      </c>
      <c r="C2156" s="22" t="s">
        <v>4627</v>
      </c>
      <c r="D2156" s="22">
        <v>4</v>
      </c>
      <c r="E2156" s="23" t="str">
        <f t="shared" si="198"/>
        <v>Green</v>
      </c>
      <c r="F2156" s="72" t="s">
        <v>1676</v>
      </c>
      <c r="G2156" s="23"/>
      <c r="H2156" s="24" t="str">
        <f t="shared" si="199"/>
        <v>Start Loc</v>
      </c>
      <c r="I2156" s="24" t="str">
        <f t="shared" si="200"/>
        <v>End Loc</v>
      </c>
      <c r="J2156" s="24" t="str">
        <f t="shared" si="201"/>
        <v>Segment</v>
      </c>
      <c r="K2156" s="71" t="s">
        <v>930</v>
      </c>
      <c r="L2156" s="22">
        <v>3.25</v>
      </c>
      <c r="M2156" s="22">
        <v>3.49</v>
      </c>
      <c r="N2156" s="22">
        <v>4</v>
      </c>
      <c r="O2156" s="22">
        <v>0</v>
      </c>
      <c r="P2156" s="22">
        <v>0</v>
      </c>
      <c r="Q2156" s="22">
        <v>2</v>
      </c>
      <c r="R2156" s="22"/>
      <c r="S2156" s="22"/>
      <c r="T2156" s="22"/>
      <c r="U2156" t="s">
        <v>299</v>
      </c>
      <c r="V2156" s="18">
        <f t="shared" si="202"/>
        <v>0.24000000000000021</v>
      </c>
      <c r="W2156" s="18">
        <v>40.004966846099997</v>
      </c>
      <c r="X2156" s="18">
        <v>-82.005194815799996</v>
      </c>
      <c r="Y2156" s="18">
        <v>40.008423266900003</v>
      </c>
      <c r="Z2156" s="18">
        <v>-82.004820089000006</v>
      </c>
      <c r="AA2156" s="71" t="str">
        <f t="shared" si="203"/>
        <v>MUS</v>
      </c>
    </row>
    <row r="2157" spans="1:27" x14ac:dyDescent="0.25">
      <c r="A2157" s="22" t="s">
        <v>3967</v>
      </c>
      <c r="B2157" s="22">
        <v>0</v>
      </c>
      <c r="C2157" s="22" t="s">
        <v>4607</v>
      </c>
      <c r="D2157" s="22">
        <v>2</v>
      </c>
      <c r="E2157" s="23" t="str">
        <f t="shared" si="198"/>
        <v>Green</v>
      </c>
      <c r="F2157" s="72" t="s">
        <v>1732</v>
      </c>
      <c r="G2157" s="23"/>
      <c r="H2157" s="24" t="str">
        <f t="shared" si="199"/>
        <v>Start Loc</v>
      </c>
      <c r="I2157" s="24" t="str">
        <f t="shared" si="200"/>
        <v>End Loc</v>
      </c>
      <c r="J2157" s="24" t="str">
        <f t="shared" si="201"/>
        <v>Segment</v>
      </c>
      <c r="K2157" s="71" t="s">
        <v>1023</v>
      </c>
      <c r="L2157" s="22">
        <v>5</v>
      </c>
      <c r="M2157" s="22">
        <v>5.24</v>
      </c>
      <c r="N2157" s="22">
        <v>2</v>
      </c>
      <c r="O2157" s="22">
        <v>0</v>
      </c>
      <c r="P2157" s="22">
        <v>0</v>
      </c>
      <c r="Q2157" s="22">
        <v>1</v>
      </c>
      <c r="R2157" s="22"/>
      <c r="S2157" s="22"/>
      <c r="T2157" s="22"/>
      <c r="U2157" t="s">
        <v>1807</v>
      </c>
      <c r="V2157" s="18">
        <f t="shared" si="202"/>
        <v>0.24000000000000021</v>
      </c>
      <c r="W2157" s="18">
        <v>40.008408008399996</v>
      </c>
      <c r="X2157" s="18">
        <v>-84.319635295799998</v>
      </c>
      <c r="Y2157" s="18">
        <v>40.008581710800001</v>
      </c>
      <c r="Z2157" s="18">
        <v>-84.316905487200003</v>
      </c>
      <c r="AA2157" s="71" t="str">
        <f t="shared" si="203"/>
        <v>MIA</v>
      </c>
    </row>
    <row r="2158" spans="1:27" x14ac:dyDescent="0.25">
      <c r="A2158" s="22" t="s">
        <v>2798</v>
      </c>
      <c r="B2158" s="22">
        <v>0</v>
      </c>
      <c r="C2158" s="22" t="s">
        <v>4622</v>
      </c>
      <c r="D2158" s="22">
        <v>2</v>
      </c>
      <c r="E2158" s="23" t="str">
        <f t="shared" si="198"/>
        <v>Green</v>
      </c>
      <c r="F2158" s="72" t="s">
        <v>1733</v>
      </c>
      <c r="G2158" s="23"/>
      <c r="H2158" s="24" t="str">
        <f t="shared" si="199"/>
        <v>Start Loc</v>
      </c>
      <c r="I2158" s="24" t="str">
        <f t="shared" si="200"/>
        <v>End Loc</v>
      </c>
      <c r="J2158" s="24" t="str">
        <f t="shared" si="201"/>
        <v>Segment</v>
      </c>
      <c r="K2158" s="71" t="s">
        <v>967</v>
      </c>
      <c r="L2158" s="22">
        <v>1.5</v>
      </c>
      <c r="M2158" s="22">
        <v>1.74</v>
      </c>
      <c r="N2158" s="22">
        <v>2</v>
      </c>
      <c r="O2158" s="22">
        <v>0</v>
      </c>
      <c r="P2158" s="22">
        <v>0</v>
      </c>
      <c r="Q2158" s="22">
        <v>1</v>
      </c>
      <c r="R2158" s="22"/>
      <c r="S2158" s="22"/>
      <c r="T2158" s="22"/>
      <c r="U2158" t="s">
        <v>2129</v>
      </c>
      <c r="V2158" s="18">
        <f t="shared" si="202"/>
        <v>0.24</v>
      </c>
      <c r="W2158" s="18">
        <v>40.007541769299998</v>
      </c>
      <c r="X2158" s="18">
        <v>-81.476016240000007</v>
      </c>
      <c r="Y2158" s="18">
        <v>40.009245027699997</v>
      </c>
      <c r="Z2158" s="18">
        <v>-81.473113545299995</v>
      </c>
      <c r="AA2158" s="71" t="str">
        <f t="shared" si="203"/>
        <v>GUE</v>
      </c>
    </row>
    <row r="2159" spans="1:27" x14ac:dyDescent="0.25">
      <c r="A2159" s="22" t="s">
        <v>5285</v>
      </c>
      <c r="B2159" s="22">
        <v>0</v>
      </c>
      <c r="C2159" s="22" t="s">
        <v>4643</v>
      </c>
      <c r="D2159" s="22">
        <v>2</v>
      </c>
      <c r="E2159" s="23" t="str">
        <f t="shared" si="198"/>
        <v>Green</v>
      </c>
      <c r="F2159" s="72" t="s">
        <v>1676</v>
      </c>
      <c r="G2159" s="23"/>
      <c r="H2159" s="24" t="str">
        <f t="shared" si="199"/>
        <v>Start Loc</v>
      </c>
      <c r="I2159" s="24" t="str">
        <f t="shared" si="200"/>
        <v>End Loc</v>
      </c>
      <c r="J2159" s="24" t="str">
        <f t="shared" si="201"/>
        <v>Segment</v>
      </c>
      <c r="K2159" s="71" t="s">
        <v>936</v>
      </c>
      <c r="L2159" s="22">
        <v>3.5</v>
      </c>
      <c r="M2159" s="22">
        <v>3.74</v>
      </c>
      <c r="N2159" s="22">
        <v>2</v>
      </c>
      <c r="O2159" s="22">
        <v>0</v>
      </c>
      <c r="P2159" s="22">
        <v>0</v>
      </c>
      <c r="Q2159" s="22">
        <v>0</v>
      </c>
      <c r="R2159" s="22"/>
      <c r="S2159" s="22"/>
      <c r="T2159" s="22"/>
      <c r="U2159" t="s">
        <v>574</v>
      </c>
      <c r="V2159" s="18">
        <f t="shared" si="202"/>
        <v>0.24000000000000021</v>
      </c>
      <c r="W2159" s="18">
        <v>40.0078837107</v>
      </c>
      <c r="X2159" s="18">
        <v>-81.874008617499996</v>
      </c>
      <c r="Y2159" s="18">
        <v>40.009701350599997</v>
      </c>
      <c r="Z2159" s="18">
        <v>-81.870257687600002</v>
      </c>
      <c r="AA2159" s="71" t="str">
        <f t="shared" si="203"/>
        <v>MUS</v>
      </c>
    </row>
    <row r="2160" spans="1:27" x14ac:dyDescent="0.25">
      <c r="A2160" s="22" t="s">
        <v>3814</v>
      </c>
      <c r="B2160" s="22">
        <v>0</v>
      </c>
      <c r="C2160" s="22" t="s">
        <v>4609</v>
      </c>
      <c r="D2160" s="22">
        <v>2</v>
      </c>
      <c r="E2160" s="23" t="str">
        <f t="shared" si="198"/>
        <v>Green</v>
      </c>
      <c r="F2160" s="72" t="s">
        <v>1699</v>
      </c>
      <c r="G2160" s="23"/>
      <c r="H2160" s="24" t="str">
        <f t="shared" si="199"/>
        <v>Start Loc</v>
      </c>
      <c r="I2160" s="24" t="str">
        <f t="shared" si="200"/>
        <v>End Loc</v>
      </c>
      <c r="J2160" s="24" t="str">
        <f t="shared" si="201"/>
        <v>Segment</v>
      </c>
      <c r="K2160" s="71" t="s">
        <v>1017</v>
      </c>
      <c r="L2160" s="22">
        <v>4.25</v>
      </c>
      <c r="M2160" s="22">
        <v>4.49</v>
      </c>
      <c r="N2160" s="22">
        <v>2</v>
      </c>
      <c r="O2160" s="22">
        <v>0</v>
      </c>
      <c r="P2160" s="22">
        <v>0</v>
      </c>
      <c r="Q2160" s="22">
        <v>0</v>
      </c>
      <c r="R2160" s="22"/>
      <c r="S2160" s="22"/>
      <c r="T2160" s="22"/>
      <c r="U2160" t="s">
        <v>407</v>
      </c>
      <c r="V2160" s="18">
        <f t="shared" si="202"/>
        <v>0.24000000000000021</v>
      </c>
      <c r="W2160" s="18">
        <v>40.00760717</v>
      </c>
      <c r="X2160" s="18">
        <v>-82.377341052800006</v>
      </c>
      <c r="Y2160" s="18">
        <v>40.010683280599999</v>
      </c>
      <c r="Z2160" s="18">
        <v>-82.379435750699997</v>
      </c>
      <c r="AA2160" s="71" t="str">
        <f t="shared" si="203"/>
        <v>LIC</v>
      </c>
    </row>
    <row r="2161" spans="1:27" x14ac:dyDescent="0.25">
      <c r="A2161" s="22" t="s">
        <v>5692</v>
      </c>
      <c r="B2161" s="22">
        <v>0</v>
      </c>
      <c r="C2161" s="22" t="s">
        <v>4625</v>
      </c>
      <c r="D2161" s="22">
        <v>2</v>
      </c>
      <c r="E2161" s="23" t="str">
        <f t="shared" si="198"/>
        <v>Green</v>
      </c>
      <c r="F2161" s="72" t="s">
        <v>1733</v>
      </c>
      <c r="G2161" s="23"/>
      <c r="H2161" s="24" t="str">
        <f t="shared" si="199"/>
        <v>Start Loc</v>
      </c>
      <c r="I2161" s="24" t="str">
        <f t="shared" si="200"/>
        <v>End Loc</v>
      </c>
      <c r="J2161" s="24" t="str">
        <f t="shared" si="201"/>
        <v>Segment</v>
      </c>
      <c r="K2161" s="71" t="s">
        <v>802</v>
      </c>
      <c r="L2161" s="22">
        <v>10</v>
      </c>
      <c r="M2161" s="22">
        <v>10.24</v>
      </c>
      <c r="N2161" s="22">
        <v>2</v>
      </c>
      <c r="O2161" s="22">
        <v>0</v>
      </c>
      <c r="P2161" s="22">
        <v>0</v>
      </c>
      <c r="Q2161" s="22">
        <v>1</v>
      </c>
      <c r="R2161" s="22"/>
      <c r="S2161" s="22"/>
      <c r="T2161" s="22"/>
      <c r="U2161" t="s">
        <v>653</v>
      </c>
      <c r="V2161" s="18">
        <f t="shared" si="202"/>
        <v>0.24000000000000021</v>
      </c>
      <c r="W2161" s="18">
        <v>40.008964829299998</v>
      </c>
      <c r="X2161" s="18">
        <v>-81.615610339699998</v>
      </c>
      <c r="Y2161" s="18">
        <v>40.010716023900002</v>
      </c>
      <c r="Z2161" s="18">
        <v>-81.612007230399996</v>
      </c>
      <c r="AA2161" s="71" t="str">
        <f t="shared" si="203"/>
        <v>GUE</v>
      </c>
    </row>
    <row r="2162" spans="1:27" x14ac:dyDescent="0.25">
      <c r="A2162" s="22" t="s">
        <v>2777</v>
      </c>
      <c r="B2162" s="22">
        <v>0</v>
      </c>
      <c r="C2162" s="22" t="s">
        <v>4647</v>
      </c>
      <c r="D2162" s="22">
        <v>2</v>
      </c>
      <c r="E2162" s="23" t="str">
        <f t="shared" si="198"/>
        <v>Green</v>
      </c>
      <c r="F2162" s="72" t="s">
        <v>1733</v>
      </c>
      <c r="G2162" s="23"/>
      <c r="H2162" s="24" t="str">
        <f t="shared" si="199"/>
        <v>Start Loc</v>
      </c>
      <c r="I2162" s="24" t="str">
        <f t="shared" si="200"/>
        <v>End Loc</v>
      </c>
      <c r="J2162" s="24" t="str">
        <f t="shared" si="201"/>
        <v>Segment</v>
      </c>
      <c r="K2162" s="71" t="s">
        <v>802</v>
      </c>
      <c r="L2162" s="22">
        <v>10.5</v>
      </c>
      <c r="M2162" s="22">
        <v>10.74</v>
      </c>
      <c r="N2162" s="22">
        <v>2</v>
      </c>
      <c r="O2162" s="22">
        <v>0</v>
      </c>
      <c r="P2162" s="22">
        <v>0</v>
      </c>
      <c r="Q2162" s="22">
        <v>0</v>
      </c>
      <c r="R2162" s="22"/>
      <c r="S2162" s="22"/>
      <c r="T2162" s="22"/>
      <c r="U2162" t="s">
        <v>653</v>
      </c>
      <c r="V2162" s="18">
        <f t="shared" si="202"/>
        <v>0.24000000000000021</v>
      </c>
      <c r="W2162" s="18">
        <v>40.012331971099997</v>
      </c>
      <c r="X2162" s="18">
        <v>-81.607587886600001</v>
      </c>
      <c r="Y2162" s="18">
        <v>40.0109708333</v>
      </c>
      <c r="Z2162" s="18">
        <v>-81.604096182700005</v>
      </c>
      <c r="AA2162" s="71" t="str">
        <f t="shared" si="203"/>
        <v>GUE</v>
      </c>
    </row>
    <row r="2163" spans="1:27" x14ac:dyDescent="0.25">
      <c r="A2163" s="22" t="s">
        <v>2863</v>
      </c>
      <c r="B2163" s="22">
        <v>0</v>
      </c>
      <c r="C2163" s="22" t="s">
        <v>4624</v>
      </c>
      <c r="D2163" s="22">
        <v>2</v>
      </c>
      <c r="E2163" s="23" t="str">
        <f t="shared" si="198"/>
        <v>Green</v>
      </c>
      <c r="F2163" s="72" t="s">
        <v>1732</v>
      </c>
      <c r="G2163" s="23"/>
      <c r="H2163" s="24" t="str">
        <f t="shared" si="199"/>
        <v>Start Loc</v>
      </c>
      <c r="I2163" s="24" t="str">
        <f t="shared" si="200"/>
        <v>End Loc</v>
      </c>
      <c r="J2163" s="24" t="str">
        <f t="shared" si="201"/>
        <v>Segment</v>
      </c>
      <c r="K2163" s="71" t="s">
        <v>1055</v>
      </c>
      <c r="L2163" s="22">
        <v>2.25</v>
      </c>
      <c r="M2163" s="22">
        <v>2.4900000000000002</v>
      </c>
      <c r="N2163" s="22">
        <v>2</v>
      </c>
      <c r="O2163" s="22">
        <v>0</v>
      </c>
      <c r="P2163" s="22">
        <v>0</v>
      </c>
      <c r="Q2163" s="22">
        <v>0</v>
      </c>
      <c r="R2163" s="22"/>
      <c r="S2163" s="22"/>
      <c r="T2163" s="22"/>
      <c r="U2163" t="s">
        <v>1482</v>
      </c>
      <c r="V2163" s="18">
        <f t="shared" si="202"/>
        <v>0.24000000000000021</v>
      </c>
      <c r="W2163" s="18">
        <v>40.010362289100001</v>
      </c>
      <c r="X2163" s="18">
        <v>-84.2158413553</v>
      </c>
      <c r="Y2163" s="18">
        <v>40.011323425500002</v>
      </c>
      <c r="Z2163" s="18">
        <v>-84.211655064200002</v>
      </c>
      <c r="AA2163" s="71" t="str">
        <f t="shared" si="203"/>
        <v>MIA</v>
      </c>
    </row>
    <row r="2164" spans="1:27" x14ac:dyDescent="0.25">
      <c r="A2164" s="22" t="s">
        <v>2337</v>
      </c>
      <c r="B2164" s="22">
        <v>0</v>
      </c>
      <c r="C2164" s="22" t="s">
        <v>4637</v>
      </c>
      <c r="D2164" s="22">
        <v>2</v>
      </c>
      <c r="E2164" s="23" t="str">
        <f t="shared" si="198"/>
        <v>Green</v>
      </c>
      <c r="F2164" s="72" t="s">
        <v>1733</v>
      </c>
      <c r="G2164" s="23"/>
      <c r="H2164" s="24" t="str">
        <f t="shared" si="199"/>
        <v>Start Loc</v>
      </c>
      <c r="I2164" s="24" t="str">
        <f t="shared" si="200"/>
        <v>End Loc</v>
      </c>
      <c r="J2164" s="24" t="str">
        <f t="shared" si="201"/>
        <v>Segment</v>
      </c>
      <c r="K2164" s="71" t="s">
        <v>861</v>
      </c>
      <c r="L2164" s="22">
        <v>8.25</v>
      </c>
      <c r="M2164" s="22">
        <v>8.49</v>
      </c>
      <c r="N2164" s="22">
        <v>2</v>
      </c>
      <c r="O2164" s="22">
        <v>0</v>
      </c>
      <c r="P2164" s="22">
        <v>0</v>
      </c>
      <c r="Q2164" s="22">
        <v>1</v>
      </c>
      <c r="R2164" s="22"/>
      <c r="S2164" s="22"/>
      <c r="T2164" s="22"/>
      <c r="U2164" t="s">
        <v>460</v>
      </c>
      <c r="V2164" s="18">
        <f t="shared" si="202"/>
        <v>0.24000000000000021</v>
      </c>
      <c r="W2164" s="18">
        <v>40.007932055200001</v>
      </c>
      <c r="X2164" s="18">
        <v>-81.560633925800005</v>
      </c>
      <c r="Y2164" s="18">
        <v>40.011378336900002</v>
      </c>
      <c r="Z2164" s="18">
        <v>-81.560710997699999</v>
      </c>
      <c r="AA2164" s="71" t="str">
        <f t="shared" si="203"/>
        <v>GUE</v>
      </c>
    </row>
    <row r="2165" spans="1:27" x14ac:dyDescent="0.25">
      <c r="A2165" s="22" t="s">
        <v>5792</v>
      </c>
      <c r="B2165" s="22">
        <v>0</v>
      </c>
      <c r="C2165" s="22" t="s">
        <v>4668</v>
      </c>
      <c r="D2165" s="22">
        <v>2</v>
      </c>
      <c r="E2165" s="23" t="str">
        <f t="shared" si="198"/>
        <v>Green</v>
      </c>
      <c r="F2165" s="72" t="s">
        <v>1681</v>
      </c>
      <c r="G2165" s="23"/>
      <c r="H2165" s="24" t="str">
        <f t="shared" si="199"/>
        <v>Start Loc</v>
      </c>
      <c r="I2165" s="24" t="str">
        <f t="shared" si="200"/>
        <v>End Loc</v>
      </c>
      <c r="J2165" s="24" t="str">
        <f t="shared" si="201"/>
        <v>Segment</v>
      </c>
      <c r="K2165" s="71" t="s">
        <v>885</v>
      </c>
      <c r="L2165" s="22">
        <v>9.5</v>
      </c>
      <c r="M2165" s="22">
        <v>9.74</v>
      </c>
      <c r="N2165" s="22">
        <v>2</v>
      </c>
      <c r="O2165" s="22">
        <v>0</v>
      </c>
      <c r="P2165" s="22">
        <v>0</v>
      </c>
      <c r="Q2165" s="22">
        <v>2</v>
      </c>
      <c r="R2165" s="22"/>
      <c r="S2165" s="22"/>
      <c r="T2165" s="22"/>
      <c r="U2165" t="s">
        <v>4866</v>
      </c>
      <c r="V2165" s="18">
        <f t="shared" si="202"/>
        <v>0.24000000000000021</v>
      </c>
      <c r="W2165" s="18">
        <v>40.014574140100002</v>
      </c>
      <c r="X2165" s="18">
        <v>-83.850822929399996</v>
      </c>
      <c r="Y2165" s="18">
        <v>40.012295644799998</v>
      </c>
      <c r="Z2165" s="18">
        <v>-83.847832220399994</v>
      </c>
      <c r="AA2165" s="71" t="str">
        <f t="shared" si="203"/>
        <v>CLA</v>
      </c>
    </row>
    <row r="2166" spans="1:27" x14ac:dyDescent="0.25">
      <c r="A2166" s="22" t="s">
        <v>2357</v>
      </c>
      <c r="B2166" s="22">
        <v>0</v>
      </c>
      <c r="C2166" s="22" t="s">
        <v>4607</v>
      </c>
      <c r="D2166" s="22">
        <v>3</v>
      </c>
      <c r="E2166" s="23" t="str">
        <f t="shared" si="198"/>
        <v>Green</v>
      </c>
      <c r="F2166" s="72" t="s">
        <v>1715</v>
      </c>
      <c r="G2166" s="23"/>
      <c r="H2166" s="24" t="str">
        <f t="shared" si="199"/>
        <v>Start Loc</v>
      </c>
      <c r="I2166" s="24" t="str">
        <f t="shared" si="200"/>
        <v>End Loc</v>
      </c>
      <c r="J2166" s="24" t="str">
        <f t="shared" si="201"/>
        <v>Segment</v>
      </c>
      <c r="K2166" s="71" t="s">
        <v>808</v>
      </c>
      <c r="L2166" s="22">
        <v>5</v>
      </c>
      <c r="M2166" s="22">
        <v>5.24</v>
      </c>
      <c r="N2166" s="22">
        <v>3</v>
      </c>
      <c r="O2166" s="22">
        <v>0</v>
      </c>
      <c r="P2166" s="22">
        <v>0</v>
      </c>
      <c r="Q2166" s="22">
        <v>1</v>
      </c>
      <c r="R2166" s="22"/>
      <c r="S2166" s="22"/>
      <c r="T2166" s="22"/>
      <c r="U2166" t="s">
        <v>383</v>
      </c>
      <c r="V2166" s="18">
        <f t="shared" si="202"/>
        <v>0.24000000000000021</v>
      </c>
      <c r="W2166" s="18">
        <v>40.011367823</v>
      </c>
      <c r="X2166" s="18">
        <v>-80.827908944599997</v>
      </c>
      <c r="Y2166" s="18">
        <v>40.012455540399998</v>
      </c>
      <c r="Z2166" s="18">
        <v>-80.831550619599994</v>
      </c>
      <c r="AA2166" s="71" t="str">
        <f t="shared" si="203"/>
        <v>BEL</v>
      </c>
    </row>
    <row r="2167" spans="1:27" x14ac:dyDescent="0.25">
      <c r="A2167" s="22" t="s">
        <v>2910</v>
      </c>
      <c r="B2167" s="22">
        <v>0</v>
      </c>
      <c r="C2167" s="22" t="s">
        <v>4620</v>
      </c>
      <c r="D2167" s="22">
        <v>2</v>
      </c>
      <c r="E2167" s="23" t="str">
        <f t="shared" si="198"/>
        <v>Green</v>
      </c>
      <c r="F2167" s="72" t="s">
        <v>1733</v>
      </c>
      <c r="G2167" s="23"/>
      <c r="H2167" s="24" t="str">
        <f t="shared" si="199"/>
        <v>Start Loc</v>
      </c>
      <c r="I2167" s="24" t="str">
        <f t="shared" si="200"/>
        <v>End Loc</v>
      </c>
      <c r="J2167" s="24" t="str">
        <f t="shared" si="201"/>
        <v>Segment</v>
      </c>
      <c r="K2167" s="71" t="s">
        <v>1191</v>
      </c>
      <c r="L2167" s="22">
        <v>0</v>
      </c>
      <c r="M2167" s="22">
        <v>0.24</v>
      </c>
      <c r="N2167" s="22">
        <v>2</v>
      </c>
      <c r="O2167" s="22">
        <v>0</v>
      </c>
      <c r="P2167" s="22">
        <v>0</v>
      </c>
      <c r="Q2167" s="22">
        <v>1</v>
      </c>
      <c r="R2167" s="22"/>
      <c r="S2167" s="22"/>
      <c r="T2167" s="22"/>
      <c r="U2167" t="s">
        <v>2140</v>
      </c>
      <c r="V2167" s="18">
        <f t="shared" si="202"/>
        <v>0.24</v>
      </c>
      <c r="W2167" s="18">
        <v>40.011832808500003</v>
      </c>
      <c r="X2167" s="18">
        <v>-81.637274163200004</v>
      </c>
      <c r="Y2167" s="18">
        <v>40.0130605811</v>
      </c>
      <c r="Z2167" s="18">
        <v>-81.633236456999995</v>
      </c>
      <c r="AA2167" s="71" t="str">
        <f t="shared" si="203"/>
        <v>GUE</v>
      </c>
    </row>
    <row r="2168" spans="1:27" x14ac:dyDescent="0.25">
      <c r="A2168" s="22" t="s">
        <v>2818</v>
      </c>
      <c r="B2168" s="22">
        <v>0</v>
      </c>
      <c r="C2168" s="22" t="s">
        <v>4616</v>
      </c>
      <c r="D2168" s="22">
        <v>2</v>
      </c>
      <c r="E2168" s="23" t="str">
        <f t="shared" si="198"/>
        <v>Green</v>
      </c>
      <c r="F2168" s="72" t="s">
        <v>1685</v>
      </c>
      <c r="G2168" s="23"/>
      <c r="H2168" s="24" t="str">
        <f t="shared" si="199"/>
        <v>Start Loc</v>
      </c>
      <c r="I2168" s="24" t="str">
        <f t="shared" si="200"/>
        <v>End Loc</v>
      </c>
      <c r="J2168" s="24" t="str">
        <f t="shared" si="201"/>
        <v>Segment</v>
      </c>
      <c r="K2168" s="71" t="s">
        <v>792</v>
      </c>
      <c r="L2168" s="22">
        <v>4</v>
      </c>
      <c r="M2168" s="22">
        <v>4.24</v>
      </c>
      <c r="N2168" s="22">
        <v>2</v>
      </c>
      <c r="O2168" s="22">
        <v>0</v>
      </c>
      <c r="P2168" s="22">
        <v>1</v>
      </c>
      <c r="Q2168" s="22">
        <v>1</v>
      </c>
      <c r="R2168" s="22"/>
      <c r="S2168" s="22"/>
      <c r="T2168" s="22"/>
      <c r="U2168" t="s">
        <v>205</v>
      </c>
      <c r="V2168" s="18">
        <f t="shared" si="202"/>
        <v>0.24000000000000021</v>
      </c>
      <c r="W2168" s="18">
        <v>40.010038766199997</v>
      </c>
      <c r="X2168" s="18">
        <v>-82.809837633200004</v>
      </c>
      <c r="Y2168" s="18">
        <v>40.013276755200003</v>
      </c>
      <c r="Z2168" s="18">
        <v>-82.811395055000006</v>
      </c>
      <c r="AA2168" s="71" t="str">
        <f t="shared" si="203"/>
        <v>FRA</v>
      </c>
    </row>
    <row r="2169" spans="1:27" x14ac:dyDescent="0.25">
      <c r="A2169" s="22" t="s">
        <v>5255</v>
      </c>
      <c r="B2169" s="22">
        <v>0</v>
      </c>
      <c r="C2169" s="22" t="s">
        <v>4612</v>
      </c>
      <c r="D2169" s="22">
        <v>2</v>
      </c>
      <c r="E2169" s="23" t="str">
        <f t="shared" si="198"/>
        <v>Green</v>
      </c>
      <c r="F2169" s="72" t="s">
        <v>1734</v>
      </c>
      <c r="G2169" s="23"/>
      <c r="H2169" s="24" t="str">
        <f t="shared" si="199"/>
        <v>Start Loc</v>
      </c>
      <c r="I2169" s="24" t="str">
        <f t="shared" si="200"/>
        <v>End Loc</v>
      </c>
      <c r="J2169" s="24" t="str">
        <f t="shared" si="201"/>
        <v>Segment</v>
      </c>
      <c r="K2169" s="71" t="s">
        <v>928</v>
      </c>
      <c r="L2169" s="22">
        <v>1</v>
      </c>
      <c r="M2169" s="22">
        <v>1.24</v>
      </c>
      <c r="N2169" s="22">
        <v>2</v>
      </c>
      <c r="O2169" s="22">
        <v>0</v>
      </c>
      <c r="P2169" s="22">
        <v>0</v>
      </c>
      <c r="Q2169" s="22">
        <v>0</v>
      </c>
      <c r="R2169" s="22"/>
      <c r="S2169" s="22"/>
      <c r="T2169" s="22"/>
      <c r="U2169" t="s">
        <v>1640</v>
      </c>
      <c r="V2169" s="18">
        <f t="shared" si="202"/>
        <v>0.24</v>
      </c>
      <c r="W2169" s="18">
        <v>40.014577809199999</v>
      </c>
      <c r="X2169" s="18">
        <v>-83.287737184500003</v>
      </c>
      <c r="Y2169" s="18">
        <v>40.013349891899999</v>
      </c>
      <c r="Z2169" s="18">
        <v>-83.283564192</v>
      </c>
      <c r="AA2169" s="71" t="str">
        <f t="shared" si="203"/>
        <v>MAD</v>
      </c>
    </row>
    <row r="2170" spans="1:27" x14ac:dyDescent="0.25">
      <c r="A2170" s="22" t="s">
        <v>6223</v>
      </c>
      <c r="B2170" s="22">
        <v>0</v>
      </c>
      <c r="C2170" s="22" t="s">
        <v>4635</v>
      </c>
      <c r="D2170" s="22">
        <v>2</v>
      </c>
      <c r="E2170" s="23" t="str">
        <f t="shared" si="198"/>
        <v>Green</v>
      </c>
      <c r="F2170" s="72" t="s">
        <v>1699</v>
      </c>
      <c r="G2170" s="23"/>
      <c r="H2170" s="24" t="str">
        <f t="shared" si="199"/>
        <v>Start Loc</v>
      </c>
      <c r="I2170" s="24" t="str">
        <f t="shared" si="200"/>
        <v>End Loc</v>
      </c>
      <c r="J2170" s="24" t="str">
        <f t="shared" si="201"/>
        <v>Segment</v>
      </c>
      <c r="K2170" s="71" t="s">
        <v>1017</v>
      </c>
      <c r="L2170" s="22">
        <v>4.5</v>
      </c>
      <c r="M2170" s="22">
        <v>4.74</v>
      </c>
      <c r="N2170" s="22">
        <v>2</v>
      </c>
      <c r="O2170" s="22">
        <v>0</v>
      </c>
      <c r="P2170" s="22">
        <v>0</v>
      </c>
      <c r="Q2170" s="22">
        <v>0</v>
      </c>
      <c r="R2170" s="22"/>
      <c r="S2170" s="22"/>
      <c r="T2170" s="22"/>
      <c r="U2170" t="s">
        <v>407</v>
      </c>
      <c r="V2170" s="18">
        <f t="shared" si="202"/>
        <v>0.24000000000000021</v>
      </c>
      <c r="W2170" s="18">
        <v>40.010813557799999</v>
      </c>
      <c r="X2170" s="18">
        <v>-82.379517640200007</v>
      </c>
      <c r="Y2170" s="18">
        <v>40.013746277499997</v>
      </c>
      <c r="Z2170" s="18">
        <v>-82.381897754400001</v>
      </c>
      <c r="AA2170" s="71" t="str">
        <f t="shared" si="203"/>
        <v>LIC</v>
      </c>
    </row>
    <row r="2171" spans="1:27" x14ac:dyDescent="0.25">
      <c r="A2171" s="22" t="s">
        <v>2793</v>
      </c>
      <c r="B2171" s="22">
        <v>0</v>
      </c>
      <c r="C2171" s="22" t="s">
        <v>4614</v>
      </c>
      <c r="D2171" s="22">
        <v>2</v>
      </c>
      <c r="E2171" s="23" t="str">
        <f t="shared" si="198"/>
        <v>Green</v>
      </c>
      <c r="F2171" s="72" t="s">
        <v>1676</v>
      </c>
      <c r="G2171" s="23"/>
      <c r="H2171" s="24" t="str">
        <f t="shared" si="199"/>
        <v>Start Loc</v>
      </c>
      <c r="I2171" s="24" t="str">
        <f t="shared" si="200"/>
        <v>End Loc</v>
      </c>
      <c r="J2171" s="24" t="str">
        <f t="shared" si="201"/>
        <v>Segment</v>
      </c>
      <c r="K2171" s="71" t="s">
        <v>813</v>
      </c>
      <c r="L2171" s="22">
        <v>3.75</v>
      </c>
      <c r="M2171" s="22">
        <v>3.99</v>
      </c>
      <c r="N2171" s="22">
        <v>2</v>
      </c>
      <c r="O2171" s="22">
        <v>0</v>
      </c>
      <c r="P2171" s="22">
        <v>0</v>
      </c>
      <c r="Q2171" s="22">
        <v>1</v>
      </c>
      <c r="R2171" s="22"/>
      <c r="S2171" s="22"/>
      <c r="T2171" s="22"/>
      <c r="U2171" t="s">
        <v>1876</v>
      </c>
      <c r="V2171" s="18">
        <f t="shared" si="202"/>
        <v>0.24000000000000021</v>
      </c>
      <c r="W2171" s="18">
        <v>40.011141148199997</v>
      </c>
      <c r="X2171" s="18">
        <v>-81.894251378000007</v>
      </c>
      <c r="Y2171" s="18">
        <v>40.014583711599997</v>
      </c>
      <c r="Z2171" s="18">
        <v>-81.8938060041</v>
      </c>
      <c r="AA2171" s="71" t="str">
        <f t="shared" si="203"/>
        <v>MUS</v>
      </c>
    </row>
    <row r="2172" spans="1:27" x14ac:dyDescent="0.25">
      <c r="A2172" s="22" t="s">
        <v>5119</v>
      </c>
      <c r="B2172" s="22">
        <v>0</v>
      </c>
      <c r="C2172" s="22" t="s">
        <v>4644</v>
      </c>
      <c r="D2172" s="22">
        <v>2</v>
      </c>
      <c r="E2172" s="23" t="str">
        <f t="shared" si="198"/>
        <v>Green</v>
      </c>
      <c r="F2172" s="72" t="s">
        <v>1715</v>
      </c>
      <c r="G2172" s="23"/>
      <c r="H2172" s="24" t="str">
        <f t="shared" si="199"/>
        <v>Start Loc</v>
      </c>
      <c r="I2172" s="24" t="str">
        <f t="shared" si="200"/>
        <v>End Loc</v>
      </c>
      <c r="J2172" s="24" t="str">
        <f t="shared" si="201"/>
        <v>Segment</v>
      </c>
      <c r="K2172" s="71" t="s">
        <v>808</v>
      </c>
      <c r="L2172" s="22">
        <v>5.25</v>
      </c>
      <c r="M2172" s="22">
        <v>5.49</v>
      </c>
      <c r="N2172" s="22">
        <v>2</v>
      </c>
      <c r="O2172" s="22">
        <v>0</v>
      </c>
      <c r="P2172" s="22">
        <v>0</v>
      </c>
      <c r="Q2172" s="22">
        <v>0</v>
      </c>
      <c r="R2172" s="22"/>
      <c r="S2172" s="22"/>
      <c r="T2172" s="22"/>
      <c r="U2172" t="s">
        <v>383</v>
      </c>
      <c r="V2172" s="18">
        <f t="shared" si="202"/>
        <v>0.24000000000000021</v>
      </c>
      <c r="W2172" s="18">
        <v>40.012453544400003</v>
      </c>
      <c r="X2172" s="18">
        <v>-80.831734157</v>
      </c>
      <c r="Y2172" s="18">
        <v>40.0147991097</v>
      </c>
      <c r="Z2172" s="18">
        <v>-80.834133995599998</v>
      </c>
      <c r="AA2172" s="71" t="str">
        <f t="shared" si="203"/>
        <v>BEL</v>
      </c>
    </row>
    <row r="2173" spans="1:27" x14ac:dyDescent="0.25">
      <c r="A2173" s="22" t="s">
        <v>3994</v>
      </c>
      <c r="B2173" s="22">
        <v>0</v>
      </c>
      <c r="C2173" s="22" t="s">
        <v>4614</v>
      </c>
      <c r="D2173" s="22">
        <v>3</v>
      </c>
      <c r="E2173" s="23" t="str">
        <f t="shared" si="198"/>
        <v>Green</v>
      </c>
      <c r="F2173" s="72" t="s">
        <v>1676</v>
      </c>
      <c r="G2173" s="23"/>
      <c r="H2173" s="24" t="str">
        <f t="shared" si="199"/>
        <v>Start Loc</v>
      </c>
      <c r="I2173" s="24" t="str">
        <f t="shared" si="200"/>
        <v>End Loc</v>
      </c>
      <c r="J2173" s="24" t="str">
        <f t="shared" si="201"/>
        <v>Segment</v>
      </c>
      <c r="K2173" s="71" t="s">
        <v>930</v>
      </c>
      <c r="L2173" s="22">
        <v>3.75</v>
      </c>
      <c r="M2173" s="22">
        <v>3.99</v>
      </c>
      <c r="N2173" s="22">
        <v>3</v>
      </c>
      <c r="O2173" s="22">
        <v>0</v>
      </c>
      <c r="P2173" s="22">
        <v>0</v>
      </c>
      <c r="Q2173" s="22">
        <v>1</v>
      </c>
      <c r="R2173" s="22"/>
      <c r="S2173" s="22"/>
      <c r="T2173" s="22"/>
      <c r="U2173" t="s">
        <v>299</v>
      </c>
      <c r="V2173" s="18">
        <f t="shared" si="202"/>
        <v>0.24000000000000021</v>
      </c>
      <c r="W2173" s="18">
        <v>40.011956872600003</v>
      </c>
      <c r="X2173" s="18">
        <v>-82.006369645099994</v>
      </c>
      <c r="Y2173" s="18">
        <v>40.015328133799997</v>
      </c>
      <c r="Z2173" s="18">
        <v>-82.007255261799997</v>
      </c>
      <c r="AA2173" s="71" t="str">
        <f t="shared" si="203"/>
        <v>MUS</v>
      </c>
    </row>
    <row r="2174" spans="1:27" x14ac:dyDescent="0.25">
      <c r="A2174" s="22" t="s">
        <v>5777</v>
      </c>
      <c r="B2174" s="22">
        <v>0</v>
      </c>
      <c r="C2174" s="22" t="s">
        <v>4608</v>
      </c>
      <c r="D2174" s="22">
        <v>2</v>
      </c>
      <c r="E2174" s="23" t="str">
        <f t="shared" si="198"/>
        <v>Green</v>
      </c>
      <c r="F2174" s="72" t="s">
        <v>1699</v>
      </c>
      <c r="G2174" s="23"/>
      <c r="H2174" s="24" t="str">
        <f t="shared" si="199"/>
        <v>Start Loc</v>
      </c>
      <c r="I2174" s="24" t="str">
        <f t="shared" si="200"/>
        <v>End Loc</v>
      </c>
      <c r="J2174" s="24" t="str">
        <f t="shared" si="201"/>
        <v>Segment</v>
      </c>
      <c r="K2174" s="71" t="s">
        <v>913</v>
      </c>
      <c r="L2174" s="22">
        <v>1.25</v>
      </c>
      <c r="M2174" s="22">
        <v>1.49</v>
      </c>
      <c r="N2174" s="22">
        <v>2</v>
      </c>
      <c r="O2174" s="22">
        <v>0</v>
      </c>
      <c r="P2174" s="22">
        <v>0</v>
      </c>
      <c r="Q2174" s="22">
        <v>0</v>
      </c>
      <c r="R2174" s="22"/>
      <c r="S2174" s="22"/>
      <c r="T2174" s="22"/>
      <c r="U2174" t="s">
        <v>1868</v>
      </c>
      <c r="V2174" s="18">
        <f t="shared" si="202"/>
        <v>0.24</v>
      </c>
      <c r="W2174" s="18">
        <v>40.0148292895</v>
      </c>
      <c r="X2174" s="18">
        <v>-82.351219034300001</v>
      </c>
      <c r="Y2174" s="18">
        <v>40.015560031</v>
      </c>
      <c r="Z2174" s="18">
        <v>-82.346793109399997</v>
      </c>
      <c r="AA2174" s="71" t="str">
        <f t="shared" si="203"/>
        <v>LIC</v>
      </c>
    </row>
    <row r="2175" spans="1:27" x14ac:dyDescent="0.25">
      <c r="A2175" s="22" t="s">
        <v>5660</v>
      </c>
      <c r="B2175" s="22">
        <v>0</v>
      </c>
      <c r="C2175" s="22" t="s">
        <v>4622</v>
      </c>
      <c r="D2175" s="22">
        <v>2</v>
      </c>
      <c r="E2175" s="23" t="str">
        <f t="shared" si="198"/>
        <v>Green</v>
      </c>
      <c r="F2175" s="72" t="s">
        <v>1699</v>
      </c>
      <c r="G2175" s="23"/>
      <c r="H2175" s="24" t="str">
        <f t="shared" si="199"/>
        <v>Start Loc</v>
      </c>
      <c r="I2175" s="24" t="str">
        <f t="shared" si="200"/>
        <v>End Loc</v>
      </c>
      <c r="J2175" s="24" t="str">
        <f t="shared" si="201"/>
        <v>Segment</v>
      </c>
      <c r="K2175" s="71" t="s">
        <v>913</v>
      </c>
      <c r="L2175" s="22">
        <v>1.5</v>
      </c>
      <c r="M2175" s="22">
        <v>1.74</v>
      </c>
      <c r="N2175" s="22">
        <v>2</v>
      </c>
      <c r="O2175" s="22">
        <v>0</v>
      </c>
      <c r="P2175" s="22">
        <v>1</v>
      </c>
      <c r="Q2175" s="22">
        <v>1</v>
      </c>
      <c r="R2175" s="22"/>
      <c r="S2175" s="22"/>
      <c r="T2175" s="22"/>
      <c r="U2175" t="s">
        <v>1868</v>
      </c>
      <c r="V2175" s="18">
        <f t="shared" si="202"/>
        <v>0.24</v>
      </c>
      <c r="W2175" s="18">
        <v>40.015589981399998</v>
      </c>
      <c r="X2175" s="18">
        <v>-82.346608773300005</v>
      </c>
      <c r="Y2175" s="18">
        <v>40.015736668700001</v>
      </c>
      <c r="Z2175" s="18">
        <v>-82.342124056399996</v>
      </c>
      <c r="AA2175" s="71" t="str">
        <f t="shared" si="203"/>
        <v>LIC</v>
      </c>
    </row>
    <row r="2176" spans="1:27" x14ac:dyDescent="0.25">
      <c r="A2176" s="22" t="s">
        <v>3446</v>
      </c>
      <c r="B2176" s="22">
        <v>0</v>
      </c>
      <c r="C2176" s="22" t="s">
        <v>4613</v>
      </c>
      <c r="D2176" s="22">
        <v>2</v>
      </c>
      <c r="E2176" s="23" t="str">
        <f t="shared" si="198"/>
        <v>Green</v>
      </c>
      <c r="F2176" s="72" t="s">
        <v>1685</v>
      </c>
      <c r="G2176" s="23"/>
      <c r="H2176" s="24" t="str">
        <f t="shared" si="199"/>
        <v>Start Loc</v>
      </c>
      <c r="I2176" s="24" t="str">
        <f t="shared" si="200"/>
        <v>End Loc</v>
      </c>
      <c r="J2176" s="24" t="str">
        <f t="shared" si="201"/>
        <v>Segment</v>
      </c>
      <c r="K2176" s="71" t="s">
        <v>842</v>
      </c>
      <c r="L2176" s="22">
        <v>6.5</v>
      </c>
      <c r="M2176" s="22">
        <v>6.74</v>
      </c>
      <c r="N2176" s="22">
        <v>2</v>
      </c>
      <c r="O2176" s="22">
        <v>0</v>
      </c>
      <c r="P2176" s="22">
        <v>0</v>
      </c>
      <c r="Q2176" s="22">
        <v>1</v>
      </c>
      <c r="R2176" s="22"/>
      <c r="S2176" s="22"/>
      <c r="T2176" s="22"/>
      <c r="U2176" t="s">
        <v>454</v>
      </c>
      <c r="V2176" s="18">
        <f t="shared" si="202"/>
        <v>0.24000000000000021</v>
      </c>
      <c r="W2176" s="18">
        <v>40.016276297700003</v>
      </c>
      <c r="X2176" s="18">
        <v>-82.825770872600003</v>
      </c>
      <c r="Y2176" s="18">
        <v>40.017311054899999</v>
      </c>
      <c r="Z2176" s="18">
        <v>-82.821658558600006</v>
      </c>
      <c r="AA2176" s="71" t="str">
        <f t="shared" si="203"/>
        <v>FRA</v>
      </c>
    </row>
    <row r="2177" spans="1:27" x14ac:dyDescent="0.25">
      <c r="A2177" s="22" t="s">
        <v>5334</v>
      </c>
      <c r="B2177" s="22">
        <v>0</v>
      </c>
      <c r="C2177" s="22" t="s">
        <v>4613</v>
      </c>
      <c r="D2177" s="22">
        <v>2</v>
      </c>
      <c r="E2177" s="23" t="str">
        <f t="shared" si="198"/>
        <v>Green</v>
      </c>
      <c r="F2177" s="72" t="s">
        <v>1715</v>
      </c>
      <c r="G2177" s="23"/>
      <c r="H2177" s="24" t="str">
        <f t="shared" si="199"/>
        <v>Start Loc</v>
      </c>
      <c r="I2177" s="24" t="str">
        <f t="shared" si="200"/>
        <v>End Loc</v>
      </c>
      <c r="J2177" s="24" t="str">
        <f t="shared" si="201"/>
        <v>Segment</v>
      </c>
      <c r="K2177" s="71" t="s">
        <v>898</v>
      </c>
      <c r="L2177" s="22">
        <v>6.5</v>
      </c>
      <c r="M2177" s="22">
        <v>6.74</v>
      </c>
      <c r="N2177" s="22">
        <v>2</v>
      </c>
      <c r="O2177" s="22">
        <v>0</v>
      </c>
      <c r="P2177" s="22">
        <v>0</v>
      </c>
      <c r="Q2177" s="22">
        <v>0</v>
      </c>
      <c r="R2177" s="22"/>
      <c r="S2177" s="22"/>
      <c r="T2177" s="22"/>
      <c r="U2177" t="s">
        <v>366</v>
      </c>
      <c r="V2177" s="18">
        <f t="shared" si="202"/>
        <v>0.24000000000000021</v>
      </c>
      <c r="W2177" s="18">
        <v>40.019876984</v>
      </c>
      <c r="X2177" s="18">
        <v>-80.754244403599998</v>
      </c>
      <c r="Y2177" s="18">
        <v>40.017314851199998</v>
      </c>
      <c r="Z2177" s="18">
        <v>-80.751945474600006</v>
      </c>
      <c r="AA2177" s="71" t="str">
        <f t="shared" si="203"/>
        <v>BEL</v>
      </c>
    </row>
    <row r="2178" spans="1:27" x14ac:dyDescent="0.25">
      <c r="A2178" s="22" t="s">
        <v>6408</v>
      </c>
      <c r="B2178" s="22">
        <v>0</v>
      </c>
      <c r="C2178" s="22" t="s">
        <v>4619</v>
      </c>
      <c r="D2178" s="22">
        <v>3</v>
      </c>
      <c r="E2178" s="23" t="str">
        <f t="shared" si="198"/>
        <v>Green</v>
      </c>
      <c r="F2178" s="72" t="s">
        <v>1732</v>
      </c>
      <c r="G2178" s="23"/>
      <c r="H2178" s="24" t="str">
        <f t="shared" si="199"/>
        <v>Start Loc</v>
      </c>
      <c r="I2178" s="24" t="str">
        <f t="shared" si="200"/>
        <v>End Loc</v>
      </c>
      <c r="J2178" s="24" t="str">
        <f t="shared" si="201"/>
        <v>Segment</v>
      </c>
      <c r="K2178" s="71" t="s">
        <v>903</v>
      </c>
      <c r="L2178" s="22">
        <v>0.5</v>
      </c>
      <c r="M2178" s="22">
        <v>0.74</v>
      </c>
      <c r="N2178" s="22">
        <v>3</v>
      </c>
      <c r="O2178" s="22">
        <v>0</v>
      </c>
      <c r="P2178" s="22">
        <v>0</v>
      </c>
      <c r="Q2178" s="22">
        <v>0</v>
      </c>
      <c r="R2178" s="22"/>
      <c r="S2178" s="22"/>
      <c r="T2178" s="22"/>
      <c r="U2178" t="s">
        <v>6825</v>
      </c>
      <c r="V2178" s="18">
        <f t="shared" si="202"/>
        <v>0.24</v>
      </c>
      <c r="W2178" s="18">
        <v>40.017063109699997</v>
      </c>
      <c r="X2178" s="18">
        <v>-84.243180711400001</v>
      </c>
      <c r="Y2178" s="18">
        <v>40.017760284600001</v>
      </c>
      <c r="Z2178" s="18">
        <v>-84.239342671000003</v>
      </c>
      <c r="AA2178" s="71" t="str">
        <f t="shared" si="203"/>
        <v>MIA</v>
      </c>
    </row>
    <row r="2179" spans="1:27" x14ac:dyDescent="0.25">
      <c r="A2179" s="22" t="s">
        <v>3943</v>
      </c>
      <c r="B2179" s="22">
        <v>0</v>
      </c>
      <c r="C2179" s="22" t="s">
        <v>4629</v>
      </c>
      <c r="D2179" s="22">
        <v>5</v>
      </c>
      <c r="E2179" s="23" t="str">
        <f t="shared" si="198"/>
        <v>Green</v>
      </c>
      <c r="F2179" s="72" t="s">
        <v>1685</v>
      </c>
      <c r="G2179" s="23"/>
      <c r="H2179" s="24" t="str">
        <f t="shared" si="199"/>
        <v>Start Loc</v>
      </c>
      <c r="I2179" s="24" t="str">
        <f t="shared" si="200"/>
        <v>End Loc</v>
      </c>
      <c r="J2179" s="24" t="str">
        <f t="shared" si="201"/>
        <v>Segment</v>
      </c>
      <c r="K2179" s="71" t="s">
        <v>876</v>
      </c>
      <c r="L2179" s="22">
        <v>7</v>
      </c>
      <c r="M2179" s="22">
        <v>7.24</v>
      </c>
      <c r="N2179" s="22">
        <v>5</v>
      </c>
      <c r="O2179" s="22">
        <v>0</v>
      </c>
      <c r="P2179" s="22">
        <v>0</v>
      </c>
      <c r="Q2179" s="22">
        <v>4</v>
      </c>
      <c r="R2179" s="22"/>
      <c r="S2179" s="22"/>
      <c r="T2179" s="22"/>
      <c r="U2179" t="s">
        <v>1372</v>
      </c>
      <c r="V2179" s="18">
        <f t="shared" si="202"/>
        <v>0.24000000000000021</v>
      </c>
      <c r="W2179" s="18">
        <v>40.015342962799998</v>
      </c>
      <c r="X2179" s="18">
        <v>-83.101451321599995</v>
      </c>
      <c r="Y2179" s="18">
        <v>40.0178141361</v>
      </c>
      <c r="Z2179" s="18">
        <v>-83.099714976000001</v>
      </c>
      <c r="AA2179" s="71" t="str">
        <f t="shared" si="203"/>
        <v>FRA</v>
      </c>
    </row>
    <row r="2180" spans="1:27" x14ac:dyDescent="0.25">
      <c r="A2180" s="22" t="s">
        <v>2514</v>
      </c>
      <c r="B2180" s="22">
        <v>0</v>
      </c>
      <c r="C2180" s="22" t="s">
        <v>4613</v>
      </c>
      <c r="D2180" s="22">
        <v>3</v>
      </c>
      <c r="E2180" s="23" t="str">
        <f t="shared" si="198"/>
        <v>Green</v>
      </c>
      <c r="F2180" s="72" t="s">
        <v>1732</v>
      </c>
      <c r="G2180" s="23"/>
      <c r="H2180" s="24" t="str">
        <f t="shared" si="199"/>
        <v>Start Loc</v>
      </c>
      <c r="I2180" s="24" t="str">
        <f t="shared" si="200"/>
        <v>End Loc</v>
      </c>
      <c r="J2180" s="24" t="str">
        <f t="shared" si="201"/>
        <v>Segment</v>
      </c>
      <c r="K2180" s="71" t="s">
        <v>1097</v>
      </c>
      <c r="L2180" s="22">
        <v>6.5</v>
      </c>
      <c r="M2180" s="22">
        <v>6.74</v>
      </c>
      <c r="N2180" s="22">
        <v>3</v>
      </c>
      <c r="O2180" s="22">
        <v>0</v>
      </c>
      <c r="P2180" s="22">
        <v>0</v>
      </c>
      <c r="Q2180" s="22">
        <v>0</v>
      </c>
      <c r="R2180" s="22"/>
      <c r="S2180" s="22"/>
      <c r="T2180" s="22"/>
      <c r="U2180" t="s">
        <v>1399</v>
      </c>
      <c r="V2180" s="18">
        <f t="shared" si="202"/>
        <v>0.24000000000000021</v>
      </c>
      <c r="W2180" s="18">
        <v>40.015122950600002</v>
      </c>
      <c r="X2180" s="18">
        <v>-84.220003578800004</v>
      </c>
      <c r="Y2180" s="18">
        <v>40.018056629299998</v>
      </c>
      <c r="Z2180" s="18">
        <v>-84.217970943699996</v>
      </c>
      <c r="AA2180" s="71" t="str">
        <f t="shared" si="203"/>
        <v>MIA</v>
      </c>
    </row>
    <row r="2181" spans="1:27" x14ac:dyDescent="0.25">
      <c r="A2181" s="22" t="s">
        <v>6446</v>
      </c>
      <c r="B2181" s="22">
        <v>0</v>
      </c>
      <c r="C2181" s="22" t="s">
        <v>4646</v>
      </c>
      <c r="D2181" s="22">
        <v>3</v>
      </c>
      <c r="E2181" s="23" t="str">
        <f t="shared" si="198"/>
        <v>Green</v>
      </c>
      <c r="F2181" s="72" t="s">
        <v>1715</v>
      </c>
      <c r="G2181" s="23"/>
      <c r="H2181" s="24" t="str">
        <f t="shared" si="199"/>
        <v>Start Loc</v>
      </c>
      <c r="I2181" s="24" t="str">
        <f t="shared" si="200"/>
        <v>End Loc</v>
      </c>
      <c r="J2181" s="24" t="str">
        <f t="shared" si="201"/>
        <v>Segment</v>
      </c>
      <c r="K2181" s="71" t="s">
        <v>808</v>
      </c>
      <c r="L2181" s="22">
        <v>5.5</v>
      </c>
      <c r="M2181" s="22">
        <v>5.74</v>
      </c>
      <c r="N2181" s="22">
        <v>3</v>
      </c>
      <c r="O2181" s="22">
        <v>0</v>
      </c>
      <c r="P2181" s="22">
        <v>0</v>
      </c>
      <c r="Q2181" s="22">
        <v>2</v>
      </c>
      <c r="R2181" s="22"/>
      <c r="S2181" s="22"/>
      <c r="T2181" s="22"/>
      <c r="U2181" t="s">
        <v>383</v>
      </c>
      <c r="V2181" s="18">
        <f t="shared" si="202"/>
        <v>0.24000000000000021</v>
      </c>
      <c r="W2181" s="18">
        <v>40.014942878900001</v>
      </c>
      <c r="X2181" s="18">
        <v>-80.834114749099996</v>
      </c>
      <c r="Y2181" s="18">
        <v>40.018074500600001</v>
      </c>
      <c r="Z2181" s="18">
        <v>-80.832572172900001</v>
      </c>
      <c r="AA2181" s="71" t="str">
        <f t="shared" si="203"/>
        <v>BEL</v>
      </c>
    </row>
    <row r="2182" spans="1:27" x14ac:dyDescent="0.25">
      <c r="A2182" s="22" t="s">
        <v>5566</v>
      </c>
      <c r="B2182" s="22">
        <v>0</v>
      </c>
      <c r="C2182" s="22" t="s">
        <v>4627</v>
      </c>
      <c r="D2182" s="22">
        <v>2</v>
      </c>
      <c r="E2182" s="23" t="str">
        <f t="shared" si="198"/>
        <v>Green</v>
      </c>
      <c r="F2182" s="72" t="s">
        <v>1733</v>
      </c>
      <c r="G2182" s="23"/>
      <c r="H2182" s="24" t="str">
        <f t="shared" si="199"/>
        <v>Start Loc</v>
      </c>
      <c r="I2182" s="24" t="str">
        <f t="shared" si="200"/>
        <v>End Loc</v>
      </c>
      <c r="J2182" s="24" t="str">
        <f t="shared" si="201"/>
        <v>Segment</v>
      </c>
      <c r="K2182" s="71" t="s">
        <v>853</v>
      </c>
      <c r="L2182" s="22">
        <v>3.25</v>
      </c>
      <c r="M2182" s="22">
        <v>3.49</v>
      </c>
      <c r="N2182" s="22">
        <v>2</v>
      </c>
      <c r="O2182" s="22">
        <v>0</v>
      </c>
      <c r="P2182" s="22">
        <v>0</v>
      </c>
      <c r="Q2182" s="22">
        <v>0</v>
      </c>
      <c r="R2182" s="22"/>
      <c r="S2182" s="22"/>
      <c r="T2182" s="22"/>
      <c r="U2182" t="s">
        <v>6639</v>
      </c>
      <c r="V2182" s="18">
        <f t="shared" si="202"/>
        <v>0.24000000000000021</v>
      </c>
      <c r="W2182" s="18">
        <v>40.019786156099997</v>
      </c>
      <c r="X2182" s="18">
        <v>-81.673193732800001</v>
      </c>
      <c r="Y2182" s="18">
        <v>40.0181771803</v>
      </c>
      <c r="Z2182" s="18">
        <v>-81.669217691499995</v>
      </c>
      <c r="AA2182" s="71" t="str">
        <f t="shared" si="203"/>
        <v>GUE</v>
      </c>
    </row>
    <row r="2183" spans="1:27" x14ac:dyDescent="0.25">
      <c r="A2183" s="22" t="s">
        <v>6409</v>
      </c>
      <c r="B2183" s="22">
        <v>0</v>
      </c>
      <c r="C2183" s="22" t="s">
        <v>4607</v>
      </c>
      <c r="D2183" s="22">
        <v>3</v>
      </c>
      <c r="E2183" s="23" t="str">
        <f t="shared" si="198"/>
        <v>Green</v>
      </c>
      <c r="F2183" s="72" t="s">
        <v>1699</v>
      </c>
      <c r="G2183" s="23"/>
      <c r="H2183" s="24" t="str">
        <f t="shared" si="199"/>
        <v>Start Loc</v>
      </c>
      <c r="I2183" s="24" t="str">
        <f t="shared" si="200"/>
        <v>End Loc</v>
      </c>
      <c r="J2183" s="24" t="str">
        <f t="shared" si="201"/>
        <v>Segment</v>
      </c>
      <c r="K2183" s="71" t="s">
        <v>1017</v>
      </c>
      <c r="L2183" s="22">
        <v>5</v>
      </c>
      <c r="M2183" s="22">
        <v>5.24</v>
      </c>
      <c r="N2183" s="22">
        <v>3</v>
      </c>
      <c r="O2183" s="22">
        <v>0</v>
      </c>
      <c r="P2183" s="22">
        <v>2</v>
      </c>
      <c r="Q2183" s="22">
        <v>2</v>
      </c>
      <c r="R2183" s="22"/>
      <c r="S2183" s="22"/>
      <c r="T2183" s="22"/>
      <c r="U2183" t="s">
        <v>407</v>
      </c>
      <c r="V2183" s="18">
        <f t="shared" si="202"/>
        <v>0.24000000000000021</v>
      </c>
      <c r="W2183" s="18">
        <v>40.016227441799998</v>
      </c>
      <c r="X2183" s="18">
        <v>-82.385573176299999</v>
      </c>
      <c r="Y2183" s="18">
        <v>40.018972838899998</v>
      </c>
      <c r="Z2183" s="18">
        <v>-82.388113000199994</v>
      </c>
      <c r="AA2183" s="71" t="str">
        <f t="shared" si="203"/>
        <v>LIC</v>
      </c>
    </row>
    <row r="2184" spans="1:27" x14ac:dyDescent="0.25">
      <c r="A2184" s="22" t="s">
        <v>3296</v>
      </c>
      <c r="B2184" s="22">
        <v>0</v>
      </c>
      <c r="C2184" s="22" t="s">
        <v>4629</v>
      </c>
      <c r="D2184" s="22">
        <v>4</v>
      </c>
      <c r="E2184" s="23" t="str">
        <f t="shared" si="198"/>
        <v>Green</v>
      </c>
      <c r="F2184" s="72" t="s">
        <v>1685</v>
      </c>
      <c r="G2184" s="23"/>
      <c r="H2184" s="24" t="str">
        <f t="shared" si="199"/>
        <v>Start Loc</v>
      </c>
      <c r="I2184" s="24" t="str">
        <f t="shared" si="200"/>
        <v>End Loc</v>
      </c>
      <c r="J2184" s="24" t="str">
        <f t="shared" si="201"/>
        <v>Segment</v>
      </c>
      <c r="K2184" s="71" t="s">
        <v>842</v>
      </c>
      <c r="L2184" s="22">
        <v>7</v>
      </c>
      <c r="M2184" s="22">
        <v>7.24</v>
      </c>
      <c r="N2184" s="22">
        <v>4</v>
      </c>
      <c r="O2184" s="22">
        <v>0</v>
      </c>
      <c r="P2184" s="22">
        <v>0</v>
      </c>
      <c r="Q2184" s="22">
        <v>0</v>
      </c>
      <c r="R2184" s="22"/>
      <c r="S2184" s="22"/>
      <c r="T2184" s="22"/>
      <c r="U2184" t="s">
        <v>454</v>
      </c>
      <c r="V2184" s="18">
        <f t="shared" si="202"/>
        <v>0.24000000000000021</v>
      </c>
      <c r="W2184" s="18">
        <v>40.019062442600003</v>
      </c>
      <c r="X2184" s="18">
        <v>-82.817318727399993</v>
      </c>
      <c r="Y2184" s="18">
        <v>40.019343601899998</v>
      </c>
      <c r="Z2184" s="18">
        <v>-82.812918805199999</v>
      </c>
      <c r="AA2184" s="71" t="str">
        <f t="shared" si="203"/>
        <v>FRA</v>
      </c>
    </row>
    <row r="2185" spans="1:27" x14ac:dyDescent="0.25">
      <c r="A2185" s="22" t="s">
        <v>2888</v>
      </c>
      <c r="B2185" s="22">
        <v>0</v>
      </c>
      <c r="C2185" s="22" t="s">
        <v>4638</v>
      </c>
      <c r="D2185" s="22">
        <v>2</v>
      </c>
      <c r="E2185" s="23" t="str">
        <f t="shared" ref="E2185:E2248" si="204">IF(D2185&gt;15,"Red",IF(D2185&gt;10,"Yellow",IF(D2185&gt;5,"Purple",IF(D2185&gt;1,"Green",""))))</f>
        <v>Green</v>
      </c>
      <c r="F2185" s="72" t="s">
        <v>1685</v>
      </c>
      <c r="G2185" s="23"/>
      <c r="H2185" s="24" t="str">
        <f t="shared" ref="H2185:H2248" si="205">IF(W2185=0,"Unavailable",HYPERLINK(CONCATENATE("http://maps.google.com/maps?q=",+W2185,",+",+X2185,"+(Begin)&amp;iwloc=A&amp;hl=en"),"Start Loc"))</f>
        <v>Start Loc</v>
      </c>
      <c r="I2185" s="24" t="str">
        <f t="shared" ref="I2185:I2248" si="206">IF(Y2185=0,"Unavailable",HYPERLINK(CONCATENATE("http://maps.google.com/maps?q=",+Y2185,",+",+Z2185,"+(End)&amp;iwloc=A&amp;hl=en"),"End Loc"))</f>
        <v>End Loc</v>
      </c>
      <c r="J2185" s="24" t="str">
        <f t="shared" ref="J2185:J2248" si="207">HYPERLINK(CONCATENATE("https://www.google.us/maps/dir/",W2185,",",X2185,"/",Y2185,",",Z2185,"/@",AVERAGE(W2185,Y2185),",",AVERAGE(X2185,Z2185),",15z"),"Segment")</f>
        <v>Segment</v>
      </c>
      <c r="K2185" s="71" t="s">
        <v>842</v>
      </c>
      <c r="L2185" s="22">
        <v>7.5</v>
      </c>
      <c r="M2185" s="22">
        <v>7.74</v>
      </c>
      <c r="N2185" s="22">
        <v>2</v>
      </c>
      <c r="O2185" s="22">
        <v>0</v>
      </c>
      <c r="P2185" s="22">
        <v>0</v>
      </c>
      <c r="Q2185" s="22">
        <v>1</v>
      </c>
      <c r="R2185" s="22"/>
      <c r="S2185" s="22"/>
      <c r="T2185" s="22"/>
      <c r="U2185" t="s">
        <v>454</v>
      </c>
      <c r="V2185" s="18">
        <f t="shared" ref="V2185:V2248" si="208">M2185-L2185</f>
        <v>0.24000000000000021</v>
      </c>
      <c r="W2185" s="18">
        <v>40.0191002754</v>
      </c>
      <c r="X2185" s="18">
        <v>-82.808024435899995</v>
      </c>
      <c r="Y2185" s="18">
        <v>40.0197215094</v>
      </c>
      <c r="Z2185" s="18">
        <v>-82.803624724800002</v>
      </c>
      <c r="AA2185" s="71" t="str">
        <f t="shared" ref="AA2185:AA2248" si="209">MID(U2185,2,3)</f>
        <v>FRA</v>
      </c>
    </row>
    <row r="2186" spans="1:27" x14ac:dyDescent="0.25">
      <c r="A2186" s="22" t="s">
        <v>4144</v>
      </c>
      <c r="B2186" s="22">
        <v>0</v>
      </c>
      <c r="C2186" s="22" t="s">
        <v>4654</v>
      </c>
      <c r="D2186" s="22">
        <v>3</v>
      </c>
      <c r="E2186" s="23" t="str">
        <f t="shared" si="204"/>
        <v>Green</v>
      </c>
      <c r="F2186" s="72" t="s">
        <v>1732</v>
      </c>
      <c r="G2186" s="23"/>
      <c r="H2186" s="24" t="str">
        <f t="shared" si="205"/>
        <v>Start Loc</v>
      </c>
      <c r="I2186" s="24" t="str">
        <f t="shared" si="206"/>
        <v>End Loc</v>
      </c>
      <c r="J2186" s="24" t="str">
        <f t="shared" si="207"/>
        <v>Segment</v>
      </c>
      <c r="K2186" s="71" t="s">
        <v>1097</v>
      </c>
      <c r="L2186" s="22">
        <v>6.75</v>
      </c>
      <c r="M2186" s="22">
        <v>6.99</v>
      </c>
      <c r="N2186" s="22">
        <v>3</v>
      </c>
      <c r="O2186" s="22">
        <v>0</v>
      </c>
      <c r="P2186" s="22">
        <v>0</v>
      </c>
      <c r="Q2186" s="22">
        <v>1</v>
      </c>
      <c r="R2186" s="22"/>
      <c r="S2186" s="22"/>
      <c r="T2186" s="22"/>
      <c r="U2186" t="s">
        <v>1399</v>
      </c>
      <c r="V2186" s="18">
        <f t="shared" si="208"/>
        <v>0.24000000000000021</v>
      </c>
      <c r="W2186" s="18">
        <v>40.0181570628</v>
      </c>
      <c r="X2186" s="18">
        <v>-84.217848071299997</v>
      </c>
      <c r="Y2186" s="18">
        <v>40.021608391500003</v>
      </c>
      <c r="Z2186" s="18">
        <v>-84.217752674699994</v>
      </c>
      <c r="AA2186" s="71" t="str">
        <f t="shared" si="209"/>
        <v>MIA</v>
      </c>
    </row>
    <row r="2187" spans="1:27" x14ac:dyDescent="0.25">
      <c r="A2187" s="22" t="s">
        <v>2362</v>
      </c>
      <c r="B2187" s="22">
        <v>0</v>
      </c>
      <c r="C2187" s="22" t="s">
        <v>4653</v>
      </c>
      <c r="D2187" s="22">
        <v>2</v>
      </c>
      <c r="E2187" s="23" t="str">
        <f t="shared" si="204"/>
        <v>Green</v>
      </c>
      <c r="F2187" s="72" t="s">
        <v>1699</v>
      </c>
      <c r="G2187" s="23"/>
      <c r="H2187" s="24" t="str">
        <f t="shared" si="205"/>
        <v>Start Loc</v>
      </c>
      <c r="I2187" s="24" t="str">
        <f t="shared" si="206"/>
        <v>End Loc</v>
      </c>
      <c r="J2187" s="24" t="str">
        <f t="shared" si="207"/>
        <v>Segment</v>
      </c>
      <c r="K2187" s="71" t="s">
        <v>1081</v>
      </c>
      <c r="L2187" s="22">
        <v>6</v>
      </c>
      <c r="M2187" s="22">
        <v>6.24</v>
      </c>
      <c r="N2187" s="22">
        <v>2</v>
      </c>
      <c r="O2187" s="22">
        <v>0</v>
      </c>
      <c r="P2187" s="22">
        <v>1</v>
      </c>
      <c r="Q2187" s="22">
        <v>1</v>
      </c>
      <c r="R2187" s="22"/>
      <c r="S2187" s="22"/>
      <c r="T2187" s="22"/>
      <c r="U2187" t="s">
        <v>527</v>
      </c>
      <c r="V2187" s="18">
        <f t="shared" si="208"/>
        <v>0.24000000000000021</v>
      </c>
      <c r="W2187" s="18">
        <v>40.018628356699999</v>
      </c>
      <c r="X2187" s="18">
        <v>-82.290009333699999</v>
      </c>
      <c r="Y2187" s="18">
        <v>40.022100260199998</v>
      </c>
      <c r="Z2187" s="18">
        <v>-82.289821662199998</v>
      </c>
      <c r="AA2187" s="71" t="str">
        <f t="shared" si="209"/>
        <v>LIC</v>
      </c>
    </row>
    <row r="2188" spans="1:27" x14ac:dyDescent="0.25">
      <c r="A2188" s="22" t="s">
        <v>6234</v>
      </c>
      <c r="B2188" s="22">
        <v>0</v>
      </c>
      <c r="C2188" s="22" t="s">
        <v>4613</v>
      </c>
      <c r="D2188" s="22">
        <v>2</v>
      </c>
      <c r="E2188" s="23" t="str">
        <f t="shared" si="204"/>
        <v>Green</v>
      </c>
      <c r="F2188" s="72" t="s">
        <v>1676</v>
      </c>
      <c r="G2188" s="23"/>
      <c r="H2188" s="24" t="str">
        <f t="shared" si="205"/>
        <v>Start Loc</v>
      </c>
      <c r="I2188" s="24" t="str">
        <f t="shared" si="206"/>
        <v>End Loc</v>
      </c>
      <c r="J2188" s="24" t="str">
        <f t="shared" si="207"/>
        <v>Segment</v>
      </c>
      <c r="K2188" s="71" t="s">
        <v>841</v>
      </c>
      <c r="L2188" s="22">
        <v>6.5</v>
      </c>
      <c r="M2188" s="22">
        <v>6.74</v>
      </c>
      <c r="N2188" s="22">
        <v>2</v>
      </c>
      <c r="O2188" s="22">
        <v>1</v>
      </c>
      <c r="P2188" s="22">
        <v>0</v>
      </c>
      <c r="Q2188" s="22">
        <v>0</v>
      </c>
      <c r="R2188" s="22"/>
      <c r="S2188" s="22"/>
      <c r="T2188" s="22"/>
      <c r="U2188" t="s">
        <v>632</v>
      </c>
      <c r="V2188" s="18">
        <f t="shared" si="208"/>
        <v>0.24000000000000021</v>
      </c>
      <c r="W2188" s="18">
        <v>40.021427876700002</v>
      </c>
      <c r="X2188" s="18">
        <v>-81.998711402200001</v>
      </c>
      <c r="Y2188" s="18">
        <v>40.022399931400003</v>
      </c>
      <c r="Z2188" s="18">
        <v>-82.003048506100001</v>
      </c>
      <c r="AA2188" s="71" t="str">
        <f t="shared" si="209"/>
        <v>MUS</v>
      </c>
    </row>
    <row r="2189" spans="1:27" x14ac:dyDescent="0.25">
      <c r="A2189" s="22" t="s">
        <v>2511</v>
      </c>
      <c r="B2189" s="22">
        <v>0</v>
      </c>
      <c r="C2189" s="22" t="s">
        <v>4609</v>
      </c>
      <c r="D2189" s="22">
        <v>2</v>
      </c>
      <c r="E2189" s="23" t="str">
        <f t="shared" si="204"/>
        <v>Green</v>
      </c>
      <c r="F2189" s="72" t="s">
        <v>1732</v>
      </c>
      <c r="G2189" s="23"/>
      <c r="H2189" s="24" t="str">
        <f t="shared" si="205"/>
        <v>Start Loc</v>
      </c>
      <c r="I2189" s="24" t="str">
        <f t="shared" si="206"/>
        <v>End Loc</v>
      </c>
      <c r="J2189" s="24" t="str">
        <f t="shared" si="207"/>
        <v>Segment</v>
      </c>
      <c r="K2189" s="71" t="s">
        <v>1037</v>
      </c>
      <c r="L2189" s="22">
        <v>4.25</v>
      </c>
      <c r="M2189" s="22">
        <v>4.49</v>
      </c>
      <c r="N2189" s="22">
        <v>2</v>
      </c>
      <c r="O2189" s="22">
        <v>0</v>
      </c>
      <c r="P2189" s="22">
        <v>0</v>
      </c>
      <c r="Q2189" s="22">
        <v>0</v>
      </c>
      <c r="R2189" s="22"/>
      <c r="S2189" s="22"/>
      <c r="T2189" s="22"/>
      <c r="U2189" t="s">
        <v>782</v>
      </c>
      <c r="V2189" s="18">
        <f t="shared" si="208"/>
        <v>0.24000000000000021</v>
      </c>
      <c r="W2189" s="18">
        <v>40.0233858482</v>
      </c>
      <c r="X2189" s="18">
        <v>-84.349782337199997</v>
      </c>
      <c r="Y2189" s="18">
        <v>40.022686093300003</v>
      </c>
      <c r="Z2189" s="18">
        <v>-84.345611529400003</v>
      </c>
      <c r="AA2189" s="71" t="str">
        <f t="shared" si="209"/>
        <v>MIA</v>
      </c>
    </row>
    <row r="2190" spans="1:27" x14ac:dyDescent="0.25">
      <c r="A2190" s="22" t="s">
        <v>6208</v>
      </c>
      <c r="B2190" s="22">
        <v>0</v>
      </c>
      <c r="C2190" s="22" t="s">
        <v>4626</v>
      </c>
      <c r="D2190" s="22">
        <v>2</v>
      </c>
      <c r="E2190" s="23" t="str">
        <f t="shared" si="204"/>
        <v>Green</v>
      </c>
      <c r="F2190" s="72" t="s">
        <v>1733</v>
      </c>
      <c r="G2190" s="23"/>
      <c r="H2190" s="24" t="str">
        <f t="shared" si="205"/>
        <v>Start Loc</v>
      </c>
      <c r="I2190" s="24" t="str">
        <f t="shared" si="206"/>
        <v>End Loc</v>
      </c>
      <c r="J2190" s="24" t="str">
        <f t="shared" si="207"/>
        <v>Segment</v>
      </c>
      <c r="K2190" s="71" t="s">
        <v>1191</v>
      </c>
      <c r="L2190" s="22">
        <v>1.75</v>
      </c>
      <c r="M2190" s="22">
        <v>1.99</v>
      </c>
      <c r="N2190" s="22">
        <v>2</v>
      </c>
      <c r="O2190" s="22">
        <v>0</v>
      </c>
      <c r="P2190" s="22">
        <v>0</v>
      </c>
      <c r="Q2190" s="22">
        <v>4</v>
      </c>
      <c r="R2190" s="22"/>
      <c r="S2190" s="22"/>
      <c r="T2190" s="22"/>
      <c r="U2190" t="s">
        <v>2140</v>
      </c>
      <c r="V2190" s="18">
        <f t="shared" si="208"/>
        <v>0.24</v>
      </c>
      <c r="W2190" s="18">
        <v>40.0199909695</v>
      </c>
      <c r="X2190" s="18">
        <v>-81.607904458299998</v>
      </c>
      <c r="Y2190" s="18">
        <v>40.0228056662</v>
      </c>
      <c r="Z2190" s="18">
        <v>-81.607290395099994</v>
      </c>
      <c r="AA2190" s="71" t="str">
        <f t="shared" si="209"/>
        <v>GUE</v>
      </c>
    </row>
    <row r="2191" spans="1:27" x14ac:dyDescent="0.25">
      <c r="A2191" s="22" t="s">
        <v>6423</v>
      </c>
      <c r="B2191" s="22">
        <v>0</v>
      </c>
      <c r="C2191" s="22" t="s">
        <v>4653</v>
      </c>
      <c r="D2191" s="22">
        <v>3</v>
      </c>
      <c r="E2191" s="23" t="str">
        <f t="shared" si="204"/>
        <v>Green</v>
      </c>
      <c r="F2191" s="72" t="s">
        <v>1732</v>
      </c>
      <c r="G2191" s="23"/>
      <c r="H2191" s="24" t="str">
        <f t="shared" si="205"/>
        <v>Start Loc</v>
      </c>
      <c r="I2191" s="24" t="str">
        <f t="shared" si="206"/>
        <v>End Loc</v>
      </c>
      <c r="J2191" s="24" t="str">
        <f t="shared" si="207"/>
        <v>Segment</v>
      </c>
      <c r="K2191" s="71" t="s">
        <v>1037</v>
      </c>
      <c r="L2191" s="22">
        <v>6</v>
      </c>
      <c r="M2191" s="22">
        <v>6.24</v>
      </c>
      <c r="N2191" s="22">
        <v>3</v>
      </c>
      <c r="O2191" s="22">
        <v>0</v>
      </c>
      <c r="P2191" s="22">
        <v>0</v>
      </c>
      <c r="Q2191" s="22">
        <v>1</v>
      </c>
      <c r="R2191" s="22"/>
      <c r="S2191" s="22"/>
      <c r="T2191" s="22"/>
      <c r="U2191" t="s">
        <v>782</v>
      </c>
      <c r="V2191" s="18">
        <f t="shared" si="208"/>
        <v>0.24000000000000021</v>
      </c>
      <c r="W2191" s="18">
        <v>40.023173440699999</v>
      </c>
      <c r="X2191" s="18">
        <v>-84.317158245300007</v>
      </c>
      <c r="Y2191" s="18">
        <v>40.023174656999998</v>
      </c>
      <c r="Z2191" s="18">
        <v>-84.312646765799997</v>
      </c>
      <c r="AA2191" s="71" t="str">
        <f t="shared" si="209"/>
        <v>MIA</v>
      </c>
    </row>
    <row r="2192" spans="1:27" x14ac:dyDescent="0.25">
      <c r="A2192" s="22" t="s">
        <v>3013</v>
      </c>
      <c r="B2192" s="22">
        <v>0</v>
      </c>
      <c r="C2192" s="22" t="s">
        <v>4645</v>
      </c>
      <c r="D2192" s="22">
        <v>2</v>
      </c>
      <c r="E2192" s="23" t="str">
        <f t="shared" si="204"/>
        <v>Green</v>
      </c>
      <c r="F2192" s="72" t="s">
        <v>1732</v>
      </c>
      <c r="G2192" s="23"/>
      <c r="H2192" s="24" t="str">
        <f t="shared" si="205"/>
        <v>Start Loc</v>
      </c>
      <c r="I2192" s="24" t="str">
        <f t="shared" si="206"/>
        <v>End Loc</v>
      </c>
      <c r="J2192" s="24" t="str">
        <f t="shared" si="207"/>
        <v>Segment</v>
      </c>
      <c r="K2192" s="71" t="s">
        <v>1037</v>
      </c>
      <c r="L2192" s="22">
        <v>9</v>
      </c>
      <c r="M2192" s="22">
        <v>9.24</v>
      </c>
      <c r="N2192" s="22">
        <v>2</v>
      </c>
      <c r="O2192" s="22">
        <v>0</v>
      </c>
      <c r="P2192" s="22">
        <v>0</v>
      </c>
      <c r="Q2192" s="22">
        <v>0</v>
      </c>
      <c r="R2192" s="22"/>
      <c r="S2192" s="22"/>
      <c r="T2192" s="22"/>
      <c r="U2192" t="s">
        <v>782</v>
      </c>
      <c r="V2192" s="18">
        <f t="shared" si="208"/>
        <v>0.24000000000000021</v>
      </c>
      <c r="W2192" s="18">
        <v>40.023864539500003</v>
      </c>
      <c r="X2192" s="18">
        <v>-84.260632267199995</v>
      </c>
      <c r="Y2192" s="18">
        <v>40.024262037500002</v>
      </c>
      <c r="Z2192" s="18">
        <v>-84.256165444700002</v>
      </c>
      <c r="AA2192" s="71" t="str">
        <f t="shared" si="209"/>
        <v>MIA</v>
      </c>
    </row>
    <row r="2193" spans="1:27" x14ac:dyDescent="0.25">
      <c r="A2193" s="22" t="s">
        <v>4069</v>
      </c>
      <c r="B2193" s="22">
        <v>0</v>
      </c>
      <c r="C2193" s="22" t="s">
        <v>4635</v>
      </c>
      <c r="D2193" s="22">
        <v>3</v>
      </c>
      <c r="E2193" s="23" t="str">
        <f t="shared" si="204"/>
        <v>Green</v>
      </c>
      <c r="F2193" s="72" t="s">
        <v>1676</v>
      </c>
      <c r="G2193" s="23"/>
      <c r="H2193" s="24" t="str">
        <f t="shared" si="205"/>
        <v>Start Loc</v>
      </c>
      <c r="I2193" s="24" t="str">
        <f t="shared" si="206"/>
        <v>End Loc</v>
      </c>
      <c r="J2193" s="24" t="str">
        <f t="shared" si="207"/>
        <v>Segment</v>
      </c>
      <c r="K2193" s="71" t="s">
        <v>930</v>
      </c>
      <c r="L2193" s="22">
        <v>4.5</v>
      </c>
      <c r="M2193" s="22">
        <v>4.74</v>
      </c>
      <c r="N2193" s="22">
        <v>3</v>
      </c>
      <c r="O2193" s="22">
        <v>0</v>
      </c>
      <c r="P2193" s="22">
        <v>0</v>
      </c>
      <c r="Q2193" s="22">
        <v>5</v>
      </c>
      <c r="R2193" s="22"/>
      <c r="S2193" s="22"/>
      <c r="T2193" s="22"/>
      <c r="U2193" t="s">
        <v>299</v>
      </c>
      <c r="V2193" s="18">
        <f t="shared" si="208"/>
        <v>0.24000000000000021</v>
      </c>
      <c r="W2193" s="18">
        <v>40.0215744586</v>
      </c>
      <c r="X2193" s="18">
        <v>-82.011973005300007</v>
      </c>
      <c r="Y2193" s="18">
        <v>40.02469163</v>
      </c>
      <c r="Z2193" s="18">
        <v>-82.013752835600002</v>
      </c>
      <c r="AA2193" s="71" t="str">
        <f t="shared" si="209"/>
        <v>MUS</v>
      </c>
    </row>
    <row r="2194" spans="1:27" x14ac:dyDescent="0.25">
      <c r="A2194" s="22" t="s">
        <v>2498</v>
      </c>
      <c r="B2194" s="22">
        <v>0</v>
      </c>
      <c r="C2194" s="22" t="s">
        <v>4634</v>
      </c>
      <c r="D2194" s="22">
        <v>2</v>
      </c>
      <c r="E2194" s="23" t="str">
        <f t="shared" si="204"/>
        <v>Green</v>
      </c>
      <c r="F2194" s="72" t="s">
        <v>1715</v>
      </c>
      <c r="G2194" s="23"/>
      <c r="H2194" s="24" t="str">
        <f t="shared" si="205"/>
        <v>Start Loc</v>
      </c>
      <c r="I2194" s="24" t="str">
        <f t="shared" si="206"/>
        <v>End Loc</v>
      </c>
      <c r="J2194" s="24" t="str">
        <f t="shared" si="207"/>
        <v>Segment</v>
      </c>
      <c r="K2194" s="71" t="s">
        <v>808</v>
      </c>
      <c r="L2194" s="22">
        <v>6.25</v>
      </c>
      <c r="M2194" s="22">
        <v>6.49</v>
      </c>
      <c r="N2194" s="22">
        <v>2</v>
      </c>
      <c r="O2194" s="22">
        <v>0</v>
      </c>
      <c r="P2194" s="22">
        <v>0</v>
      </c>
      <c r="Q2194" s="22">
        <v>0</v>
      </c>
      <c r="R2194" s="22"/>
      <c r="S2194" s="22"/>
      <c r="T2194" s="22"/>
      <c r="U2194" t="s">
        <v>383</v>
      </c>
      <c r="V2194" s="18">
        <f t="shared" si="208"/>
        <v>0.24000000000000021</v>
      </c>
      <c r="W2194" s="18">
        <v>40.022072521600002</v>
      </c>
      <c r="X2194" s="18">
        <v>-80.824553979599997</v>
      </c>
      <c r="Y2194" s="18">
        <v>40.024769137100002</v>
      </c>
      <c r="Z2194" s="18">
        <v>-80.823141445299996</v>
      </c>
      <c r="AA2194" s="71" t="str">
        <f t="shared" si="209"/>
        <v>BEL</v>
      </c>
    </row>
    <row r="2195" spans="1:27" x14ac:dyDescent="0.25">
      <c r="A2195" s="22" t="s">
        <v>5675</v>
      </c>
      <c r="B2195" s="22">
        <v>0</v>
      </c>
      <c r="C2195" s="22" t="s">
        <v>4620</v>
      </c>
      <c r="D2195" s="22">
        <v>2</v>
      </c>
      <c r="E2195" s="23" t="str">
        <f t="shared" si="204"/>
        <v>Green</v>
      </c>
      <c r="F2195" s="72" t="s">
        <v>1732</v>
      </c>
      <c r="G2195" s="23"/>
      <c r="H2195" s="24" t="str">
        <f t="shared" si="205"/>
        <v>Start Loc</v>
      </c>
      <c r="I2195" s="24" t="str">
        <f t="shared" si="206"/>
        <v>End Loc</v>
      </c>
      <c r="J2195" s="24" t="str">
        <f t="shared" si="207"/>
        <v>Segment</v>
      </c>
      <c r="K2195" s="71" t="s">
        <v>1113</v>
      </c>
      <c r="L2195" s="22">
        <v>0</v>
      </c>
      <c r="M2195" s="22">
        <v>0.24</v>
      </c>
      <c r="N2195" s="22">
        <v>2</v>
      </c>
      <c r="O2195" s="22">
        <v>0</v>
      </c>
      <c r="P2195" s="22">
        <v>0</v>
      </c>
      <c r="Q2195" s="22">
        <v>0</v>
      </c>
      <c r="R2195" s="22"/>
      <c r="S2195" s="22"/>
      <c r="T2195" s="22"/>
      <c r="U2195" t="s">
        <v>4739</v>
      </c>
      <c r="V2195" s="18">
        <f t="shared" si="208"/>
        <v>0.24</v>
      </c>
      <c r="W2195" s="18">
        <v>40.023567681400003</v>
      </c>
      <c r="X2195" s="18">
        <v>-84.141808171700006</v>
      </c>
      <c r="Y2195" s="18">
        <v>40.025618508400001</v>
      </c>
      <c r="Z2195" s="18">
        <v>-84.1382733505</v>
      </c>
      <c r="AA2195" s="71" t="str">
        <f t="shared" si="209"/>
        <v>MIA</v>
      </c>
    </row>
    <row r="2196" spans="1:27" x14ac:dyDescent="0.25">
      <c r="A2196" s="22" t="s">
        <v>2824</v>
      </c>
      <c r="B2196" s="22">
        <v>0</v>
      </c>
      <c r="C2196" s="22" t="s">
        <v>4646</v>
      </c>
      <c r="D2196" s="22">
        <v>2</v>
      </c>
      <c r="E2196" s="23" t="str">
        <f t="shared" si="204"/>
        <v>Green</v>
      </c>
      <c r="F2196" s="72" t="s">
        <v>1699</v>
      </c>
      <c r="G2196" s="23"/>
      <c r="H2196" s="24" t="str">
        <f t="shared" si="205"/>
        <v>Start Loc</v>
      </c>
      <c r="I2196" s="24" t="str">
        <f t="shared" si="206"/>
        <v>End Loc</v>
      </c>
      <c r="J2196" s="24" t="str">
        <f t="shared" si="207"/>
        <v>Segment</v>
      </c>
      <c r="K2196" s="71" t="s">
        <v>1017</v>
      </c>
      <c r="L2196" s="22">
        <v>5.5</v>
      </c>
      <c r="M2196" s="22">
        <v>5.74</v>
      </c>
      <c r="N2196" s="22">
        <v>2</v>
      </c>
      <c r="O2196" s="22">
        <v>0</v>
      </c>
      <c r="P2196" s="22">
        <v>0</v>
      </c>
      <c r="Q2196" s="22">
        <v>0</v>
      </c>
      <c r="R2196" s="22"/>
      <c r="S2196" s="22"/>
      <c r="T2196" s="22"/>
      <c r="U2196" t="s">
        <v>407</v>
      </c>
      <c r="V2196" s="18">
        <f t="shared" si="208"/>
        <v>0.24000000000000021</v>
      </c>
      <c r="W2196" s="18">
        <v>40.022618987199998</v>
      </c>
      <c r="X2196" s="18">
        <v>-82.389320035899999</v>
      </c>
      <c r="Y2196" s="18">
        <v>40.025698183400003</v>
      </c>
      <c r="Z2196" s="18">
        <v>-82.391302916900003</v>
      </c>
      <c r="AA2196" s="71" t="str">
        <f t="shared" si="209"/>
        <v>LIC</v>
      </c>
    </row>
    <row r="2197" spans="1:27" x14ac:dyDescent="0.25">
      <c r="A2197" s="22" t="s">
        <v>6341</v>
      </c>
      <c r="B2197" s="22">
        <v>0</v>
      </c>
      <c r="C2197" s="22" t="s">
        <v>4646</v>
      </c>
      <c r="D2197" s="22">
        <v>2</v>
      </c>
      <c r="E2197" s="23" t="str">
        <f t="shared" si="204"/>
        <v>Green</v>
      </c>
      <c r="F2197" s="72" t="s">
        <v>1715</v>
      </c>
      <c r="G2197" s="23"/>
      <c r="H2197" s="24" t="str">
        <f t="shared" si="205"/>
        <v>Start Loc</v>
      </c>
      <c r="I2197" s="24" t="str">
        <f t="shared" si="206"/>
        <v>End Loc</v>
      </c>
      <c r="J2197" s="24" t="str">
        <f t="shared" si="207"/>
        <v>Segment</v>
      </c>
      <c r="K2197" s="71" t="s">
        <v>898</v>
      </c>
      <c r="L2197" s="22">
        <v>5.5</v>
      </c>
      <c r="M2197" s="22">
        <v>5.74</v>
      </c>
      <c r="N2197" s="22">
        <v>2</v>
      </c>
      <c r="O2197" s="22">
        <v>0</v>
      </c>
      <c r="P2197" s="22">
        <v>0</v>
      </c>
      <c r="Q2197" s="22">
        <v>1</v>
      </c>
      <c r="R2197" s="22"/>
      <c r="S2197" s="22"/>
      <c r="T2197" s="22"/>
      <c r="U2197" t="s">
        <v>366</v>
      </c>
      <c r="V2197" s="18">
        <f t="shared" si="208"/>
        <v>0.24000000000000021</v>
      </c>
      <c r="W2197" s="18">
        <v>40.029519791600002</v>
      </c>
      <c r="X2197" s="18">
        <v>-80.766739008000002</v>
      </c>
      <c r="Y2197" s="18">
        <v>40.026865720799996</v>
      </c>
      <c r="Z2197" s="18">
        <v>-80.764422217800004</v>
      </c>
      <c r="AA2197" s="71" t="str">
        <f t="shared" si="209"/>
        <v>BEL</v>
      </c>
    </row>
    <row r="2198" spans="1:27" x14ac:dyDescent="0.25">
      <c r="A2198" s="22" t="s">
        <v>2839</v>
      </c>
      <c r="B2198" s="22">
        <v>0</v>
      </c>
      <c r="C2198" s="22" t="s">
        <v>4612</v>
      </c>
      <c r="D2198" s="22">
        <v>2</v>
      </c>
      <c r="E2198" s="23" t="str">
        <f t="shared" si="204"/>
        <v>Green</v>
      </c>
      <c r="F2198" s="72" t="s">
        <v>1739</v>
      </c>
      <c r="G2198" s="23"/>
      <c r="H2198" s="24" t="str">
        <f t="shared" si="205"/>
        <v>Start Loc</v>
      </c>
      <c r="I2198" s="24" t="str">
        <f t="shared" si="206"/>
        <v>End Loc</v>
      </c>
      <c r="J2198" s="24" t="str">
        <f t="shared" si="207"/>
        <v>Segment</v>
      </c>
      <c r="K2198" s="71" t="s">
        <v>989</v>
      </c>
      <c r="L2198" s="22">
        <v>1</v>
      </c>
      <c r="M2198" s="22">
        <v>1.24</v>
      </c>
      <c r="N2198" s="22">
        <v>2</v>
      </c>
      <c r="O2198" s="22">
        <v>0</v>
      </c>
      <c r="P2198" s="22">
        <v>0</v>
      </c>
      <c r="Q2198" s="22">
        <v>1</v>
      </c>
      <c r="R2198" s="22"/>
      <c r="S2198" s="22"/>
      <c r="T2198" s="22"/>
      <c r="U2198" t="s">
        <v>1514</v>
      </c>
      <c r="V2198" s="18">
        <f t="shared" si="208"/>
        <v>0.24</v>
      </c>
      <c r="W2198" s="18">
        <v>40.024314363000002</v>
      </c>
      <c r="X2198" s="18">
        <v>-83.579322376500002</v>
      </c>
      <c r="Y2198" s="18">
        <v>40.026916107200002</v>
      </c>
      <c r="Z2198" s="18">
        <v>-83.576879174499993</v>
      </c>
      <c r="AA2198" s="71" t="str">
        <f t="shared" si="209"/>
        <v>CHP</v>
      </c>
    </row>
    <row r="2199" spans="1:27" x14ac:dyDescent="0.25">
      <c r="A2199" s="22" t="s">
        <v>2426</v>
      </c>
      <c r="B2199" s="22">
        <v>0</v>
      </c>
      <c r="C2199" s="22" t="s">
        <v>4620</v>
      </c>
      <c r="D2199" s="22">
        <v>2</v>
      </c>
      <c r="E2199" s="23" t="str">
        <f t="shared" si="204"/>
        <v>Green</v>
      </c>
      <c r="F2199" s="72" t="s">
        <v>1699</v>
      </c>
      <c r="G2199" s="23"/>
      <c r="H2199" s="24" t="str">
        <f t="shared" si="205"/>
        <v>Start Loc</v>
      </c>
      <c r="I2199" s="24" t="str">
        <f t="shared" si="206"/>
        <v>End Loc</v>
      </c>
      <c r="J2199" s="24" t="str">
        <f t="shared" si="207"/>
        <v>Segment</v>
      </c>
      <c r="K2199" s="71" t="s">
        <v>1093</v>
      </c>
      <c r="L2199" s="22">
        <v>0</v>
      </c>
      <c r="M2199" s="22">
        <v>0.24</v>
      </c>
      <c r="N2199" s="22">
        <v>2</v>
      </c>
      <c r="O2199" s="22">
        <v>0</v>
      </c>
      <c r="P2199" s="22">
        <v>0</v>
      </c>
      <c r="Q2199" s="22">
        <v>0</v>
      </c>
      <c r="R2199" s="22"/>
      <c r="S2199" s="22"/>
      <c r="T2199" s="22"/>
      <c r="U2199" t="s">
        <v>1994</v>
      </c>
      <c r="V2199" s="18">
        <f t="shared" si="208"/>
        <v>0.24</v>
      </c>
      <c r="W2199" s="18">
        <v>40.024883419799998</v>
      </c>
      <c r="X2199" s="18">
        <v>-82.365021808500003</v>
      </c>
      <c r="Y2199" s="18">
        <v>40.0277646539</v>
      </c>
      <c r="Z2199" s="18">
        <v>-82.367546000800004</v>
      </c>
      <c r="AA2199" s="71" t="str">
        <f t="shared" si="209"/>
        <v>LIC</v>
      </c>
    </row>
    <row r="2200" spans="1:27" x14ac:dyDescent="0.25">
      <c r="A2200" s="22" t="s">
        <v>4142</v>
      </c>
      <c r="B2200" s="22">
        <v>0</v>
      </c>
      <c r="C2200" s="22" t="s">
        <v>4629</v>
      </c>
      <c r="D2200" s="22">
        <v>4</v>
      </c>
      <c r="E2200" s="23" t="str">
        <f t="shared" si="204"/>
        <v>Green</v>
      </c>
      <c r="F2200" s="72" t="s">
        <v>1715</v>
      </c>
      <c r="G2200" s="23"/>
      <c r="H2200" s="24" t="str">
        <f t="shared" si="205"/>
        <v>Start Loc</v>
      </c>
      <c r="I2200" s="24" t="str">
        <f t="shared" si="206"/>
        <v>End Loc</v>
      </c>
      <c r="J2200" s="24" t="str">
        <f t="shared" si="207"/>
        <v>Segment</v>
      </c>
      <c r="K2200" s="71" t="s">
        <v>852</v>
      </c>
      <c r="L2200" s="22">
        <v>7</v>
      </c>
      <c r="M2200" s="22">
        <v>7.24</v>
      </c>
      <c r="N2200" s="22">
        <v>4</v>
      </c>
      <c r="O2200" s="22">
        <v>0</v>
      </c>
      <c r="P2200" s="22">
        <v>0</v>
      </c>
      <c r="Q2200" s="22">
        <v>1</v>
      </c>
      <c r="R2200" s="22"/>
      <c r="S2200" s="22"/>
      <c r="T2200" s="22"/>
      <c r="U2200" t="s">
        <v>360</v>
      </c>
      <c r="V2200" s="18">
        <f t="shared" si="208"/>
        <v>0.24000000000000021</v>
      </c>
      <c r="W2200" s="18">
        <v>40.026302123000001</v>
      </c>
      <c r="X2200" s="18">
        <v>-81.071888826399999</v>
      </c>
      <c r="Y2200" s="18">
        <v>40.029159352900002</v>
      </c>
      <c r="Z2200" s="18">
        <v>-81.070610747399996</v>
      </c>
      <c r="AA2200" s="71" t="str">
        <f t="shared" si="209"/>
        <v>BEL</v>
      </c>
    </row>
    <row r="2201" spans="1:27" x14ac:dyDescent="0.25">
      <c r="A2201" s="22" t="s">
        <v>2886</v>
      </c>
      <c r="B2201" s="22">
        <v>0</v>
      </c>
      <c r="C2201" s="22" t="s">
        <v>4620</v>
      </c>
      <c r="D2201" s="22">
        <v>2</v>
      </c>
      <c r="E2201" s="23" t="str">
        <f t="shared" si="204"/>
        <v>Green</v>
      </c>
      <c r="F2201" s="72" t="s">
        <v>1715</v>
      </c>
      <c r="G2201" s="23"/>
      <c r="H2201" s="24" t="str">
        <f t="shared" si="205"/>
        <v>Start Loc</v>
      </c>
      <c r="I2201" s="24" t="str">
        <f t="shared" si="206"/>
        <v>End Loc</v>
      </c>
      <c r="J2201" s="24" t="str">
        <f t="shared" si="207"/>
        <v>Segment</v>
      </c>
      <c r="K2201" s="71" t="s">
        <v>1016</v>
      </c>
      <c r="L2201" s="22">
        <v>0</v>
      </c>
      <c r="M2201" s="22">
        <v>0.24</v>
      </c>
      <c r="N2201" s="22">
        <v>2</v>
      </c>
      <c r="O2201" s="22">
        <v>0</v>
      </c>
      <c r="P2201" s="22">
        <v>0</v>
      </c>
      <c r="Q2201" s="22">
        <v>1</v>
      </c>
      <c r="R2201" s="22"/>
      <c r="S2201" s="22"/>
      <c r="T2201" s="22"/>
      <c r="U2201" t="s">
        <v>655</v>
      </c>
      <c r="V2201" s="18">
        <f t="shared" si="208"/>
        <v>0.24</v>
      </c>
      <c r="W2201" s="18">
        <v>40.027121556099999</v>
      </c>
      <c r="X2201" s="18">
        <v>-80.812993238600001</v>
      </c>
      <c r="Y2201" s="18">
        <v>40.030499207200002</v>
      </c>
      <c r="Z2201" s="18">
        <v>-80.813113421500006</v>
      </c>
      <c r="AA2201" s="71" t="str">
        <f t="shared" si="209"/>
        <v>BEL</v>
      </c>
    </row>
    <row r="2202" spans="1:27" x14ac:dyDescent="0.25">
      <c r="A2202" s="22" t="s">
        <v>3780</v>
      </c>
      <c r="B2202" s="22">
        <v>0</v>
      </c>
      <c r="C2202" s="22" t="s">
        <v>4644</v>
      </c>
      <c r="D2202" s="22">
        <v>2</v>
      </c>
      <c r="E2202" s="23" t="str">
        <f t="shared" si="204"/>
        <v>Green</v>
      </c>
      <c r="F2202" s="72" t="s">
        <v>1685</v>
      </c>
      <c r="G2202" s="23"/>
      <c r="H2202" s="24" t="str">
        <f t="shared" si="205"/>
        <v>Start Loc</v>
      </c>
      <c r="I2202" s="24" t="str">
        <f t="shared" si="206"/>
        <v>End Loc</v>
      </c>
      <c r="J2202" s="24" t="str">
        <f t="shared" si="207"/>
        <v>Segment</v>
      </c>
      <c r="K2202" s="71" t="s">
        <v>792</v>
      </c>
      <c r="L2202" s="22">
        <v>5.25</v>
      </c>
      <c r="M2202" s="22">
        <v>5.49</v>
      </c>
      <c r="N2202" s="22">
        <v>2</v>
      </c>
      <c r="O2202" s="22">
        <v>0</v>
      </c>
      <c r="P2202" s="22">
        <v>0</v>
      </c>
      <c r="Q2202" s="22">
        <v>0</v>
      </c>
      <c r="R2202" s="22"/>
      <c r="S2202" s="22"/>
      <c r="T2202" s="22"/>
      <c r="U2202" t="s">
        <v>205</v>
      </c>
      <c r="V2202" s="18">
        <f t="shared" si="208"/>
        <v>0.24000000000000021</v>
      </c>
      <c r="W2202" s="18">
        <v>40.027283010700003</v>
      </c>
      <c r="X2202" s="18">
        <v>-82.814789136300007</v>
      </c>
      <c r="Y2202" s="18">
        <v>40.030578868200003</v>
      </c>
      <c r="Z2202" s="18">
        <v>-82.813830092200007</v>
      </c>
      <c r="AA2202" s="71" t="str">
        <f t="shared" si="209"/>
        <v>FRA</v>
      </c>
    </row>
    <row r="2203" spans="1:27" x14ac:dyDescent="0.25">
      <c r="A2203" s="22" t="s">
        <v>5901</v>
      </c>
      <c r="B2203" s="22">
        <v>0</v>
      </c>
      <c r="C2203" s="22" t="s">
        <v>4627</v>
      </c>
      <c r="D2203" s="22">
        <v>2</v>
      </c>
      <c r="E2203" s="23" t="str">
        <f t="shared" si="204"/>
        <v>Green</v>
      </c>
      <c r="F2203" s="72" t="s">
        <v>1699</v>
      </c>
      <c r="G2203" s="23"/>
      <c r="H2203" s="24" t="str">
        <f t="shared" si="205"/>
        <v>Start Loc</v>
      </c>
      <c r="I2203" s="24" t="str">
        <f t="shared" si="206"/>
        <v>End Loc</v>
      </c>
      <c r="J2203" s="24" t="str">
        <f t="shared" si="207"/>
        <v>Segment</v>
      </c>
      <c r="K2203" s="71" t="s">
        <v>1073</v>
      </c>
      <c r="L2203" s="22">
        <v>3.25</v>
      </c>
      <c r="M2203" s="22">
        <v>3.49</v>
      </c>
      <c r="N2203" s="22">
        <v>2</v>
      </c>
      <c r="O2203" s="22">
        <v>0</v>
      </c>
      <c r="P2203" s="22">
        <v>0</v>
      </c>
      <c r="Q2203" s="22">
        <v>1</v>
      </c>
      <c r="R2203" s="22"/>
      <c r="S2203" s="22"/>
      <c r="T2203" s="22"/>
      <c r="U2203" t="s">
        <v>1984</v>
      </c>
      <c r="V2203" s="18">
        <f t="shared" si="208"/>
        <v>0.24000000000000021</v>
      </c>
      <c r="W2203" s="18">
        <v>40.034528319899998</v>
      </c>
      <c r="X2203" s="18">
        <v>-82.242819663099993</v>
      </c>
      <c r="Y2203" s="18">
        <v>40.031401655400003</v>
      </c>
      <c r="Z2203" s="18">
        <v>-82.240874005600006</v>
      </c>
      <c r="AA2203" s="71" t="str">
        <f t="shared" si="209"/>
        <v>LIC</v>
      </c>
    </row>
    <row r="2204" spans="1:27" x14ac:dyDescent="0.25">
      <c r="A2204" s="22" t="s">
        <v>2805</v>
      </c>
      <c r="B2204" s="22">
        <v>0</v>
      </c>
      <c r="C2204" s="22" t="s">
        <v>4653</v>
      </c>
      <c r="D2204" s="22">
        <v>2</v>
      </c>
      <c r="E2204" s="23" t="str">
        <f t="shared" si="204"/>
        <v>Green</v>
      </c>
      <c r="F2204" s="72" t="s">
        <v>1699</v>
      </c>
      <c r="G2204" s="23"/>
      <c r="H2204" s="24" t="str">
        <f t="shared" si="205"/>
        <v>Start Loc</v>
      </c>
      <c r="I2204" s="24" t="str">
        <f t="shared" si="206"/>
        <v>End Loc</v>
      </c>
      <c r="J2204" s="24" t="str">
        <f t="shared" si="207"/>
        <v>Segment</v>
      </c>
      <c r="K2204" s="71" t="s">
        <v>1017</v>
      </c>
      <c r="L2204" s="22">
        <v>6</v>
      </c>
      <c r="M2204" s="22">
        <v>6.24</v>
      </c>
      <c r="N2204" s="22">
        <v>2</v>
      </c>
      <c r="O2204" s="22">
        <v>0</v>
      </c>
      <c r="P2204" s="22">
        <v>0</v>
      </c>
      <c r="Q2204" s="22">
        <v>0</v>
      </c>
      <c r="R2204" s="22"/>
      <c r="S2204" s="22"/>
      <c r="T2204" s="22"/>
      <c r="U2204" t="s">
        <v>407</v>
      </c>
      <c r="V2204" s="18">
        <f t="shared" si="208"/>
        <v>0.24000000000000021</v>
      </c>
      <c r="W2204" s="18">
        <v>40.0288249484</v>
      </c>
      <c r="X2204" s="18">
        <v>-82.394032746999997</v>
      </c>
      <c r="Y2204" s="18">
        <v>40.032189421699997</v>
      </c>
      <c r="Z2204" s="18">
        <v>-82.394984518300006</v>
      </c>
      <c r="AA2204" s="71" t="str">
        <f t="shared" si="209"/>
        <v>LIC</v>
      </c>
    </row>
    <row r="2205" spans="1:27" x14ac:dyDescent="0.25">
      <c r="A2205" s="22" t="s">
        <v>3463</v>
      </c>
      <c r="B2205" s="22">
        <v>0</v>
      </c>
      <c r="C2205" s="22" t="s">
        <v>4622</v>
      </c>
      <c r="D2205" s="22">
        <v>3</v>
      </c>
      <c r="E2205" s="23" t="str">
        <f t="shared" si="204"/>
        <v>Green</v>
      </c>
      <c r="F2205" s="72" t="s">
        <v>1685</v>
      </c>
      <c r="G2205" s="23"/>
      <c r="H2205" s="24" t="str">
        <f t="shared" si="205"/>
        <v>Start Loc</v>
      </c>
      <c r="I2205" s="24" t="str">
        <f t="shared" si="206"/>
        <v>End Loc</v>
      </c>
      <c r="J2205" s="24" t="str">
        <f t="shared" si="207"/>
        <v>Segment</v>
      </c>
      <c r="K2205" s="71" t="s">
        <v>894</v>
      </c>
      <c r="L2205" s="22">
        <v>1.5</v>
      </c>
      <c r="M2205" s="22">
        <v>1.74</v>
      </c>
      <c r="N2205" s="22">
        <v>3</v>
      </c>
      <c r="O2205" s="22">
        <v>0</v>
      </c>
      <c r="P2205" s="22">
        <v>0</v>
      </c>
      <c r="Q2205" s="22">
        <v>2</v>
      </c>
      <c r="R2205" s="22"/>
      <c r="S2205" s="22"/>
      <c r="T2205" s="22"/>
      <c r="U2205" t="s">
        <v>271</v>
      </c>
      <c r="V2205" s="18">
        <f t="shared" si="208"/>
        <v>0.24</v>
      </c>
      <c r="W2205" s="18">
        <v>40.033203091300003</v>
      </c>
      <c r="X2205" s="18">
        <v>-82.841343234500002</v>
      </c>
      <c r="Y2205" s="18">
        <v>40.034256073199998</v>
      </c>
      <c r="Z2205" s="18">
        <v>-82.837515380200003</v>
      </c>
      <c r="AA2205" s="71" t="str">
        <f t="shared" si="209"/>
        <v>FRA</v>
      </c>
    </row>
    <row r="2206" spans="1:27" x14ac:dyDescent="0.25">
      <c r="A2206" s="22" t="s">
        <v>3283</v>
      </c>
      <c r="B2206" s="22">
        <v>0</v>
      </c>
      <c r="C2206" s="22" t="s">
        <v>4629</v>
      </c>
      <c r="D2206" s="22">
        <v>3</v>
      </c>
      <c r="E2206" s="23" t="str">
        <f t="shared" si="204"/>
        <v>Green</v>
      </c>
      <c r="F2206" s="72" t="s">
        <v>1699</v>
      </c>
      <c r="G2206" s="23"/>
      <c r="H2206" s="24" t="str">
        <f t="shared" si="205"/>
        <v>Start Loc</v>
      </c>
      <c r="I2206" s="24" t="str">
        <f t="shared" si="206"/>
        <v>End Loc</v>
      </c>
      <c r="J2206" s="24" t="str">
        <f t="shared" si="207"/>
        <v>Segment</v>
      </c>
      <c r="K2206" s="71" t="s">
        <v>835</v>
      </c>
      <c r="L2206" s="22">
        <v>7</v>
      </c>
      <c r="M2206" s="22">
        <v>7.24</v>
      </c>
      <c r="N2206" s="22">
        <v>3</v>
      </c>
      <c r="O2206" s="22">
        <v>0</v>
      </c>
      <c r="P2206" s="22">
        <v>0</v>
      </c>
      <c r="Q2206" s="22">
        <v>0</v>
      </c>
      <c r="R2206" s="22"/>
      <c r="S2206" s="22"/>
      <c r="T2206" s="22"/>
      <c r="U2206" t="s">
        <v>224</v>
      </c>
      <c r="V2206" s="18">
        <f t="shared" si="208"/>
        <v>0.24000000000000021</v>
      </c>
      <c r="W2206" s="18">
        <v>40.033121756500002</v>
      </c>
      <c r="X2206" s="18">
        <v>-82.622937082799993</v>
      </c>
      <c r="Y2206" s="18">
        <v>40.0350743722</v>
      </c>
      <c r="Z2206" s="18">
        <v>-82.620706633300003</v>
      </c>
      <c r="AA2206" s="71" t="str">
        <f t="shared" si="209"/>
        <v>LIC</v>
      </c>
    </row>
    <row r="2207" spans="1:27" x14ac:dyDescent="0.25">
      <c r="A2207" s="22" t="s">
        <v>6320</v>
      </c>
      <c r="B2207" s="22">
        <v>0</v>
      </c>
      <c r="C2207" s="22" t="s">
        <v>4656</v>
      </c>
      <c r="D2207" s="22">
        <v>2</v>
      </c>
      <c r="E2207" s="23" t="str">
        <f t="shared" si="204"/>
        <v>Green</v>
      </c>
      <c r="F2207" s="72" t="s">
        <v>1715</v>
      </c>
      <c r="G2207" s="23"/>
      <c r="H2207" s="24" t="str">
        <f t="shared" si="205"/>
        <v>Start Loc</v>
      </c>
      <c r="I2207" s="24" t="str">
        <f t="shared" si="206"/>
        <v>End Loc</v>
      </c>
      <c r="J2207" s="24" t="str">
        <f t="shared" si="207"/>
        <v>Segment</v>
      </c>
      <c r="K2207" s="71" t="s">
        <v>808</v>
      </c>
      <c r="L2207" s="22">
        <v>7.25</v>
      </c>
      <c r="M2207" s="22">
        <v>7.49</v>
      </c>
      <c r="N2207" s="22">
        <v>2</v>
      </c>
      <c r="O2207" s="22">
        <v>0</v>
      </c>
      <c r="P2207" s="22">
        <v>0</v>
      </c>
      <c r="Q2207" s="22">
        <v>0</v>
      </c>
      <c r="R2207" s="22"/>
      <c r="S2207" s="22"/>
      <c r="T2207" s="22"/>
      <c r="U2207" t="s">
        <v>383</v>
      </c>
      <c r="V2207" s="18">
        <f t="shared" si="208"/>
        <v>0.24000000000000021</v>
      </c>
      <c r="W2207" s="18">
        <v>40.032587910499998</v>
      </c>
      <c r="X2207" s="18">
        <v>-80.823689121100003</v>
      </c>
      <c r="Y2207" s="18">
        <v>40.035539718800003</v>
      </c>
      <c r="Z2207" s="18">
        <v>-80.825623943099998</v>
      </c>
      <c r="AA2207" s="71" t="str">
        <f t="shared" si="209"/>
        <v>BEL</v>
      </c>
    </row>
    <row r="2208" spans="1:27" x14ac:dyDescent="0.25">
      <c r="A2208" s="22" t="s">
        <v>6440</v>
      </c>
      <c r="B2208" s="22">
        <v>0</v>
      </c>
      <c r="C2208" s="22" t="s">
        <v>4628</v>
      </c>
      <c r="D2208" s="22">
        <v>3</v>
      </c>
      <c r="E2208" s="23" t="str">
        <f t="shared" si="204"/>
        <v>Green</v>
      </c>
      <c r="F2208" s="72" t="s">
        <v>1715</v>
      </c>
      <c r="G2208" s="23"/>
      <c r="H2208" s="24" t="str">
        <f t="shared" si="205"/>
        <v>Start Loc</v>
      </c>
      <c r="I2208" s="24" t="str">
        <f t="shared" si="206"/>
        <v>End Loc</v>
      </c>
      <c r="J2208" s="24" t="str">
        <f t="shared" si="207"/>
        <v>Segment</v>
      </c>
      <c r="K2208" s="71" t="s">
        <v>898</v>
      </c>
      <c r="L2208" s="22">
        <v>4.75</v>
      </c>
      <c r="M2208" s="22">
        <v>4.99</v>
      </c>
      <c r="N2208" s="22">
        <v>3</v>
      </c>
      <c r="O2208" s="22">
        <v>0</v>
      </c>
      <c r="P2208" s="22">
        <v>0</v>
      </c>
      <c r="Q2208" s="22">
        <v>0</v>
      </c>
      <c r="R2208" s="22"/>
      <c r="S2208" s="22"/>
      <c r="T2208" s="22"/>
      <c r="U2208" t="s">
        <v>366</v>
      </c>
      <c r="V2208" s="18">
        <f t="shared" si="208"/>
        <v>0.24000000000000021</v>
      </c>
      <c r="W2208" s="18">
        <v>40.0388366209</v>
      </c>
      <c r="X2208" s="18">
        <v>-80.773140213100007</v>
      </c>
      <c r="Y2208" s="18">
        <v>40.035684363199998</v>
      </c>
      <c r="Z2208" s="18">
        <v>-80.771874035899998</v>
      </c>
      <c r="AA2208" s="71" t="str">
        <f t="shared" si="209"/>
        <v>BEL</v>
      </c>
    </row>
    <row r="2209" spans="1:27" x14ac:dyDescent="0.25">
      <c r="A2209" s="22" t="s">
        <v>3284</v>
      </c>
      <c r="B2209" s="22">
        <v>0</v>
      </c>
      <c r="C2209" s="22" t="s">
        <v>4618</v>
      </c>
      <c r="D2209" s="22">
        <v>2</v>
      </c>
      <c r="E2209" s="23" t="str">
        <f t="shared" si="204"/>
        <v>Green</v>
      </c>
      <c r="F2209" s="72" t="s">
        <v>1685</v>
      </c>
      <c r="G2209" s="23"/>
      <c r="H2209" s="24" t="str">
        <f t="shared" si="205"/>
        <v>Start Loc</v>
      </c>
      <c r="I2209" s="24" t="str">
        <f t="shared" si="206"/>
        <v>End Loc</v>
      </c>
      <c r="J2209" s="24" t="str">
        <f t="shared" si="207"/>
        <v>Segment</v>
      </c>
      <c r="K2209" s="71" t="s">
        <v>894</v>
      </c>
      <c r="L2209" s="22">
        <v>2</v>
      </c>
      <c r="M2209" s="22">
        <v>2.2400000000000002</v>
      </c>
      <c r="N2209" s="22">
        <v>2</v>
      </c>
      <c r="O2209" s="22">
        <v>0</v>
      </c>
      <c r="P2209" s="22">
        <v>0</v>
      </c>
      <c r="Q2209" s="22">
        <v>0</v>
      </c>
      <c r="R2209" s="22"/>
      <c r="S2209" s="22"/>
      <c r="T2209" s="22"/>
      <c r="U2209" t="s">
        <v>271</v>
      </c>
      <c r="V2209" s="18">
        <f t="shared" si="208"/>
        <v>0.24000000000000021</v>
      </c>
      <c r="W2209" s="18">
        <v>40.035713229000002</v>
      </c>
      <c r="X2209" s="18">
        <v>-82.833394186299998</v>
      </c>
      <c r="Y2209" s="18">
        <v>40.0365058143</v>
      </c>
      <c r="Z2209" s="18">
        <v>-82.829070602000002</v>
      </c>
      <c r="AA2209" s="71" t="str">
        <f t="shared" si="209"/>
        <v>FRA</v>
      </c>
    </row>
    <row r="2210" spans="1:27" x14ac:dyDescent="0.25">
      <c r="A2210" s="22" t="s">
        <v>6031</v>
      </c>
      <c r="B2210" s="22">
        <v>0</v>
      </c>
      <c r="C2210" s="22" t="s">
        <v>4618</v>
      </c>
      <c r="D2210" s="22">
        <v>2</v>
      </c>
      <c r="E2210" s="23" t="str">
        <f t="shared" si="204"/>
        <v>Green</v>
      </c>
      <c r="F2210" s="72" t="s">
        <v>1676</v>
      </c>
      <c r="G2210" s="23"/>
      <c r="H2210" s="24" t="str">
        <f t="shared" si="205"/>
        <v>Start Loc</v>
      </c>
      <c r="I2210" s="24" t="str">
        <f t="shared" si="206"/>
        <v>End Loc</v>
      </c>
      <c r="J2210" s="24" t="str">
        <f t="shared" si="207"/>
        <v>Segment</v>
      </c>
      <c r="K2210" s="71" t="s">
        <v>1006</v>
      </c>
      <c r="L2210" s="22">
        <v>2</v>
      </c>
      <c r="M2210" s="22">
        <v>2.2400000000000002</v>
      </c>
      <c r="N2210" s="22">
        <v>2</v>
      </c>
      <c r="O2210" s="22">
        <v>1</v>
      </c>
      <c r="P2210" s="22">
        <v>0</v>
      </c>
      <c r="Q2210" s="22">
        <v>1</v>
      </c>
      <c r="R2210" s="22"/>
      <c r="S2210" s="22"/>
      <c r="T2210" s="22"/>
      <c r="U2210" t="s">
        <v>6758</v>
      </c>
      <c r="V2210" s="18">
        <f t="shared" si="208"/>
        <v>0.24000000000000021</v>
      </c>
      <c r="W2210" s="18">
        <v>39.998505138600002</v>
      </c>
      <c r="X2210" s="18">
        <v>-81.842871567900005</v>
      </c>
      <c r="Y2210" s="18">
        <v>40.036655797900004</v>
      </c>
      <c r="Z2210" s="18">
        <v>-81.873208312900005</v>
      </c>
      <c r="AA2210" s="71" t="str">
        <f t="shared" si="209"/>
        <v>MUS</v>
      </c>
    </row>
    <row r="2211" spans="1:27" x14ac:dyDescent="0.25">
      <c r="A2211" s="22" t="s">
        <v>2332</v>
      </c>
      <c r="B2211" s="22">
        <v>0</v>
      </c>
      <c r="C2211" s="22" t="s">
        <v>4653</v>
      </c>
      <c r="D2211" s="22">
        <v>2</v>
      </c>
      <c r="E2211" s="23" t="str">
        <f t="shared" si="204"/>
        <v>Green</v>
      </c>
      <c r="F2211" s="72" t="s">
        <v>1739</v>
      </c>
      <c r="G2211" s="23"/>
      <c r="H2211" s="24" t="str">
        <f t="shared" si="205"/>
        <v>Start Loc</v>
      </c>
      <c r="I2211" s="24" t="str">
        <f t="shared" si="206"/>
        <v>End Loc</v>
      </c>
      <c r="J2211" s="24" t="str">
        <f t="shared" si="207"/>
        <v>Segment</v>
      </c>
      <c r="K2211" s="71" t="s">
        <v>1025</v>
      </c>
      <c r="L2211" s="22">
        <v>6</v>
      </c>
      <c r="M2211" s="22">
        <v>6.24</v>
      </c>
      <c r="N2211" s="22">
        <v>2</v>
      </c>
      <c r="O2211" s="22">
        <v>0</v>
      </c>
      <c r="P2211" s="22">
        <v>0</v>
      </c>
      <c r="Q2211" s="22">
        <v>0</v>
      </c>
      <c r="R2211" s="22"/>
      <c r="S2211" s="22"/>
      <c r="T2211" s="22"/>
      <c r="U2211" t="s">
        <v>1878</v>
      </c>
      <c r="V2211" s="18">
        <f t="shared" si="208"/>
        <v>0.24000000000000021</v>
      </c>
      <c r="W2211" s="18">
        <v>40.03729792</v>
      </c>
      <c r="X2211" s="18">
        <v>-83.733714365500006</v>
      </c>
      <c r="Y2211" s="18">
        <v>40.036824192399997</v>
      </c>
      <c r="Z2211" s="18">
        <v>-83.729348987099996</v>
      </c>
      <c r="AA2211" s="71" t="str">
        <f t="shared" si="209"/>
        <v>CHP</v>
      </c>
    </row>
    <row r="2212" spans="1:27" x14ac:dyDescent="0.25">
      <c r="A2212" s="22" t="s">
        <v>2749</v>
      </c>
      <c r="B2212" s="22">
        <v>0</v>
      </c>
      <c r="C2212" s="22" t="s">
        <v>4632</v>
      </c>
      <c r="D2212" s="22">
        <v>2</v>
      </c>
      <c r="E2212" s="23" t="str">
        <f t="shared" si="204"/>
        <v>Green</v>
      </c>
      <c r="F2212" s="72" t="s">
        <v>1734</v>
      </c>
      <c r="G2212" s="23"/>
      <c r="H2212" s="24" t="str">
        <f t="shared" si="205"/>
        <v>Start Loc</v>
      </c>
      <c r="I2212" s="24" t="str">
        <f t="shared" si="206"/>
        <v>End Loc</v>
      </c>
      <c r="J2212" s="24" t="str">
        <f t="shared" si="207"/>
        <v>Segment</v>
      </c>
      <c r="K2212" s="71" t="s">
        <v>952</v>
      </c>
      <c r="L2212" s="22">
        <v>7.75</v>
      </c>
      <c r="M2212" s="22">
        <v>7.99</v>
      </c>
      <c r="N2212" s="22">
        <v>2</v>
      </c>
      <c r="O2212" s="22">
        <v>0</v>
      </c>
      <c r="P2212" s="22">
        <v>0</v>
      </c>
      <c r="Q2212" s="22">
        <v>1</v>
      </c>
      <c r="R2212" s="22"/>
      <c r="S2212" s="22"/>
      <c r="T2212" s="22"/>
      <c r="U2212" t="s">
        <v>1863</v>
      </c>
      <c r="V2212" s="18">
        <f t="shared" si="208"/>
        <v>0.24000000000000021</v>
      </c>
      <c r="W2212" s="18">
        <v>40.034751375600003</v>
      </c>
      <c r="X2212" s="18">
        <v>-83.364129159900003</v>
      </c>
      <c r="Y2212" s="18">
        <v>40.037216659499997</v>
      </c>
      <c r="Z2212" s="18">
        <v>-83.360970917800003</v>
      </c>
      <c r="AA2212" s="71" t="str">
        <f t="shared" si="209"/>
        <v>MAD</v>
      </c>
    </row>
    <row r="2213" spans="1:27" x14ac:dyDescent="0.25">
      <c r="A2213" s="22" t="s">
        <v>4922</v>
      </c>
      <c r="B2213" s="22">
        <v>0</v>
      </c>
      <c r="C2213" s="22" t="s">
        <v>4622</v>
      </c>
      <c r="D2213" s="22">
        <v>3</v>
      </c>
      <c r="E2213" s="23" t="str">
        <f t="shared" si="204"/>
        <v>Green</v>
      </c>
      <c r="F2213" s="72" t="s">
        <v>1739</v>
      </c>
      <c r="G2213" s="23"/>
      <c r="H2213" s="24" t="str">
        <f t="shared" si="205"/>
        <v>Start Loc</v>
      </c>
      <c r="I2213" s="24" t="str">
        <f t="shared" si="206"/>
        <v>End Loc</v>
      </c>
      <c r="J2213" s="24" t="str">
        <f t="shared" si="207"/>
        <v>Segment</v>
      </c>
      <c r="K2213" s="71" t="s">
        <v>980</v>
      </c>
      <c r="L2213" s="22">
        <v>1.5</v>
      </c>
      <c r="M2213" s="22">
        <v>1.74</v>
      </c>
      <c r="N2213" s="22">
        <v>3</v>
      </c>
      <c r="O2213" s="22">
        <v>0</v>
      </c>
      <c r="P2213" s="22">
        <v>0</v>
      </c>
      <c r="Q2213" s="22">
        <v>2</v>
      </c>
      <c r="R2213" s="22"/>
      <c r="S2213" s="22"/>
      <c r="T2213" s="22"/>
      <c r="U2213" t="s">
        <v>1539</v>
      </c>
      <c r="V2213" s="18">
        <f t="shared" si="208"/>
        <v>0.24</v>
      </c>
      <c r="W2213" s="18">
        <v>40.038958618700001</v>
      </c>
      <c r="X2213" s="18">
        <v>-83.854149492399998</v>
      </c>
      <c r="Y2213" s="18">
        <v>40.037640743200001</v>
      </c>
      <c r="Z2213" s="18">
        <v>-83.850020664699997</v>
      </c>
      <c r="AA2213" s="71" t="str">
        <f t="shared" si="209"/>
        <v>CHP</v>
      </c>
    </row>
    <row r="2214" spans="1:27" x14ac:dyDescent="0.25">
      <c r="A2214" s="22" t="s">
        <v>3832</v>
      </c>
      <c r="B2214" s="22">
        <v>0</v>
      </c>
      <c r="C2214" s="22" t="s">
        <v>4635</v>
      </c>
      <c r="D2214" s="22">
        <v>3</v>
      </c>
      <c r="E2214" s="23" t="str">
        <f t="shared" si="204"/>
        <v>Green</v>
      </c>
      <c r="F2214" s="72" t="s">
        <v>1715</v>
      </c>
      <c r="G2214" s="23"/>
      <c r="H2214" s="24" t="str">
        <f t="shared" si="205"/>
        <v>Start Loc</v>
      </c>
      <c r="I2214" s="24" t="str">
        <f t="shared" si="206"/>
        <v>End Loc</v>
      </c>
      <c r="J2214" s="24" t="str">
        <f t="shared" si="207"/>
        <v>Segment</v>
      </c>
      <c r="K2214" s="71" t="s">
        <v>898</v>
      </c>
      <c r="L2214" s="22">
        <v>4.5</v>
      </c>
      <c r="M2214" s="22">
        <v>4.74</v>
      </c>
      <c r="N2214" s="22">
        <v>3</v>
      </c>
      <c r="O2214" s="22">
        <v>0</v>
      </c>
      <c r="P2214" s="22">
        <v>0</v>
      </c>
      <c r="Q2214" s="22">
        <v>1</v>
      </c>
      <c r="R2214" s="22"/>
      <c r="S2214" s="22"/>
      <c r="T2214" s="22"/>
      <c r="U2214" t="s">
        <v>366</v>
      </c>
      <c r="V2214" s="18">
        <f t="shared" si="208"/>
        <v>0.24000000000000021</v>
      </c>
      <c r="W2214" s="18">
        <v>40.042006905400001</v>
      </c>
      <c r="X2214" s="18">
        <v>-80.774643816899996</v>
      </c>
      <c r="Y2214" s="18">
        <v>40.038972885500002</v>
      </c>
      <c r="Z2214" s="18">
        <v>-80.773132231600002</v>
      </c>
      <c r="AA2214" s="71" t="str">
        <f t="shared" si="209"/>
        <v>BEL</v>
      </c>
    </row>
    <row r="2215" spans="1:27" x14ac:dyDescent="0.25">
      <c r="A2215" s="22" t="s">
        <v>5303</v>
      </c>
      <c r="B2215" s="22">
        <v>0</v>
      </c>
      <c r="C2215" s="22" t="s">
        <v>4621</v>
      </c>
      <c r="D2215" s="22">
        <v>2</v>
      </c>
      <c r="E2215" s="23" t="str">
        <f t="shared" si="204"/>
        <v>Green</v>
      </c>
      <c r="F2215" s="72" t="s">
        <v>1739</v>
      </c>
      <c r="G2215" s="23"/>
      <c r="H2215" s="24" t="str">
        <f t="shared" si="205"/>
        <v>Start Loc</v>
      </c>
      <c r="I2215" s="24" t="str">
        <f t="shared" si="206"/>
        <v>End Loc</v>
      </c>
      <c r="J2215" s="24" t="str">
        <f t="shared" si="207"/>
        <v>Segment</v>
      </c>
      <c r="K2215" s="71" t="s">
        <v>5528</v>
      </c>
      <c r="L2215" s="22">
        <v>0.75</v>
      </c>
      <c r="M2215" s="22">
        <v>0.99</v>
      </c>
      <c r="N2215" s="22">
        <v>2</v>
      </c>
      <c r="O2215" s="22">
        <v>1</v>
      </c>
      <c r="P2215" s="22">
        <v>2</v>
      </c>
      <c r="Q2215" s="22">
        <v>3</v>
      </c>
      <c r="R2215" s="22"/>
      <c r="S2215" s="22"/>
      <c r="T2215" s="22"/>
      <c r="U2215" t="s">
        <v>4863</v>
      </c>
      <c r="V2215" s="18">
        <f t="shared" si="208"/>
        <v>0.24</v>
      </c>
      <c r="W2215" s="18">
        <v>40.036437832600001</v>
      </c>
      <c r="X2215" s="18">
        <v>-83.780424395899999</v>
      </c>
      <c r="Y2215" s="18">
        <v>40.039509481400003</v>
      </c>
      <c r="Z2215" s="18">
        <v>-83.782108778400001</v>
      </c>
      <c r="AA2215" s="71" t="str">
        <f t="shared" si="209"/>
        <v>CHP</v>
      </c>
    </row>
    <row r="2216" spans="1:27" x14ac:dyDescent="0.25">
      <c r="A2216" s="22" t="s">
        <v>3737</v>
      </c>
      <c r="B2216" s="22">
        <v>0</v>
      </c>
      <c r="C2216" s="22" t="s">
        <v>4641</v>
      </c>
      <c r="D2216" s="22">
        <v>3</v>
      </c>
      <c r="E2216" s="23" t="str">
        <f t="shared" si="204"/>
        <v>Green</v>
      </c>
      <c r="F2216" s="72" t="s">
        <v>1715</v>
      </c>
      <c r="G2216" s="23"/>
      <c r="H2216" s="24" t="str">
        <f t="shared" si="205"/>
        <v>Start Loc</v>
      </c>
      <c r="I2216" s="24" t="str">
        <f t="shared" si="206"/>
        <v>End Loc</v>
      </c>
      <c r="J2216" s="24" t="str">
        <f t="shared" si="207"/>
        <v>Segment</v>
      </c>
      <c r="K2216" s="71" t="s">
        <v>808</v>
      </c>
      <c r="L2216" s="22">
        <v>8.5</v>
      </c>
      <c r="M2216" s="22">
        <v>8.74</v>
      </c>
      <c r="N2216" s="22">
        <v>3</v>
      </c>
      <c r="O2216" s="22">
        <v>0</v>
      </c>
      <c r="P2216" s="22">
        <v>0</v>
      </c>
      <c r="Q2216" s="22">
        <v>4</v>
      </c>
      <c r="R2216" s="22"/>
      <c r="S2216" s="22"/>
      <c r="T2216" s="22"/>
      <c r="U2216" t="s">
        <v>383</v>
      </c>
      <c r="V2216" s="18">
        <f t="shared" si="208"/>
        <v>0.24000000000000021</v>
      </c>
      <c r="W2216" s="18">
        <v>40.040141611099997</v>
      </c>
      <c r="X2216" s="18">
        <v>-80.841849118900001</v>
      </c>
      <c r="Y2216" s="18">
        <v>40.041184743999999</v>
      </c>
      <c r="Z2216" s="18">
        <v>-80.845412312500002</v>
      </c>
      <c r="AA2216" s="71" t="str">
        <f t="shared" si="209"/>
        <v>BEL</v>
      </c>
    </row>
    <row r="2217" spans="1:27" x14ac:dyDescent="0.25">
      <c r="A2217" s="22" t="s">
        <v>4215</v>
      </c>
      <c r="B2217" s="22">
        <v>0</v>
      </c>
      <c r="C2217" s="22" t="s">
        <v>4615</v>
      </c>
      <c r="D2217" s="22">
        <v>2</v>
      </c>
      <c r="E2217" s="23" t="str">
        <f t="shared" si="204"/>
        <v>Green</v>
      </c>
      <c r="F2217" s="72" t="s">
        <v>1685</v>
      </c>
      <c r="G2217" s="23"/>
      <c r="H2217" s="24" t="str">
        <f t="shared" si="205"/>
        <v>Start Loc</v>
      </c>
      <c r="I2217" s="24" t="str">
        <f t="shared" si="206"/>
        <v>End Loc</v>
      </c>
      <c r="J2217" s="24" t="str">
        <f t="shared" si="207"/>
        <v>Segment</v>
      </c>
      <c r="K2217" s="71" t="s">
        <v>894</v>
      </c>
      <c r="L2217" s="22">
        <v>2.5</v>
      </c>
      <c r="M2217" s="22">
        <v>2.74</v>
      </c>
      <c r="N2217" s="22">
        <v>2</v>
      </c>
      <c r="O2217" s="22">
        <v>1</v>
      </c>
      <c r="P2217" s="22">
        <v>0</v>
      </c>
      <c r="Q2217" s="22">
        <v>2</v>
      </c>
      <c r="R2217" s="22"/>
      <c r="S2217" s="22"/>
      <c r="T2217" s="22"/>
      <c r="U2217" t="s">
        <v>271</v>
      </c>
      <c r="V2217" s="18">
        <f t="shared" si="208"/>
        <v>0.24000000000000021</v>
      </c>
      <c r="W2217" s="18">
        <v>40.039037291100001</v>
      </c>
      <c r="X2217" s="18">
        <v>-82.825580773799999</v>
      </c>
      <c r="Y2217" s="18">
        <v>40.041933945899999</v>
      </c>
      <c r="Z2217" s="18">
        <v>-82.823075044600003</v>
      </c>
      <c r="AA2217" s="71" t="str">
        <f t="shared" si="209"/>
        <v>FRA</v>
      </c>
    </row>
    <row r="2218" spans="1:27" x14ac:dyDescent="0.25">
      <c r="A2218" s="22" t="s">
        <v>3395</v>
      </c>
      <c r="B2218" s="22">
        <v>0</v>
      </c>
      <c r="C2218" s="22" t="s">
        <v>4638</v>
      </c>
      <c r="D2218" s="22">
        <v>2</v>
      </c>
      <c r="E2218" s="23" t="str">
        <f t="shared" si="204"/>
        <v>Green</v>
      </c>
      <c r="F2218" s="72" t="s">
        <v>1699</v>
      </c>
      <c r="G2218" s="23"/>
      <c r="H2218" s="24" t="str">
        <f t="shared" si="205"/>
        <v>Start Loc</v>
      </c>
      <c r="I2218" s="24" t="str">
        <f t="shared" si="206"/>
        <v>End Loc</v>
      </c>
      <c r="J2218" s="24" t="str">
        <f t="shared" si="207"/>
        <v>Segment</v>
      </c>
      <c r="K2218" s="71" t="s">
        <v>1081</v>
      </c>
      <c r="L2218" s="22">
        <v>7.5</v>
      </c>
      <c r="M2218" s="22">
        <v>7.74</v>
      </c>
      <c r="N2218" s="22">
        <v>2</v>
      </c>
      <c r="O2218" s="22">
        <v>0</v>
      </c>
      <c r="P2218" s="22">
        <v>1</v>
      </c>
      <c r="Q2218" s="22">
        <v>1</v>
      </c>
      <c r="R2218" s="22"/>
      <c r="S2218" s="22"/>
      <c r="T2218" s="22"/>
      <c r="U2218" t="s">
        <v>527</v>
      </c>
      <c r="V2218" s="18">
        <f t="shared" si="208"/>
        <v>0.24000000000000021</v>
      </c>
      <c r="W2218" s="18">
        <v>40.038705317500003</v>
      </c>
      <c r="X2218" s="18">
        <v>-82.290486187300004</v>
      </c>
      <c r="Y2218" s="18">
        <v>40.042145657399999</v>
      </c>
      <c r="Z2218" s="18">
        <v>-82.290996213900002</v>
      </c>
      <c r="AA2218" s="71" t="str">
        <f t="shared" si="209"/>
        <v>LIC</v>
      </c>
    </row>
    <row r="2219" spans="1:27" x14ac:dyDescent="0.25">
      <c r="A2219" s="22" t="s">
        <v>6285</v>
      </c>
      <c r="B2219" s="22">
        <v>0</v>
      </c>
      <c r="C2219" s="22" t="s">
        <v>4621</v>
      </c>
      <c r="D2219" s="22">
        <v>2</v>
      </c>
      <c r="E2219" s="23" t="str">
        <f t="shared" si="204"/>
        <v>Green</v>
      </c>
      <c r="F2219" s="72" t="s">
        <v>1739</v>
      </c>
      <c r="G2219" s="23"/>
      <c r="H2219" s="24" t="str">
        <f t="shared" si="205"/>
        <v>Start Loc</v>
      </c>
      <c r="I2219" s="24" t="str">
        <f t="shared" si="206"/>
        <v>End Loc</v>
      </c>
      <c r="J2219" s="24" t="str">
        <f t="shared" si="207"/>
        <v>Segment</v>
      </c>
      <c r="K2219" s="71" t="s">
        <v>980</v>
      </c>
      <c r="L2219" s="22">
        <v>0.75</v>
      </c>
      <c r="M2219" s="22">
        <v>0.99</v>
      </c>
      <c r="N2219" s="22">
        <v>2</v>
      </c>
      <c r="O2219" s="22">
        <v>0</v>
      </c>
      <c r="P2219" s="22">
        <v>0</v>
      </c>
      <c r="Q2219" s="22">
        <v>1</v>
      </c>
      <c r="R2219" s="22"/>
      <c r="S2219" s="22"/>
      <c r="T2219" s="22"/>
      <c r="U2219" t="s">
        <v>1539</v>
      </c>
      <c r="V2219" s="18">
        <f t="shared" si="208"/>
        <v>0.24</v>
      </c>
      <c r="W2219" s="18">
        <v>40.044671271299997</v>
      </c>
      <c r="X2219" s="18">
        <v>-83.865857009099997</v>
      </c>
      <c r="Y2219" s="18">
        <v>40.0421923607</v>
      </c>
      <c r="Z2219" s="18">
        <v>-83.862761659</v>
      </c>
      <c r="AA2219" s="71" t="str">
        <f t="shared" si="209"/>
        <v>CHP</v>
      </c>
    </row>
    <row r="2220" spans="1:27" x14ac:dyDescent="0.25">
      <c r="A2220" s="22" t="s">
        <v>4989</v>
      </c>
      <c r="B2220" s="22">
        <v>0</v>
      </c>
      <c r="C2220" s="22" t="s">
        <v>4608</v>
      </c>
      <c r="D2220" s="22">
        <v>2</v>
      </c>
      <c r="E2220" s="23" t="str">
        <f t="shared" si="204"/>
        <v>Green</v>
      </c>
      <c r="F2220" s="72" t="s">
        <v>1732</v>
      </c>
      <c r="G2220" s="23"/>
      <c r="H2220" s="24" t="str">
        <f t="shared" si="205"/>
        <v>Start Loc</v>
      </c>
      <c r="I2220" s="24" t="str">
        <f t="shared" si="206"/>
        <v>End Loc</v>
      </c>
      <c r="J2220" s="24" t="str">
        <f t="shared" si="207"/>
        <v>Segment</v>
      </c>
      <c r="K2220" s="71" t="s">
        <v>1113</v>
      </c>
      <c r="L2220" s="22">
        <v>1.25</v>
      </c>
      <c r="M2220" s="22">
        <v>1.49</v>
      </c>
      <c r="N2220" s="22">
        <v>2</v>
      </c>
      <c r="O2220" s="22">
        <v>0</v>
      </c>
      <c r="P2220" s="22">
        <v>0</v>
      </c>
      <c r="Q2220" s="22">
        <v>1</v>
      </c>
      <c r="R2220" s="22"/>
      <c r="S2220" s="22"/>
      <c r="T2220" s="22"/>
      <c r="U2220" t="s">
        <v>4739</v>
      </c>
      <c r="V2220" s="18">
        <f t="shared" si="208"/>
        <v>0.24</v>
      </c>
      <c r="W2220" s="18">
        <v>40.039031007799998</v>
      </c>
      <c r="X2220" s="18">
        <v>-84.132780158800003</v>
      </c>
      <c r="Y2220" s="18">
        <v>40.042474683199998</v>
      </c>
      <c r="Z2220" s="18">
        <v>-84.132328015200002</v>
      </c>
      <c r="AA2220" s="71" t="str">
        <f t="shared" si="209"/>
        <v>MIA</v>
      </c>
    </row>
    <row r="2221" spans="1:27" x14ac:dyDescent="0.25">
      <c r="A2221" s="22" t="s">
        <v>5971</v>
      </c>
      <c r="B2221" s="22">
        <v>0</v>
      </c>
      <c r="C2221" s="22" t="s">
        <v>4626</v>
      </c>
      <c r="D2221" s="22">
        <v>2</v>
      </c>
      <c r="E2221" s="23" t="str">
        <f t="shared" si="204"/>
        <v>Green</v>
      </c>
      <c r="F2221" s="72" t="s">
        <v>1699</v>
      </c>
      <c r="G2221" s="23"/>
      <c r="H2221" s="24" t="str">
        <f t="shared" si="205"/>
        <v>Start Loc</v>
      </c>
      <c r="I2221" s="24" t="str">
        <f t="shared" si="206"/>
        <v>End Loc</v>
      </c>
      <c r="J2221" s="24" t="str">
        <f t="shared" si="207"/>
        <v>Segment</v>
      </c>
      <c r="K2221" s="71" t="s">
        <v>1073</v>
      </c>
      <c r="L2221" s="22">
        <v>1.75</v>
      </c>
      <c r="M2221" s="22">
        <v>1.99</v>
      </c>
      <c r="N2221" s="22">
        <v>2</v>
      </c>
      <c r="O2221" s="22">
        <v>0</v>
      </c>
      <c r="P2221" s="22">
        <v>0</v>
      </c>
      <c r="Q2221" s="22">
        <v>1</v>
      </c>
      <c r="R2221" s="22"/>
      <c r="S2221" s="22"/>
      <c r="T2221" s="22"/>
      <c r="U2221" t="s">
        <v>1984</v>
      </c>
      <c r="V2221" s="18">
        <f t="shared" si="208"/>
        <v>0.24</v>
      </c>
      <c r="W2221" s="18">
        <v>40.046320677499999</v>
      </c>
      <c r="X2221" s="18">
        <v>-82.2640269268</v>
      </c>
      <c r="Y2221" s="18">
        <v>40.043342138299998</v>
      </c>
      <c r="Z2221" s="18">
        <v>-82.262381465700003</v>
      </c>
      <c r="AA2221" s="71" t="str">
        <f t="shared" si="209"/>
        <v>LIC</v>
      </c>
    </row>
    <row r="2222" spans="1:27" x14ac:dyDescent="0.25">
      <c r="A2222" s="22" t="s">
        <v>2520</v>
      </c>
      <c r="B2222" s="22">
        <v>0</v>
      </c>
      <c r="C2222" s="22" t="s">
        <v>4628</v>
      </c>
      <c r="D2222" s="22">
        <v>3</v>
      </c>
      <c r="E2222" s="23" t="str">
        <f t="shared" si="204"/>
        <v>Green</v>
      </c>
      <c r="F2222" s="72" t="s">
        <v>1685</v>
      </c>
      <c r="G2222" s="23"/>
      <c r="H2222" s="24" t="str">
        <f t="shared" si="205"/>
        <v>Start Loc</v>
      </c>
      <c r="I2222" s="24" t="str">
        <f t="shared" si="206"/>
        <v>End Loc</v>
      </c>
      <c r="J2222" s="24" t="str">
        <f t="shared" si="207"/>
        <v>Segment</v>
      </c>
      <c r="K2222" s="71" t="s">
        <v>894</v>
      </c>
      <c r="L2222" s="22">
        <v>4.75</v>
      </c>
      <c r="M2222" s="22">
        <v>4.99</v>
      </c>
      <c r="N2222" s="22">
        <v>3</v>
      </c>
      <c r="O2222" s="22">
        <v>0</v>
      </c>
      <c r="P2222" s="22">
        <v>0</v>
      </c>
      <c r="Q2222" s="22">
        <v>0</v>
      </c>
      <c r="R2222" s="22"/>
      <c r="S2222" s="22"/>
      <c r="T2222" s="22"/>
      <c r="U2222" t="s">
        <v>271</v>
      </c>
      <c r="V2222" s="18">
        <f t="shared" si="208"/>
        <v>0.24000000000000021</v>
      </c>
      <c r="W2222" s="18">
        <v>40.042516011799997</v>
      </c>
      <c r="X2222" s="18">
        <v>-82.786439259000005</v>
      </c>
      <c r="Y2222" s="18">
        <v>40.043456515800003</v>
      </c>
      <c r="Z2222" s="18">
        <v>-82.782407262500001</v>
      </c>
      <c r="AA2222" s="71" t="str">
        <f t="shared" si="209"/>
        <v>FRA</v>
      </c>
    </row>
    <row r="2223" spans="1:27" x14ac:dyDescent="0.25">
      <c r="A2223" s="22" t="s">
        <v>6456</v>
      </c>
      <c r="B2223" s="22">
        <v>0</v>
      </c>
      <c r="C2223" s="22" t="s">
        <v>4617</v>
      </c>
      <c r="D2223" s="22">
        <v>3</v>
      </c>
      <c r="E2223" s="23" t="str">
        <f t="shared" si="204"/>
        <v>Green</v>
      </c>
      <c r="F2223" s="72" t="s">
        <v>1685</v>
      </c>
      <c r="G2223" s="23"/>
      <c r="H2223" s="24" t="str">
        <f t="shared" si="205"/>
        <v>Start Loc</v>
      </c>
      <c r="I2223" s="24" t="str">
        <f t="shared" si="206"/>
        <v>End Loc</v>
      </c>
      <c r="J2223" s="24" t="str">
        <f t="shared" si="207"/>
        <v>Segment</v>
      </c>
      <c r="K2223" s="71" t="s">
        <v>894</v>
      </c>
      <c r="L2223" s="22">
        <v>2.75</v>
      </c>
      <c r="M2223" s="22">
        <v>2.99</v>
      </c>
      <c r="N2223" s="22">
        <v>3</v>
      </c>
      <c r="O2223" s="22">
        <v>0</v>
      </c>
      <c r="P2223" s="22">
        <v>0</v>
      </c>
      <c r="Q2223" s="22">
        <v>1</v>
      </c>
      <c r="R2223" s="22"/>
      <c r="S2223" s="22"/>
      <c r="T2223" s="22"/>
      <c r="U2223" t="s">
        <v>271</v>
      </c>
      <c r="V2223" s="18">
        <f t="shared" si="208"/>
        <v>0.24000000000000021</v>
      </c>
      <c r="W2223" s="18">
        <v>40.042061422800003</v>
      </c>
      <c r="X2223" s="18">
        <v>-82.822986892900005</v>
      </c>
      <c r="Y2223" s="18">
        <v>40.044132419100002</v>
      </c>
      <c r="Z2223" s="18">
        <v>-82.819452580999993</v>
      </c>
      <c r="AA2223" s="71" t="str">
        <f t="shared" si="209"/>
        <v>FRA</v>
      </c>
    </row>
    <row r="2224" spans="1:27" x14ac:dyDescent="0.25">
      <c r="A2224" s="22" t="s">
        <v>2423</v>
      </c>
      <c r="B2224" s="22">
        <v>0</v>
      </c>
      <c r="C2224" s="22" t="s">
        <v>4634</v>
      </c>
      <c r="D2224" s="22">
        <v>5</v>
      </c>
      <c r="E2224" s="23" t="str">
        <f t="shared" si="204"/>
        <v>Green</v>
      </c>
      <c r="F2224" s="72" t="s">
        <v>1685</v>
      </c>
      <c r="G2224" s="23"/>
      <c r="H2224" s="24" t="str">
        <f t="shared" si="205"/>
        <v>Start Loc</v>
      </c>
      <c r="I2224" s="24" t="str">
        <f t="shared" si="206"/>
        <v>End Loc</v>
      </c>
      <c r="J2224" s="24" t="str">
        <f t="shared" si="207"/>
        <v>Segment</v>
      </c>
      <c r="K2224" s="71" t="s">
        <v>792</v>
      </c>
      <c r="L2224" s="22">
        <v>6.25</v>
      </c>
      <c r="M2224" s="22">
        <v>6.49</v>
      </c>
      <c r="N2224" s="22">
        <v>5</v>
      </c>
      <c r="O2224" s="22">
        <v>0</v>
      </c>
      <c r="P2224" s="22">
        <v>0</v>
      </c>
      <c r="Q2224" s="22">
        <v>0</v>
      </c>
      <c r="R2224" s="22"/>
      <c r="S2224" s="22"/>
      <c r="T2224" s="22"/>
      <c r="U2224" t="s">
        <v>205</v>
      </c>
      <c r="V2224" s="18">
        <f t="shared" si="208"/>
        <v>0.24000000000000021</v>
      </c>
      <c r="W2224" s="18">
        <v>40.0411404918</v>
      </c>
      <c r="X2224" s="18">
        <v>-82.809923323500001</v>
      </c>
      <c r="Y2224" s="18">
        <v>40.044495640999997</v>
      </c>
      <c r="Z2224" s="18">
        <v>-82.809047058199994</v>
      </c>
      <c r="AA2224" s="71" t="str">
        <f t="shared" si="209"/>
        <v>FRA</v>
      </c>
    </row>
    <row r="2225" spans="1:27" x14ac:dyDescent="0.25">
      <c r="A2225" s="22" t="s">
        <v>2331</v>
      </c>
      <c r="B2225" s="22">
        <v>0</v>
      </c>
      <c r="C2225" s="22" t="s">
        <v>4622</v>
      </c>
      <c r="D2225" s="22">
        <v>2</v>
      </c>
      <c r="E2225" s="23" t="str">
        <f t="shared" si="204"/>
        <v>Green</v>
      </c>
      <c r="F2225" s="72" t="s">
        <v>1685</v>
      </c>
      <c r="G2225" s="23"/>
      <c r="H2225" s="24" t="str">
        <f t="shared" si="205"/>
        <v>Start Loc</v>
      </c>
      <c r="I2225" s="24" t="str">
        <f t="shared" si="206"/>
        <v>End Loc</v>
      </c>
      <c r="J2225" s="24" t="str">
        <f t="shared" si="207"/>
        <v>Segment</v>
      </c>
      <c r="K2225" s="71" t="s">
        <v>789</v>
      </c>
      <c r="L2225" s="22">
        <v>1.5</v>
      </c>
      <c r="M2225" s="22">
        <v>1.74</v>
      </c>
      <c r="N2225" s="22">
        <v>2</v>
      </c>
      <c r="O2225" s="22">
        <v>0</v>
      </c>
      <c r="P2225" s="22">
        <v>0</v>
      </c>
      <c r="Q2225" s="22">
        <v>0</v>
      </c>
      <c r="R2225" s="22"/>
      <c r="S2225" s="22"/>
      <c r="T2225" s="22"/>
      <c r="U2225" t="s">
        <v>1954</v>
      </c>
      <c r="V2225" s="18">
        <f t="shared" si="208"/>
        <v>0.24</v>
      </c>
      <c r="W2225" s="18">
        <v>40.042322908499997</v>
      </c>
      <c r="X2225" s="18">
        <v>-82.960374123099996</v>
      </c>
      <c r="Y2225" s="18">
        <v>40.045197414699999</v>
      </c>
      <c r="Z2225" s="18">
        <v>-82.957819677299995</v>
      </c>
      <c r="AA2225" s="71" t="str">
        <f t="shared" si="209"/>
        <v>FRA</v>
      </c>
    </row>
    <row r="2226" spans="1:27" x14ac:dyDescent="0.25">
      <c r="A2226" s="22" t="s">
        <v>2970</v>
      </c>
      <c r="B2226" s="22">
        <v>0</v>
      </c>
      <c r="C2226" s="22" t="s">
        <v>4641</v>
      </c>
      <c r="D2226" s="22">
        <v>2</v>
      </c>
      <c r="E2226" s="23" t="str">
        <f t="shared" si="204"/>
        <v>Green</v>
      </c>
      <c r="F2226" s="72" t="s">
        <v>1732</v>
      </c>
      <c r="G2226" s="23"/>
      <c r="H2226" s="24" t="str">
        <f t="shared" si="205"/>
        <v>Start Loc</v>
      </c>
      <c r="I2226" s="24" t="str">
        <f t="shared" si="206"/>
        <v>End Loc</v>
      </c>
      <c r="J2226" s="24" t="str">
        <f t="shared" si="207"/>
        <v>Segment</v>
      </c>
      <c r="K2226" s="71" t="s">
        <v>844</v>
      </c>
      <c r="L2226" s="22">
        <v>8.5</v>
      </c>
      <c r="M2226" s="22">
        <v>8.74</v>
      </c>
      <c r="N2226" s="22">
        <v>2</v>
      </c>
      <c r="O2226" s="22">
        <v>0</v>
      </c>
      <c r="P2226" s="22">
        <v>0</v>
      </c>
      <c r="Q2226" s="22">
        <v>1</v>
      </c>
      <c r="R2226" s="22"/>
      <c r="S2226" s="22"/>
      <c r="T2226" s="22"/>
      <c r="U2226" t="s">
        <v>2146</v>
      </c>
      <c r="V2226" s="18">
        <f t="shared" si="208"/>
        <v>0.24000000000000021</v>
      </c>
      <c r="W2226" s="18">
        <v>40.042708946799998</v>
      </c>
      <c r="X2226" s="18">
        <v>-84.373544610799996</v>
      </c>
      <c r="Y2226" s="18">
        <v>40.045821755200002</v>
      </c>
      <c r="Z2226" s="18">
        <v>-84.374529172500004</v>
      </c>
      <c r="AA2226" s="71" t="str">
        <f t="shared" si="209"/>
        <v>MIA</v>
      </c>
    </row>
    <row r="2227" spans="1:27" x14ac:dyDescent="0.25">
      <c r="A2227" s="22" t="s">
        <v>3520</v>
      </c>
      <c r="B2227" s="22">
        <v>0</v>
      </c>
      <c r="C2227" s="22" t="s">
        <v>4665</v>
      </c>
      <c r="D2227" s="22">
        <v>2</v>
      </c>
      <c r="E2227" s="23" t="str">
        <f t="shared" si="204"/>
        <v>Green</v>
      </c>
      <c r="F2227" s="72" t="s">
        <v>1715</v>
      </c>
      <c r="G2227" s="23"/>
      <c r="H2227" s="24" t="str">
        <f t="shared" si="205"/>
        <v>Start Loc</v>
      </c>
      <c r="I2227" s="24" t="str">
        <f t="shared" si="206"/>
        <v>End Loc</v>
      </c>
      <c r="J2227" s="24" t="str">
        <f t="shared" si="207"/>
        <v>Segment</v>
      </c>
      <c r="K2227" s="71" t="s">
        <v>808</v>
      </c>
      <c r="L2227" s="22">
        <v>9.75</v>
      </c>
      <c r="M2227" s="22">
        <v>9.99</v>
      </c>
      <c r="N2227" s="22">
        <v>2</v>
      </c>
      <c r="O2227" s="22">
        <v>0</v>
      </c>
      <c r="P2227" s="22">
        <v>0</v>
      </c>
      <c r="Q2227" s="22">
        <v>1</v>
      </c>
      <c r="R2227" s="22"/>
      <c r="S2227" s="22"/>
      <c r="T2227" s="22"/>
      <c r="U2227" t="s">
        <v>383</v>
      </c>
      <c r="V2227" s="18">
        <f t="shared" si="208"/>
        <v>0.24000000000000021</v>
      </c>
      <c r="W2227" s="18">
        <v>40.046823775100002</v>
      </c>
      <c r="X2227" s="18">
        <v>-80.860545388399999</v>
      </c>
      <c r="Y2227" s="18">
        <v>40.046190838800001</v>
      </c>
      <c r="Z2227" s="18">
        <v>-80.864927139499997</v>
      </c>
      <c r="AA2227" s="71" t="str">
        <f t="shared" si="209"/>
        <v>BEL</v>
      </c>
    </row>
    <row r="2228" spans="1:27" x14ac:dyDescent="0.25">
      <c r="A2228" s="22" t="s">
        <v>6192</v>
      </c>
      <c r="B2228" s="22">
        <v>0</v>
      </c>
      <c r="C2228" s="22" t="s">
        <v>4616</v>
      </c>
      <c r="D2228" s="22">
        <v>2</v>
      </c>
      <c r="E2228" s="23" t="str">
        <f t="shared" si="204"/>
        <v>Green</v>
      </c>
      <c r="F2228" s="72" t="s">
        <v>1676</v>
      </c>
      <c r="G2228" s="23"/>
      <c r="H2228" s="24" t="str">
        <f t="shared" si="205"/>
        <v>Start Loc</v>
      </c>
      <c r="I2228" s="24" t="str">
        <f t="shared" si="206"/>
        <v>End Loc</v>
      </c>
      <c r="J2228" s="24" t="str">
        <f t="shared" si="207"/>
        <v>Segment</v>
      </c>
      <c r="K2228" s="71" t="s">
        <v>6621</v>
      </c>
      <c r="L2228" s="22">
        <v>4</v>
      </c>
      <c r="M2228" s="22">
        <v>4.24</v>
      </c>
      <c r="N2228" s="22">
        <v>2</v>
      </c>
      <c r="O2228" s="22">
        <v>0</v>
      </c>
      <c r="P2228" s="22">
        <v>0</v>
      </c>
      <c r="Q2228" s="22">
        <v>1</v>
      </c>
      <c r="R2228" s="22"/>
      <c r="S2228" s="22"/>
      <c r="T2228" s="22"/>
      <c r="U2228" t="s">
        <v>6799</v>
      </c>
      <c r="V2228" s="18">
        <f t="shared" si="208"/>
        <v>0.24000000000000021</v>
      </c>
      <c r="W2228" s="18">
        <v>40.045848735200003</v>
      </c>
      <c r="X2228" s="18">
        <v>-82.178856540799998</v>
      </c>
      <c r="Y2228" s="18">
        <v>40.047246242900002</v>
      </c>
      <c r="Z2228" s="18">
        <v>-82.182867645200005</v>
      </c>
      <c r="AA2228" s="71" t="str">
        <f t="shared" si="209"/>
        <v>MUS</v>
      </c>
    </row>
    <row r="2229" spans="1:27" x14ac:dyDescent="0.25">
      <c r="A2229" s="22" t="s">
        <v>5271</v>
      </c>
      <c r="B2229" s="22">
        <v>0</v>
      </c>
      <c r="C2229" s="22" t="s">
        <v>4663</v>
      </c>
      <c r="D2229" s="22">
        <v>2</v>
      </c>
      <c r="E2229" s="23" t="str">
        <f t="shared" si="204"/>
        <v>Green</v>
      </c>
      <c r="F2229" s="72" t="s">
        <v>1733</v>
      </c>
      <c r="G2229" s="23"/>
      <c r="H2229" s="24" t="str">
        <f t="shared" si="205"/>
        <v>Start Loc</v>
      </c>
      <c r="I2229" s="24" t="str">
        <f t="shared" si="206"/>
        <v>End Loc</v>
      </c>
      <c r="J2229" s="24" t="str">
        <f t="shared" si="207"/>
        <v>Segment</v>
      </c>
      <c r="K2229" s="71" t="s">
        <v>861</v>
      </c>
      <c r="L2229" s="22">
        <v>11.25</v>
      </c>
      <c r="M2229" s="22">
        <v>11.49</v>
      </c>
      <c r="N2229" s="22">
        <v>2</v>
      </c>
      <c r="O2229" s="22">
        <v>0</v>
      </c>
      <c r="P2229" s="22">
        <v>0</v>
      </c>
      <c r="Q2229" s="22">
        <v>0</v>
      </c>
      <c r="R2229" s="22"/>
      <c r="S2229" s="22"/>
      <c r="T2229" s="22"/>
      <c r="U2229" t="s">
        <v>460</v>
      </c>
      <c r="V2229" s="18">
        <f t="shared" si="208"/>
        <v>0.24000000000000021</v>
      </c>
      <c r="W2229" s="18">
        <v>40.044618553600003</v>
      </c>
      <c r="X2229" s="18">
        <v>-81.575348134400002</v>
      </c>
      <c r="Y2229" s="18">
        <v>40.047379096999997</v>
      </c>
      <c r="Z2229" s="18">
        <v>-81.572829727200002</v>
      </c>
      <c r="AA2229" s="71" t="str">
        <f t="shared" si="209"/>
        <v>GUE</v>
      </c>
    </row>
    <row r="2230" spans="1:27" x14ac:dyDescent="0.25">
      <c r="A2230" s="22" t="s">
        <v>3829</v>
      </c>
      <c r="B2230" s="22">
        <v>0</v>
      </c>
      <c r="C2230" s="22" t="s">
        <v>4621</v>
      </c>
      <c r="D2230" s="22">
        <v>5</v>
      </c>
      <c r="E2230" s="23" t="str">
        <f t="shared" si="204"/>
        <v>Green</v>
      </c>
      <c r="F2230" s="72" t="s">
        <v>1715</v>
      </c>
      <c r="G2230" s="23"/>
      <c r="H2230" s="24" t="str">
        <f t="shared" si="205"/>
        <v>Start Loc</v>
      </c>
      <c r="I2230" s="24" t="str">
        <f t="shared" si="206"/>
        <v>End Loc</v>
      </c>
      <c r="J2230" s="24" t="str">
        <f t="shared" si="207"/>
        <v>Segment</v>
      </c>
      <c r="K2230" s="71" t="s">
        <v>1006</v>
      </c>
      <c r="L2230" s="22">
        <v>0.75</v>
      </c>
      <c r="M2230" s="22">
        <v>0.99</v>
      </c>
      <c r="N2230" s="22">
        <v>5</v>
      </c>
      <c r="O2230" s="22">
        <v>0</v>
      </c>
      <c r="P2230" s="22">
        <v>0</v>
      </c>
      <c r="Q2230" s="22">
        <v>2</v>
      </c>
      <c r="R2230" s="22"/>
      <c r="S2230" s="22"/>
      <c r="T2230" s="22"/>
      <c r="U2230" t="s">
        <v>385</v>
      </c>
      <c r="V2230" s="18">
        <f t="shared" si="208"/>
        <v>0.24</v>
      </c>
      <c r="W2230" s="18">
        <v>40.044782379899999</v>
      </c>
      <c r="X2230" s="18">
        <v>-80.971487235200001</v>
      </c>
      <c r="Y2230" s="18">
        <v>40.047486657699999</v>
      </c>
      <c r="Z2230" s="18">
        <v>-80.969346275000007</v>
      </c>
      <c r="AA2230" s="71" t="str">
        <f t="shared" si="209"/>
        <v>BEL</v>
      </c>
    </row>
    <row r="2231" spans="1:27" x14ac:dyDescent="0.25">
      <c r="A2231" s="22" t="s">
        <v>2680</v>
      </c>
      <c r="B2231" s="22">
        <v>0</v>
      </c>
      <c r="C2231" s="22" t="s">
        <v>4623</v>
      </c>
      <c r="D2231" s="22">
        <v>2</v>
      </c>
      <c r="E2231" s="23" t="str">
        <f t="shared" si="204"/>
        <v>Green</v>
      </c>
      <c r="F2231" s="72" t="s">
        <v>1715</v>
      </c>
      <c r="G2231" s="23"/>
      <c r="H2231" s="24" t="str">
        <f t="shared" si="205"/>
        <v>Start Loc</v>
      </c>
      <c r="I2231" s="24" t="str">
        <f t="shared" si="206"/>
        <v>End Loc</v>
      </c>
      <c r="J2231" s="24" t="str">
        <f t="shared" si="207"/>
        <v>Segment</v>
      </c>
      <c r="K2231" s="71" t="s">
        <v>952</v>
      </c>
      <c r="L2231" s="22">
        <v>20</v>
      </c>
      <c r="M2231" s="22">
        <v>20.239999999999998</v>
      </c>
      <c r="N2231" s="22">
        <v>2</v>
      </c>
      <c r="O2231" s="22">
        <v>0</v>
      </c>
      <c r="P2231" s="22">
        <v>0</v>
      </c>
      <c r="Q2231" s="22">
        <v>1</v>
      </c>
      <c r="R2231" s="22"/>
      <c r="S2231" s="22"/>
      <c r="T2231" s="22"/>
      <c r="U2231" t="s">
        <v>466</v>
      </c>
      <c r="V2231" s="18">
        <f t="shared" si="208"/>
        <v>0.23999999999999844</v>
      </c>
      <c r="W2231" s="18">
        <v>40.047593474899998</v>
      </c>
      <c r="X2231" s="18">
        <v>-80.908951326600004</v>
      </c>
      <c r="Y2231" s="18">
        <v>40.049310405999996</v>
      </c>
      <c r="Z2231" s="18">
        <v>-80.912575506899998</v>
      </c>
      <c r="AA2231" s="71" t="str">
        <f t="shared" si="209"/>
        <v>BEL</v>
      </c>
    </row>
    <row r="2232" spans="1:27" x14ac:dyDescent="0.25">
      <c r="A2232" s="22" t="s">
        <v>3917</v>
      </c>
      <c r="B2232" s="22">
        <v>0</v>
      </c>
      <c r="C2232" s="22" t="s">
        <v>4641</v>
      </c>
      <c r="D2232" s="22">
        <v>2</v>
      </c>
      <c r="E2232" s="23" t="str">
        <f t="shared" si="204"/>
        <v>Green</v>
      </c>
      <c r="F2232" s="72" t="s">
        <v>1715</v>
      </c>
      <c r="G2232" s="23"/>
      <c r="H2232" s="24" t="str">
        <f t="shared" si="205"/>
        <v>Start Loc</v>
      </c>
      <c r="I2232" s="24" t="str">
        <f t="shared" si="206"/>
        <v>End Loc</v>
      </c>
      <c r="J2232" s="24" t="str">
        <f t="shared" si="207"/>
        <v>Segment</v>
      </c>
      <c r="K2232" s="71" t="s">
        <v>852</v>
      </c>
      <c r="L2232" s="22">
        <v>8.5</v>
      </c>
      <c r="M2232" s="22">
        <v>8.74</v>
      </c>
      <c r="N2232" s="22">
        <v>2</v>
      </c>
      <c r="O2232" s="22">
        <v>0</v>
      </c>
      <c r="P2232" s="22">
        <v>0</v>
      </c>
      <c r="Q2232" s="22">
        <v>2</v>
      </c>
      <c r="R2232" s="22"/>
      <c r="S2232" s="22"/>
      <c r="T2232" s="22"/>
      <c r="U2232" t="s">
        <v>360</v>
      </c>
      <c r="V2232" s="18">
        <f t="shared" si="208"/>
        <v>0.24000000000000021</v>
      </c>
      <c r="W2232" s="18">
        <v>40.046251533000003</v>
      </c>
      <c r="X2232" s="18">
        <v>-81.070055804099994</v>
      </c>
      <c r="Y2232" s="18">
        <v>40.049379426999998</v>
      </c>
      <c r="Z2232" s="18">
        <v>-81.071129781400003</v>
      </c>
      <c r="AA2232" s="71" t="str">
        <f t="shared" si="209"/>
        <v>BEL</v>
      </c>
    </row>
    <row r="2233" spans="1:27" x14ac:dyDescent="0.25">
      <c r="A2233" s="22" t="s">
        <v>4284</v>
      </c>
      <c r="B2233" s="22">
        <v>0</v>
      </c>
      <c r="C2233" s="22" t="s">
        <v>4608</v>
      </c>
      <c r="D2233" s="22">
        <v>5</v>
      </c>
      <c r="E2233" s="23" t="str">
        <f t="shared" si="204"/>
        <v>Green</v>
      </c>
      <c r="F2233" s="72" t="s">
        <v>1715</v>
      </c>
      <c r="G2233" s="23"/>
      <c r="H2233" s="24" t="str">
        <f t="shared" si="205"/>
        <v>Start Loc</v>
      </c>
      <c r="I2233" s="24" t="str">
        <f t="shared" si="206"/>
        <v>End Loc</v>
      </c>
      <c r="J2233" s="24" t="str">
        <f t="shared" si="207"/>
        <v>Segment</v>
      </c>
      <c r="K2233" s="71" t="s">
        <v>1006</v>
      </c>
      <c r="L2233" s="22">
        <v>1.25</v>
      </c>
      <c r="M2233" s="22">
        <v>1.49</v>
      </c>
      <c r="N2233" s="22">
        <v>5</v>
      </c>
      <c r="O2233" s="22">
        <v>0</v>
      </c>
      <c r="P2233" s="22">
        <v>0</v>
      </c>
      <c r="Q2233" s="22">
        <v>2</v>
      </c>
      <c r="R2233" s="22"/>
      <c r="S2233" s="22"/>
      <c r="T2233" s="22"/>
      <c r="U2233" t="s">
        <v>385</v>
      </c>
      <c r="V2233" s="18">
        <f t="shared" si="208"/>
        <v>0.24</v>
      </c>
      <c r="W2233" s="18">
        <v>40.049643552100001</v>
      </c>
      <c r="X2233" s="18">
        <v>-80.965482499700002</v>
      </c>
      <c r="Y2233" s="18">
        <v>40.049955503200003</v>
      </c>
      <c r="Z2233" s="18">
        <v>-80.961709874700006</v>
      </c>
      <c r="AA2233" s="71" t="str">
        <f t="shared" si="209"/>
        <v>BEL</v>
      </c>
    </row>
    <row r="2234" spans="1:27" x14ac:dyDescent="0.25">
      <c r="A2234" s="22" t="s">
        <v>2256</v>
      </c>
      <c r="B2234" s="22">
        <v>0</v>
      </c>
      <c r="C2234" s="22" t="s">
        <v>4617</v>
      </c>
      <c r="D2234" s="22">
        <v>2</v>
      </c>
      <c r="E2234" s="23" t="str">
        <f t="shared" si="204"/>
        <v>Green</v>
      </c>
      <c r="F2234" s="72" t="s">
        <v>1715</v>
      </c>
      <c r="G2234" s="23"/>
      <c r="H2234" s="24" t="str">
        <f t="shared" si="205"/>
        <v>Start Loc</v>
      </c>
      <c r="I2234" s="24" t="str">
        <f t="shared" si="206"/>
        <v>End Loc</v>
      </c>
      <c r="J2234" s="24" t="str">
        <f t="shared" si="207"/>
        <v>Segment</v>
      </c>
      <c r="K2234" s="71" t="s">
        <v>898</v>
      </c>
      <c r="L2234" s="22">
        <v>2.75</v>
      </c>
      <c r="M2234" s="22">
        <v>2.99</v>
      </c>
      <c r="N2234" s="22">
        <v>2</v>
      </c>
      <c r="O2234" s="22">
        <v>0</v>
      </c>
      <c r="P2234" s="22">
        <v>0</v>
      </c>
      <c r="Q2234" s="22">
        <v>0</v>
      </c>
      <c r="R2234" s="22"/>
      <c r="S2234" s="22"/>
      <c r="T2234" s="22"/>
      <c r="U2234" t="s">
        <v>366</v>
      </c>
      <c r="V2234" s="18">
        <f t="shared" si="208"/>
        <v>0.24000000000000021</v>
      </c>
      <c r="W2234" s="18">
        <v>40.053351137</v>
      </c>
      <c r="X2234" s="18">
        <v>-80.797872056399996</v>
      </c>
      <c r="Y2234" s="18">
        <v>40.050940877999999</v>
      </c>
      <c r="Z2234" s="18">
        <v>-80.795675060199997</v>
      </c>
      <c r="AA2234" s="71" t="str">
        <f t="shared" si="209"/>
        <v>BEL</v>
      </c>
    </row>
    <row r="2235" spans="1:27" x14ac:dyDescent="0.25">
      <c r="A2235" s="22" t="s">
        <v>3837</v>
      </c>
      <c r="B2235" s="22">
        <v>0</v>
      </c>
      <c r="C2235" s="22" t="s">
        <v>4606</v>
      </c>
      <c r="D2235" s="22">
        <v>4</v>
      </c>
      <c r="E2235" s="23" t="str">
        <f t="shared" si="204"/>
        <v>Green</v>
      </c>
      <c r="F2235" s="72" t="s">
        <v>1676</v>
      </c>
      <c r="G2235" s="23"/>
      <c r="H2235" s="24" t="str">
        <f t="shared" si="205"/>
        <v>Start Loc</v>
      </c>
      <c r="I2235" s="24" t="str">
        <f t="shared" si="206"/>
        <v>End Loc</v>
      </c>
      <c r="J2235" s="24" t="str">
        <f t="shared" si="207"/>
        <v>Segment</v>
      </c>
      <c r="K2235" s="71" t="s">
        <v>1152</v>
      </c>
      <c r="L2235" s="22">
        <v>0.25</v>
      </c>
      <c r="M2235" s="22">
        <v>0.49</v>
      </c>
      <c r="N2235" s="22">
        <v>4</v>
      </c>
      <c r="O2235" s="22">
        <v>0</v>
      </c>
      <c r="P2235" s="22">
        <v>0</v>
      </c>
      <c r="Q2235" s="22">
        <v>1</v>
      </c>
      <c r="R2235" s="22"/>
      <c r="S2235" s="22"/>
      <c r="T2235" s="22"/>
      <c r="U2235" t="s">
        <v>1595</v>
      </c>
      <c r="V2235" s="18">
        <f t="shared" si="208"/>
        <v>0.24</v>
      </c>
      <c r="W2235" s="18">
        <v>40.051152613100001</v>
      </c>
      <c r="X2235" s="18">
        <v>-82.124758673900004</v>
      </c>
      <c r="Y2235" s="18">
        <v>40.051580047599998</v>
      </c>
      <c r="Z2235" s="18">
        <v>-82.120291903600005</v>
      </c>
      <c r="AA2235" s="71" t="str">
        <f t="shared" si="209"/>
        <v>MUS</v>
      </c>
    </row>
    <row r="2236" spans="1:27" x14ac:dyDescent="0.25">
      <c r="A2236" s="22" t="s">
        <v>2481</v>
      </c>
      <c r="B2236" s="22">
        <v>0</v>
      </c>
      <c r="C2236" s="22" t="s">
        <v>4618</v>
      </c>
      <c r="D2236" s="22">
        <v>2</v>
      </c>
      <c r="E2236" s="23" t="str">
        <f t="shared" si="204"/>
        <v>Green</v>
      </c>
      <c r="F2236" s="72" t="s">
        <v>1715</v>
      </c>
      <c r="G2236" s="23"/>
      <c r="H2236" s="24" t="str">
        <f t="shared" si="205"/>
        <v>Start Loc</v>
      </c>
      <c r="I2236" s="24" t="str">
        <f t="shared" si="206"/>
        <v>End Loc</v>
      </c>
      <c r="J2236" s="24" t="str">
        <f t="shared" si="207"/>
        <v>Segment</v>
      </c>
      <c r="K2236" s="71" t="s">
        <v>898</v>
      </c>
      <c r="L2236" s="22">
        <v>2</v>
      </c>
      <c r="M2236" s="22">
        <v>2.2400000000000002</v>
      </c>
      <c r="N2236" s="22">
        <v>2</v>
      </c>
      <c r="O2236" s="22">
        <v>0</v>
      </c>
      <c r="P2236" s="22">
        <v>0</v>
      </c>
      <c r="Q2236" s="22">
        <v>0</v>
      </c>
      <c r="R2236" s="22"/>
      <c r="S2236" s="22"/>
      <c r="T2236" s="22"/>
      <c r="U2236" t="s">
        <v>366</v>
      </c>
      <c r="V2236" s="18">
        <f t="shared" si="208"/>
        <v>0.24000000000000021</v>
      </c>
      <c r="W2236" s="18">
        <v>40.052556950099998</v>
      </c>
      <c r="X2236" s="18">
        <v>-80.811304439099999</v>
      </c>
      <c r="Y2236" s="18">
        <v>40.051773672700001</v>
      </c>
      <c r="Z2236" s="18">
        <v>-80.806953559500002</v>
      </c>
      <c r="AA2236" s="71" t="str">
        <f t="shared" si="209"/>
        <v>BEL</v>
      </c>
    </row>
    <row r="2237" spans="1:27" x14ac:dyDescent="0.25">
      <c r="A2237" s="22" t="s">
        <v>5214</v>
      </c>
      <c r="B2237" s="22">
        <v>0</v>
      </c>
      <c r="C2237" s="22" t="s">
        <v>4624</v>
      </c>
      <c r="D2237" s="22">
        <v>2</v>
      </c>
      <c r="E2237" s="23" t="str">
        <f t="shared" si="204"/>
        <v>Green</v>
      </c>
      <c r="F2237" s="72" t="s">
        <v>1715</v>
      </c>
      <c r="G2237" s="23"/>
      <c r="H2237" s="24" t="str">
        <f t="shared" si="205"/>
        <v>Start Loc</v>
      </c>
      <c r="I2237" s="24" t="str">
        <f t="shared" si="206"/>
        <v>End Loc</v>
      </c>
      <c r="J2237" s="24" t="str">
        <f t="shared" si="207"/>
        <v>Segment</v>
      </c>
      <c r="K2237" s="71" t="s">
        <v>898</v>
      </c>
      <c r="L2237" s="22">
        <v>2.25</v>
      </c>
      <c r="M2237" s="22">
        <v>2.4900000000000002</v>
      </c>
      <c r="N2237" s="22">
        <v>2</v>
      </c>
      <c r="O2237" s="22">
        <v>0</v>
      </c>
      <c r="P2237" s="22">
        <v>0</v>
      </c>
      <c r="Q2237" s="22">
        <v>0</v>
      </c>
      <c r="R2237" s="22"/>
      <c r="S2237" s="22"/>
      <c r="T2237" s="22"/>
      <c r="U2237" t="s">
        <v>366</v>
      </c>
      <c r="V2237" s="18">
        <f t="shared" si="208"/>
        <v>0.24000000000000021</v>
      </c>
      <c r="W2237" s="18">
        <v>40.051738209699998</v>
      </c>
      <c r="X2237" s="18">
        <v>-80.8067706904</v>
      </c>
      <c r="Y2237" s="18">
        <v>40.0528286479</v>
      </c>
      <c r="Z2237" s="18">
        <v>-80.802735691699993</v>
      </c>
      <c r="AA2237" s="71" t="str">
        <f t="shared" si="209"/>
        <v>BEL</v>
      </c>
    </row>
    <row r="2238" spans="1:27" x14ac:dyDescent="0.25">
      <c r="A2238" s="22" t="s">
        <v>5667</v>
      </c>
      <c r="B2238" s="22">
        <v>0</v>
      </c>
      <c r="C2238" s="22" t="s">
        <v>4622</v>
      </c>
      <c r="D2238" s="22">
        <v>2</v>
      </c>
      <c r="E2238" s="23" t="str">
        <f t="shared" si="204"/>
        <v>Green</v>
      </c>
      <c r="F2238" s="72" t="s">
        <v>1715</v>
      </c>
      <c r="G2238" s="23"/>
      <c r="H2238" s="24" t="str">
        <f t="shared" si="205"/>
        <v>Start Loc</v>
      </c>
      <c r="I2238" s="24" t="str">
        <f t="shared" si="206"/>
        <v>End Loc</v>
      </c>
      <c r="J2238" s="24" t="str">
        <f t="shared" si="207"/>
        <v>Segment</v>
      </c>
      <c r="K2238" s="71" t="s">
        <v>1006</v>
      </c>
      <c r="L2238" s="22">
        <v>1.5</v>
      </c>
      <c r="M2238" s="22">
        <v>1.74</v>
      </c>
      <c r="N2238" s="22">
        <v>2</v>
      </c>
      <c r="O2238" s="22">
        <v>0</v>
      </c>
      <c r="P2238" s="22">
        <v>0</v>
      </c>
      <c r="Q2238" s="22">
        <v>0</v>
      </c>
      <c r="R2238" s="22"/>
      <c r="S2238" s="22"/>
      <c r="T2238" s="22"/>
      <c r="U2238" t="s">
        <v>385</v>
      </c>
      <c r="V2238" s="18">
        <f t="shared" si="208"/>
        <v>0.24</v>
      </c>
      <c r="W2238" s="18">
        <v>40.050054910599997</v>
      </c>
      <c r="X2238" s="18">
        <v>-80.961624688300006</v>
      </c>
      <c r="Y2238" s="18">
        <v>40.0531693557</v>
      </c>
      <c r="Z2238" s="18">
        <v>-80.960226301600002</v>
      </c>
      <c r="AA2238" s="71" t="str">
        <f t="shared" si="209"/>
        <v>BEL</v>
      </c>
    </row>
    <row r="2239" spans="1:27" x14ac:dyDescent="0.25">
      <c r="A2239" s="22" t="s">
        <v>3667</v>
      </c>
      <c r="B2239" s="22">
        <v>0</v>
      </c>
      <c r="C2239" s="22" t="s">
        <v>4616</v>
      </c>
      <c r="D2239" s="22">
        <v>2</v>
      </c>
      <c r="E2239" s="23" t="str">
        <f t="shared" si="204"/>
        <v>Green</v>
      </c>
      <c r="F2239" s="72" t="s">
        <v>1699</v>
      </c>
      <c r="G2239" s="23"/>
      <c r="H2239" s="24" t="str">
        <f t="shared" si="205"/>
        <v>Start Loc</v>
      </c>
      <c r="I2239" s="24" t="str">
        <f t="shared" si="206"/>
        <v>End Loc</v>
      </c>
      <c r="J2239" s="24" t="str">
        <f t="shared" si="207"/>
        <v>Segment</v>
      </c>
      <c r="K2239" s="71" t="s">
        <v>850</v>
      </c>
      <c r="L2239" s="22">
        <v>4</v>
      </c>
      <c r="M2239" s="22">
        <v>4.24</v>
      </c>
      <c r="N2239" s="22">
        <v>2</v>
      </c>
      <c r="O2239" s="22">
        <v>0</v>
      </c>
      <c r="P2239" s="22">
        <v>1</v>
      </c>
      <c r="Q2239" s="22">
        <v>1</v>
      </c>
      <c r="R2239" s="22"/>
      <c r="S2239" s="22"/>
      <c r="T2239" s="22"/>
      <c r="U2239" t="s">
        <v>1802</v>
      </c>
      <c r="V2239" s="18">
        <f t="shared" si="208"/>
        <v>0.24000000000000021</v>
      </c>
      <c r="W2239" s="18">
        <v>40.050404589400003</v>
      </c>
      <c r="X2239" s="18">
        <v>-82.722108328700003</v>
      </c>
      <c r="Y2239" s="18">
        <v>40.053576290199999</v>
      </c>
      <c r="Z2239" s="18">
        <v>-82.723084914200001</v>
      </c>
      <c r="AA2239" s="71" t="str">
        <f t="shared" si="209"/>
        <v>LIC</v>
      </c>
    </row>
    <row r="2240" spans="1:27" x14ac:dyDescent="0.25">
      <c r="A2240" s="22" t="s">
        <v>6467</v>
      </c>
      <c r="B2240" s="22">
        <v>0</v>
      </c>
      <c r="C2240" s="22" t="s">
        <v>4637</v>
      </c>
      <c r="D2240" s="22">
        <v>3</v>
      </c>
      <c r="E2240" s="23" t="str">
        <f t="shared" si="204"/>
        <v>Green</v>
      </c>
      <c r="F2240" s="72" t="s">
        <v>1685</v>
      </c>
      <c r="G2240" s="23"/>
      <c r="H2240" s="24" t="str">
        <f t="shared" si="205"/>
        <v>Start Loc</v>
      </c>
      <c r="I2240" s="24" t="str">
        <f t="shared" si="206"/>
        <v>End Loc</v>
      </c>
      <c r="J2240" s="24" t="str">
        <f t="shared" si="207"/>
        <v>Segment</v>
      </c>
      <c r="K2240" s="71" t="s">
        <v>833</v>
      </c>
      <c r="L2240" s="22">
        <v>8.25</v>
      </c>
      <c r="M2240" s="22">
        <v>8.49</v>
      </c>
      <c r="N2240" s="22">
        <v>3</v>
      </c>
      <c r="O2240" s="22">
        <v>0</v>
      </c>
      <c r="P2240" s="22">
        <v>0</v>
      </c>
      <c r="Q2240" s="22">
        <v>0</v>
      </c>
      <c r="R2240" s="22"/>
      <c r="S2240" s="22"/>
      <c r="T2240" s="22"/>
      <c r="U2240" t="s">
        <v>1229</v>
      </c>
      <c r="V2240" s="18">
        <f t="shared" si="208"/>
        <v>0.24000000000000021</v>
      </c>
      <c r="W2240" s="18">
        <v>40.054557851399998</v>
      </c>
      <c r="X2240" s="18">
        <v>-82.845835294300002</v>
      </c>
      <c r="Y2240" s="18">
        <v>40.054331251999997</v>
      </c>
      <c r="Z2240" s="18">
        <v>-82.841495439699997</v>
      </c>
      <c r="AA2240" s="71" t="str">
        <f t="shared" si="209"/>
        <v>FRA</v>
      </c>
    </row>
    <row r="2241" spans="1:27" x14ac:dyDescent="0.25">
      <c r="A2241" s="22" t="s">
        <v>5714</v>
      </c>
      <c r="B2241" s="22">
        <v>0</v>
      </c>
      <c r="C2241" s="22" t="s">
        <v>4608</v>
      </c>
      <c r="D2241" s="22">
        <v>2</v>
      </c>
      <c r="E2241" s="23" t="str">
        <f t="shared" si="204"/>
        <v>Green</v>
      </c>
      <c r="F2241" s="72" t="s">
        <v>1732</v>
      </c>
      <c r="G2241" s="23"/>
      <c r="H2241" s="24" t="str">
        <f t="shared" si="205"/>
        <v>Start Loc</v>
      </c>
      <c r="I2241" s="24" t="str">
        <f t="shared" si="206"/>
        <v>End Loc</v>
      </c>
      <c r="J2241" s="24" t="str">
        <f t="shared" si="207"/>
        <v>Segment</v>
      </c>
      <c r="K2241" s="71" t="s">
        <v>789</v>
      </c>
      <c r="L2241" s="22">
        <v>1.25</v>
      </c>
      <c r="M2241" s="22">
        <v>1.49</v>
      </c>
      <c r="N2241" s="22">
        <v>2</v>
      </c>
      <c r="O2241" s="22">
        <v>0</v>
      </c>
      <c r="P2241" s="22">
        <v>0</v>
      </c>
      <c r="Q2241" s="22">
        <v>0</v>
      </c>
      <c r="R2241" s="22"/>
      <c r="S2241" s="22"/>
      <c r="T2241" s="22"/>
      <c r="U2241" t="s">
        <v>6669</v>
      </c>
      <c r="V2241" s="18">
        <f t="shared" si="208"/>
        <v>0.24</v>
      </c>
      <c r="W2241" s="18">
        <v>40.056602752700002</v>
      </c>
      <c r="X2241" s="18">
        <v>-84.355127771300005</v>
      </c>
      <c r="Y2241" s="18">
        <v>40.054875001699997</v>
      </c>
      <c r="Z2241" s="18">
        <v>-84.352380027799995</v>
      </c>
      <c r="AA2241" s="71" t="str">
        <f t="shared" si="209"/>
        <v>MIA</v>
      </c>
    </row>
    <row r="2242" spans="1:27" x14ac:dyDescent="0.25">
      <c r="A2242" s="22" t="s">
        <v>5236</v>
      </c>
      <c r="B2242" s="22">
        <v>0</v>
      </c>
      <c r="C2242" s="22" t="s">
        <v>4643</v>
      </c>
      <c r="D2242" s="22">
        <v>2</v>
      </c>
      <c r="E2242" s="23" t="str">
        <f t="shared" si="204"/>
        <v>Green</v>
      </c>
      <c r="F2242" s="72" t="s">
        <v>1685</v>
      </c>
      <c r="G2242" s="23"/>
      <c r="H2242" s="24" t="str">
        <f t="shared" si="205"/>
        <v>Start Loc</v>
      </c>
      <c r="I2242" s="24" t="str">
        <f t="shared" si="206"/>
        <v>End Loc</v>
      </c>
      <c r="J2242" s="24" t="str">
        <f t="shared" si="207"/>
        <v>Segment</v>
      </c>
      <c r="K2242" s="71" t="s">
        <v>787</v>
      </c>
      <c r="L2242" s="22">
        <v>3.5</v>
      </c>
      <c r="M2242" s="22">
        <v>3.74</v>
      </c>
      <c r="N2242" s="22">
        <v>2</v>
      </c>
      <c r="O2242" s="22">
        <v>0</v>
      </c>
      <c r="P2242" s="22">
        <v>0</v>
      </c>
      <c r="Q2242" s="22">
        <v>0</v>
      </c>
      <c r="R2242" s="22"/>
      <c r="S2242" s="22"/>
      <c r="T2242" s="22"/>
      <c r="U2242" t="s">
        <v>1978</v>
      </c>
      <c r="V2242" s="18">
        <f t="shared" si="208"/>
        <v>0.24000000000000021</v>
      </c>
      <c r="W2242" s="18">
        <v>40.054702827500002</v>
      </c>
      <c r="X2242" s="18">
        <v>-83.165754344800007</v>
      </c>
      <c r="Y2242" s="18">
        <v>40.0549651627</v>
      </c>
      <c r="Z2242" s="18">
        <v>-83.161303700100007</v>
      </c>
      <c r="AA2242" s="71" t="str">
        <f t="shared" si="209"/>
        <v>FRA</v>
      </c>
    </row>
    <row r="2243" spans="1:27" x14ac:dyDescent="0.25">
      <c r="A2243" s="22" t="s">
        <v>2781</v>
      </c>
      <c r="B2243" s="22">
        <v>0</v>
      </c>
      <c r="C2243" s="22" t="s">
        <v>4641</v>
      </c>
      <c r="D2243" s="22">
        <v>2</v>
      </c>
      <c r="E2243" s="23" t="str">
        <f t="shared" si="204"/>
        <v>Green</v>
      </c>
      <c r="F2243" s="72" t="s">
        <v>1699</v>
      </c>
      <c r="G2243" s="23"/>
      <c r="H2243" s="24" t="str">
        <f t="shared" si="205"/>
        <v>Start Loc</v>
      </c>
      <c r="I2243" s="24" t="str">
        <f t="shared" si="206"/>
        <v>End Loc</v>
      </c>
      <c r="J2243" s="24" t="str">
        <f t="shared" si="207"/>
        <v>Segment</v>
      </c>
      <c r="K2243" s="71" t="s">
        <v>835</v>
      </c>
      <c r="L2243" s="22">
        <v>8.5</v>
      </c>
      <c r="M2243" s="22">
        <v>8.74</v>
      </c>
      <c r="N2243" s="22">
        <v>2</v>
      </c>
      <c r="O2243" s="22">
        <v>0</v>
      </c>
      <c r="P2243" s="22">
        <v>0</v>
      </c>
      <c r="Q2243" s="22">
        <v>1</v>
      </c>
      <c r="R2243" s="22"/>
      <c r="S2243" s="22"/>
      <c r="T2243" s="22"/>
      <c r="U2243" t="s">
        <v>224</v>
      </c>
      <c r="V2243" s="18">
        <f t="shared" si="208"/>
        <v>0.24000000000000021</v>
      </c>
      <c r="W2243" s="18">
        <v>40.051815351199998</v>
      </c>
      <c r="X2243" s="18">
        <v>-82.613306443100001</v>
      </c>
      <c r="Y2243" s="18">
        <v>40.055216951299997</v>
      </c>
      <c r="Z2243" s="18">
        <v>-82.612608804299995</v>
      </c>
      <c r="AA2243" s="71" t="str">
        <f t="shared" si="209"/>
        <v>LIC</v>
      </c>
    </row>
    <row r="2244" spans="1:27" x14ac:dyDescent="0.25">
      <c r="A2244" s="22" t="s">
        <v>6102</v>
      </c>
      <c r="B2244" s="22">
        <v>0</v>
      </c>
      <c r="C2244" s="22" t="s">
        <v>4647</v>
      </c>
      <c r="D2244" s="22">
        <v>2</v>
      </c>
      <c r="E2244" s="23" t="str">
        <f t="shared" si="204"/>
        <v>Green</v>
      </c>
      <c r="F2244" s="72" t="s">
        <v>1715</v>
      </c>
      <c r="G2244" s="23"/>
      <c r="H2244" s="24" t="str">
        <f t="shared" si="205"/>
        <v>Start Loc</v>
      </c>
      <c r="I2244" s="24" t="str">
        <f t="shared" si="206"/>
        <v>End Loc</v>
      </c>
      <c r="J2244" s="24" t="str">
        <f t="shared" si="207"/>
        <v>Segment</v>
      </c>
      <c r="K2244" s="71" t="s">
        <v>808</v>
      </c>
      <c r="L2244" s="22">
        <v>10.5</v>
      </c>
      <c r="M2244" s="22">
        <v>10.74</v>
      </c>
      <c r="N2244" s="22">
        <v>2</v>
      </c>
      <c r="O2244" s="22">
        <v>0</v>
      </c>
      <c r="P2244" s="22">
        <v>0</v>
      </c>
      <c r="Q2244" s="22">
        <v>1</v>
      </c>
      <c r="R2244" s="22"/>
      <c r="S2244" s="22"/>
      <c r="T2244" s="22"/>
      <c r="U2244" t="s">
        <v>383</v>
      </c>
      <c r="V2244" s="18">
        <f t="shared" si="208"/>
        <v>0.24000000000000021</v>
      </c>
      <c r="W2244" s="18">
        <v>40.052472405099998</v>
      </c>
      <c r="X2244" s="18">
        <v>-80.869333465799997</v>
      </c>
      <c r="Y2244" s="18">
        <v>40.055802454599998</v>
      </c>
      <c r="Z2244" s="18">
        <v>-80.870027340700005</v>
      </c>
      <c r="AA2244" s="71" t="str">
        <f t="shared" si="209"/>
        <v>BEL</v>
      </c>
    </row>
    <row r="2245" spans="1:27" x14ac:dyDescent="0.25">
      <c r="A2245" s="22" t="s">
        <v>3937</v>
      </c>
      <c r="B2245" s="22">
        <v>0</v>
      </c>
      <c r="C2245" s="22" t="s">
        <v>4626</v>
      </c>
      <c r="D2245" s="22">
        <v>2</v>
      </c>
      <c r="E2245" s="23" t="str">
        <f t="shared" si="204"/>
        <v>Green</v>
      </c>
      <c r="F2245" s="72" t="s">
        <v>1715</v>
      </c>
      <c r="G2245" s="23"/>
      <c r="H2245" s="24" t="str">
        <f t="shared" si="205"/>
        <v>Start Loc</v>
      </c>
      <c r="I2245" s="24" t="str">
        <f t="shared" si="206"/>
        <v>End Loc</v>
      </c>
      <c r="J2245" s="24" t="str">
        <f t="shared" si="207"/>
        <v>Segment</v>
      </c>
      <c r="K2245" s="71" t="s">
        <v>1006</v>
      </c>
      <c r="L2245" s="22">
        <v>1.75</v>
      </c>
      <c r="M2245" s="22">
        <v>1.99</v>
      </c>
      <c r="N2245" s="22">
        <v>2</v>
      </c>
      <c r="O2245" s="22">
        <v>0</v>
      </c>
      <c r="P2245" s="22">
        <v>0</v>
      </c>
      <c r="Q2245" s="22">
        <v>1</v>
      </c>
      <c r="R2245" s="22"/>
      <c r="S2245" s="22"/>
      <c r="T2245" s="22"/>
      <c r="U2245" t="s">
        <v>385</v>
      </c>
      <c r="V2245" s="18">
        <f t="shared" si="208"/>
        <v>0.24</v>
      </c>
      <c r="W2245" s="18">
        <v>40.053311606199998</v>
      </c>
      <c r="X2245" s="18">
        <v>-80.960282487599997</v>
      </c>
      <c r="Y2245" s="18">
        <v>40.0565124564</v>
      </c>
      <c r="Z2245" s="18">
        <v>-80.959516292000004</v>
      </c>
      <c r="AA2245" s="71" t="str">
        <f t="shared" si="209"/>
        <v>BEL</v>
      </c>
    </row>
    <row r="2246" spans="1:27" x14ac:dyDescent="0.25">
      <c r="A2246" s="22" t="s">
        <v>3018</v>
      </c>
      <c r="B2246" s="22">
        <v>0</v>
      </c>
      <c r="C2246" s="22" t="s">
        <v>4627</v>
      </c>
      <c r="D2246" s="22">
        <v>2</v>
      </c>
      <c r="E2246" s="23" t="str">
        <f t="shared" si="204"/>
        <v>Green</v>
      </c>
      <c r="F2246" s="72" t="s">
        <v>1733</v>
      </c>
      <c r="G2246" s="23"/>
      <c r="H2246" s="24" t="str">
        <f t="shared" si="205"/>
        <v>Start Loc</v>
      </c>
      <c r="I2246" s="24" t="str">
        <f t="shared" si="206"/>
        <v>End Loc</v>
      </c>
      <c r="J2246" s="24" t="str">
        <f t="shared" si="207"/>
        <v>Segment</v>
      </c>
      <c r="K2246" s="71" t="s">
        <v>1758</v>
      </c>
      <c r="L2246" s="22">
        <v>3.25</v>
      </c>
      <c r="M2246" s="22">
        <v>3.49</v>
      </c>
      <c r="N2246" s="22">
        <v>2</v>
      </c>
      <c r="O2246" s="22">
        <v>0</v>
      </c>
      <c r="P2246" s="22">
        <v>0</v>
      </c>
      <c r="Q2246" s="22">
        <v>2</v>
      </c>
      <c r="R2246" s="22"/>
      <c r="S2246" s="22"/>
      <c r="T2246" s="22"/>
      <c r="U2246" t="s">
        <v>1610</v>
      </c>
      <c r="V2246" s="18">
        <f t="shared" si="208"/>
        <v>0.24000000000000021</v>
      </c>
      <c r="W2246" s="18">
        <v>40.055758550100002</v>
      </c>
      <c r="X2246" s="18">
        <v>-81.318832280799995</v>
      </c>
      <c r="Y2246" s="18">
        <v>40.057383737899997</v>
      </c>
      <c r="Z2246" s="18">
        <v>-81.315319646099994</v>
      </c>
      <c r="AA2246" s="71" t="str">
        <f t="shared" si="209"/>
        <v>GUE</v>
      </c>
    </row>
    <row r="2247" spans="1:27" x14ac:dyDescent="0.25">
      <c r="A2247" s="22" t="s">
        <v>3732</v>
      </c>
      <c r="B2247" s="22">
        <v>0</v>
      </c>
      <c r="C2247" s="22" t="s">
        <v>4634</v>
      </c>
      <c r="D2247" s="22">
        <v>3</v>
      </c>
      <c r="E2247" s="23" t="str">
        <f t="shared" si="204"/>
        <v>Green</v>
      </c>
      <c r="F2247" s="72" t="s">
        <v>1676</v>
      </c>
      <c r="G2247" s="23"/>
      <c r="H2247" s="24" t="str">
        <f t="shared" si="205"/>
        <v>Start Loc</v>
      </c>
      <c r="I2247" s="24" t="str">
        <f t="shared" si="206"/>
        <v>End Loc</v>
      </c>
      <c r="J2247" s="24" t="str">
        <f t="shared" si="207"/>
        <v>Segment</v>
      </c>
      <c r="K2247" s="71" t="s">
        <v>1068</v>
      </c>
      <c r="L2247" s="22">
        <v>6.25</v>
      </c>
      <c r="M2247" s="22">
        <v>6.49</v>
      </c>
      <c r="N2247" s="22">
        <v>3</v>
      </c>
      <c r="O2247" s="22">
        <v>0</v>
      </c>
      <c r="P2247" s="22">
        <v>0</v>
      </c>
      <c r="Q2247" s="22">
        <v>0</v>
      </c>
      <c r="R2247" s="22"/>
      <c r="S2247" s="22"/>
      <c r="T2247" s="22"/>
      <c r="U2247" t="s">
        <v>1403</v>
      </c>
      <c r="V2247" s="18">
        <f t="shared" si="208"/>
        <v>0.24000000000000021</v>
      </c>
      <c r="W2247" s="18">
        <v>40.055117152699999</v>
      </c>
      <c r="X2247" s="18">
        <v>-82.021644065499999</v>
      </c>
      <c r="Y2247" s="18">
        <v>40.0583927797</v>
      </c>
      <c r="Z2247" s="18">
        <v>-82.023067278100001</v>
      </c>
      <c r="AA2247" s="71" t="str">
        <f t="shared" si="209"/>
        <v>MUS</v>
      </c>
    </row>
    <row r="2248" spans="1:27" x14ac:dyDescent="0.25">
      <c r="A2248" s="22" t="s">
        <v>5685</v>
      </c>
      <c r="B2248" s="22">
        <v>0</v>
      </c>
      <c r="C2248" s="22" t="s">
        <v>4637</v>
      </c>
      <c r="D2248" s="22">
        <v>2</v>
      </c>
      <c r="E2248" s="23" t="str">
        <f t="shared" si="204"/>
        <v>Green</v>
      </c>
      <c r="F2248" s="72" t="s">
        <v>1699</v>
      </c>
      <c r="G2248" s="23"/>
      <c r="H2248" s="24" t="str">
        <f t="shared" si="205"/>
        <v>Start Loc</v>
      </c>
      <c r="I2248" s="24" t="str">
        <f t="shared" si="206"/>
        <v>End Loc</v>
      </c>
      <c r="J2248" s="24" t="str">
        <f t="shared" si="207"/>
        <v>Segment</v>
      </c>
      <c r="K2248" s="71" t="s">
        <v>972</v>
      </c>
      <c r="L2248" s="22">
        <v>8.25</v>
      </c>
      <c r="M2248" s="22">
        <v>8.49</v>
      </c>
      <c r="N2248" s="22">
        <v>2</v>
      </c>
      <c r="O2248" s="22">
        <v>0</v>
      </c>
      <c r="P2248" s="22">
        <v>0</v>
      </c>
      <c r="Q2248" s="22">
        <v>0</v>
      </c>
      <c r="R2248" s="22"/>
      <c r="S2248" s="22"/>
      <c r="T2248" s="22"/>
      <c r="U2248" t="s">
        <v>656</v>
      </c>
      <c r="V2248" s="18">
        <f t="shared" si="208"/>
        <v>0.24000000000000021</v>
      </c>
      <c r="W2248" s="18">
        <v>40.055324357400004</v>
      </c>
      <c r="X2248" s="18">
        <v>-82.730990056400003</v>
      </c>
      <c r="Y2248" s="18">
        <v>40.058540611300003</v>
      </c>
      <c r="Z2248" s="18">
        <v>-82.729319121700001</v>
      </c>
      <c r="AA2248" s="71" t="str">
        <f t="shared" si="209"/>
        <v>LIC</v>
      </c>
    </row>
    <row r="2249" spans="1:27" x14ac:dyDescent="0.25">
      <c r="A2249" s="22" t="s">
        <v>5768</v>
      </c>
      <c r="B2249" s="22">
        <v>0</v>
      </c>
      <c r="C2249" s="22" t="s">
        <v>4624</v>
      </c>
      <c r="D2249" s="22">
        <v>2</v>
      </c>
      <c r="E2249" s="23" t="str">
        <f t="shared" ref="E2249:E2312" si="210">IF(D2249&gt;15,"Red",IF(D2249&gt;10,"Yellow",IF(D2249&gt;5,"Purple",IF(D2249&gt;1,"Green",""))))</f>
        <v>Green</v>
      </c>
      <c r="F2249" s="72" t="s">
        <v>1699</v>
      </c>
      <c r="G2249" s="23"/>
      <c r="H2249" s="24" t="str">
        <f t="shared" ref="H2249:H2312" si="211">IF(W2249=0,"Unavailable",HYPERLINK(CONCATENATE("http://maps.google.com/maps?q=",+W2249,",+",+X2249,"+(Begin)&amp;iwloc=A&amp;hl=en"),"Start Loc"))</f>
        <v>Start Loc</v>
      </c>
      <c r="I2249" s="24" t="str">
        <f t="shared" ref="I2249:I2312" si="212">IF(Y2249=0,"Unavailable",HYPERLINK(CONCATENATE("http://maps.google.com/maps?q=",+Y2249,",+",+Z2249,"+(End)&amp;iwloc=A&amp;hl=en"),"End Loc"))</f>
        <v>End Loc</v>
      </c>
      <c r="J2249" s="24" t="str">
        <f t="shared" ref="J2249:J2312" si="213">HYPERLINK(CONCATENATE("https://www.google.us/maps/dir/",W2249,",",X2249,"/",Y2249,",",Z2249,"/@",AVERAGE(W2249,Y2249),",",AVERAGE(X2249,Z2249),",15z"),"Segment")</f>
        <v>Segment</v>
      </c>
      <c r="K2249" s="71" t="s">
        <v>999</v>
      </c>
      <c r="L2249" s="22">
        <v>2.25</v>
      </c>
      <c r="M2249" s="22">
        <v>2.4900000000000002</v>
      </c>
      <c r="N2249" s="22">
        <v>2</v>
      </c>
      <c r="O2249" s="22">
        <v>0</v>
      </c>
      <c r="P2249" s="22">
        <v>0</v>
      </c>
      <c r="Q2249" s="22">
        <v>1</v>
      </c>
      <c r="R2249" s="22"/>
      <c r="S2249" s="22"/>
      <c r="T2249" s="22"/>
      <c r="U2249" t="s">
        <v>374</v>
      </c>
      <c r="V2249" s="18">
        <f t="shared" ref="V2249:V2312" si="214">M2249-L2249</f>
        <v>0.24000000000000021</v>
      </c>
      <c r="W2249" s="18">
        <v>40.058857847600002</v>
      </c>
      <c r="X2249" s="18">
        <v>-82.334451363200003</v>
      </c>
      <c r="Y2249" s="18">
        <v>40.058574838600002</v>
      </c>
      <c r="Z2249" s="18">
        <v>-82.338423929900003</v>
      </c>
      <c r="AA2249" s="71" t="str">
        <f t="shared" ref="AA2249:AA2312" si="215">MID(U2249,2,3)</f>
        <v>LIC</v>
      </c>
    </row>
    <row r="2250" spans="1:27" x14ac:dyDescent="0.25">
      <c r="A2250" s="22" t="s">
        <v>6198</v>
      </c>
      <c r="B2250" s="22">
        <v>0</v>
      </c>
      <c r="C2250" s="22" t="s">
        <v>4612</v>
      </c>
      <c r="D2250" s="22">
        <v>2</v>
      </c>
      <c r="E2250" s="23" t="str">
        <f t="shared" si="210"/>
        <v>Green</v>
      </c>
      <c r="F2250" s="72" t="s">
        <v>1685</v>
      </c>
      <c r="G2250" s="23"/>
      <c r="H2250" s="24" t="str">
        <f t="shared" si="211"/>
        <v>Start Loc</v>
      </c>
      <c r="I2250" s="24" t="str">
        <f t="shared" si="212"/>
        <v>End Loc</v>
      </c>
      <c r="J2250" s="24" t="str">
        <f t="shared" si="213"/>
        <v>Segment</v>
      </c>
      <c r="K2250" s="71" t="s">
        <v>984</v>
      </c>
      <c r="L2250" s="22">
        <v>1</v>
      </c>
      <c r="M2250" s="22">
        <v>1.24</v>
      </c>
      <c r="N2250" s="22">
        <v>2</v>
      </c>
      <c r="O2250" s="22">
        <v>0</v>
      </c>
      <c r="P2250" s="22">
        <v>0</v>
      </c>
      <c r="Q2250" s="22">
        <v>1</v>
      </c>
      <c r="R2250" s="22"/>
      <c r="S2250" s="22"/>
      <c r="T2250" s="22"/>
      <c r="U2250" t="s">
        <v>6800</v>
      </c>
      <c r="V2250" s="18">
        <f t="shared" si="214"/>
        <v>0.24</v>
      </c>
      <c r="W2250" s="18">
        <v>40.060075008600002</v>
      </c>
      <c r="X2250" s="18">
        <v>-83.084003314200004</v>
      </c>
      <c r="Y2250" s="18">
        <v>40.0589119829</v>
      </c>
      <c r="Z2250" s="18">
        <v>-83.079778097200006</v>
      </c>
      <c r="AA2250" s="71" t="str">
        <f t="shared" si="215"/>
        <v>FRA</v>
      </c>
    </row>
    <row r="2251" spans="1:27" x14ac:dyDescent="0.25">
      <c r="A2251" s="22" t="s">
        <v>3590</v>
      </c>
      <c r="B2251" s="22">
        <v>0</v>
      </c>
      <c r="C2251" s="22" t="s">
        <v>4612</v>
      </c>
      <c r="D2251" s="22">
        <v>2</v>
      </c>
      <c r="E2251" s="23" t="str">
        <f t="shared" si="210"/>
        <v>Green</v>
      </c>
      <c r="F2251" s="72" t="s">
        <v>1715</v>
      </c>
      <c r="G2251" s="23"/>
      <c r="H2251" s="24" t="str">
        <f t="shared" si="211"/>
        <v>Start Loc</v>
      </c>
      <c r="I2251" s="24" t="str">
        <f t="shared" si="212"/>
        <v>End Loc</v>
      </c>
      <c r="J2251" s="24" t="str">
        <f t="shared" si="213"/>
        <v>Segment</v>
      </c>
      <c r="K2251" s="71" t="s">
        <v>898</v>
      </c>
      <c r="L2251" s="22">
        <v>1</v>
      </c>
      <c r="M2251" s="22">
        <v>1.24</v>
      </c>
      <c r="N2251" s="22">
        <v>2</v>
      </c>
      <c r="O2251" s="22">
        <v>0</v>
      </c>
      <c r="P2251" s="22">
        <v>0</v>
      </c>
      <c r="Q2251" s="22">
        <v>2</v>
      </c>
      <c r="R2251" s="22"/>
      <c r="S2251" s="22"/>
      <c r="T2251" s="22"/>
      <c r="U2251" t="s">
        <v>366</v>
      </c>
      <c r="V2251" s="18">
        <f t="shared" si="214"/>
        <v>0.24</v>
      </c>
      <c r="W2251" s="18">
        <v>40.062091280899999</v>
      </c>
      <c r="X2251" s="18">
        <v>-80.822245560799999</v>
      </c>
      <c r="Y2251" s="18">
        <v>40.059179244799999</v>
      </c>
      <c r="Z2251" s="18">
        <v>-80.820643394000001</v>
      </c>
      <c r="AA2251" s="71" t="str">
        <f t="shared" si="215"/>
        <v>BEL</v>
      </c>
    </row>
    <row r="2252" spans="1:27" x14ac:dyDescent="0.25">
      <c r="A2252" s="22" t="s">
        <v>3668</v>
      </c>
      <c r="B2252" s="22">
        <v>0</v>
      </c>
      <c r="C2252" s="22" t="s">
        <v>4621</v>
      </c>
      <c r="D2252" s="22">
        <v>2</v>
      </c>
      <c r="E2252" s="23" t="str">
        <f t="shared" si="210"/>
        <v>Green</v>
      </c>
      <c r="F2252" s="72" t="s">
        <v>1685</v>
      </c>
      <c r="G2252" s="23"/>
      <c r="H2252" s="24" t="str">
        <f t="shared" si="211"/>
        <v>Start Loc</v>
      </c>
      <c r="I2252" s="24" t="str">
        <f t="shared" si="212"/>
        <v>End Loc</v>
      </c>
      <c r="J2252" s="24" t="str">
        <f t="shared" si="213"/>
        <v>Segment</v>
      </c>
      <c r="K2252" s="71" t="s">
        <v>787</v>
      </c>
      <c r="L2252" s="22">
        <v>0.75</v>
      </c>
      <c r="M2252" s="22">
        <v>0.99</v>
      </c>
      <c r="N2252" s="22">
        <v>2</v>
      </c>
      <c r="O2252" s="22">
        <v>0</v>
      </c>
      <c r="P2252" s="22">
        <v>0</v>
      </c>
      <c r="Q2252" s="22">
        <v>2</v>
      </c>
      <c r="R2252" s="22"/>
      <c r="S2252" s="22"/>
      <c r="T2252" s="22"/>
      <c r="U2252" t="s">
        <v>1978</v>
      </c>
      <c r="V2252" s="18">
        <f t="shared" si="214"/>
        <v>0.24</v>
      </c>
      <c r="W2252" s="18">
        <v>40.047297905000001</v>
      </c>
      <c r="X2252" s="18">
        <v>-83.242875722500003</v>
      </c>
      <c r="Y2252" s="18">
        <v>40.059467169199998</v>
      </c>
      <c r="Z2252" s="18">
        <v>-83.210087091600002</v>
      </c>
      <c r="AA2252" s="71" t="str">
        <f t="shared" si="215"/>
        <v>FRA</v>
      </c>
    </row>
    <row r="2253" spans="1:27" x14ac:dyDescent="0.25">
      <c r="A2253" s="22" t="s">
        <v>4579</v>
      </c>
      <c r="B2253" s="22">
        <v>0</v>
      </c>
      <c r="C2253" s="22" t="s">
        <v>4645</v>
      </c>
      <c r="D2253" s="22">
        <v>5</v>
      </c>
      <c r="E2253" s="23" t="str">
        <f t="shared" si="210"/>
        <v>Green</v>
      </c>
      <c r="F2253" s="72" t="s">
        <v>1699</v>
      </c>
      <c r="G2253" s="23"/>
      <c r="H2253" s="24" t="str">
        <f t="shared" si="211"/>
        <v>Start Loc</v>
      </c>
      <c r="I2253" s="24" t="str">
        <f t="shared" si="212"/>
        <v>End Loc</v>
      </c>
      <c r="J2253" s="24" t="str">
        <f t="shared" si="213"/>
        <v>Segment</v>
      </c>
      <c r="K2253" s="71" t="s">
        <v>835</v>
      </c>
      <c r="L2253" s="22">
        <v>9</v>
      </c>
      <c r="M2253" s="22">
        <v>9.24</v>
      </c>
      <c r="N2253" s="22">
        <v>5</v>
      </c>
      <c r="O2253" s="22">
        <v>0</v>
      </c>
      <c r="P2253" s="22">
        <v>0</v>
      </c>
      <c r="Q2253" s="22">
        <v>1</v>
      </c>
      <c r="R2253" s="22"/>
      <c r="S2253" s="22"/>
      <c r="T2253" s="22"/>
      <c r="U2253" t="s">
        <v>224</v>
      </c>
      <c r="V2253" s="18">
        <f t="shared" si="214"/>
        <v>0.24000000000000021</v>
      </c>
      <c r="W2253" s="18">
        <v>40.058454789400002</v>
      </c>
      <c r="X2253" s="18">
        <v>-82.611126619999993</v>
      </c>
      <c r="Y2253" s="18">
        <v>40.061928797699998</v>
      </c>
      <c r="Z2253" s="18">
        <v>-82.610888958999993</v>
      </c>
      <c r="AA2253" s="71" t="str">
        <f t="shared" si="215"/>
        <v>LIC</v>
      </c>
    </row>
    <row r="2254" spans="1:27" x14ac:dyDescent="0.25">
      <c r="A2254" s="22" t="s">
        <v>6555</v>
      </c>
      <c r="B2254" s="22">
        <v>0</v>
      </c>
      <c r="C2254" s="22" t="s">
        <v>4641</v>
      </c>
      <c r="D2254" s="22">
        <v>5</v>
      </c>
      <c r="E2254" s="23" t="str">
        <f t="shared" si="210"/>
        <v>Green</v>
      </c>
      <c r="F2254" s="72" t="s">
        <v>1699</v>
      </c>
      <c r="G2254" s="23"/>
      <c r="H2254" s="24" t="str">
        <f t="shared" si="211"/>
        <v>Start Loc</v>
      </c>
      <c r="I2254" s="24" t="str">
        <f t="shared" si="212"/>
        <v>End Loc</v>
      </c>
      <c r="J2254" s="24" t="str">
        <f t="shared" si="213"/>
        <v>Segment</v>
      </c>
      <c r="K2254" s="71" t="s">
        <v>972</v>
      </c>
      <c r="L2254" s="22">
        <v>8.5</v>
      </c>
      <c r="M2254" s="22">
        <v>8.74</v>
      </c>
      <c r="N2254" s="22">
        <v>5</v>
      </c>
      <c r="O2254" s="22">
        <v>0</v>
      </c>
      <c r="P2254" s="22">
        <v>0</v>
      </c>
      <c r="Q2254" s="22">
        <v>2</v>
      </c>
      <c r="R2254" s="22"/>
      <c r="S2254" s="22"/>
      <c r="T2254" s="22"/>
      <c r="U2254" t="s">
        <v>656</v>
      </c>
      <c r="V2254" s="18">
        <f t="shared" si="214"/>
        <v>0.24000000000000021</v>
      </c>
      <c r="W2254" s="18">
        <v>40.058677469099997</v>
      </c>
      <c r="X2254" s="18">
        <v>-82.729304048000003</v>
      </c>
      <c r="Y2254" s="18">
        <v>40.062156025</v>
      </c>
      <c r="Z2254" s="18">
        <v>-82.729242348100001</v>
      </c>
      <c r="AA2254" s="71" t="str">
        <f t="shared" si="215"/>
        <v>LIC</v>
      </c>
    </row>
    <row r="2255" spans="1:27" x14ac:dyDescent="0.25">
      <c r="A2255" s="22" t="s">
        <v>2507</v>
      </c>
      <c r="B2255" s="22">
        <v>0</v>
      </c>
      <c r="C2255" s="22" t="s">
        <v>4621</v>
      </c>
      <c r="D2255" s="22">
        <v>2</v>
      </c>
      <c r="E2255" s="23" t="str">
        <f t="shared" si="210"/>
        <v>Green</v>
      </c>
      <c r="F2255" s="72" t="s">
        <v>1715</v>
      </c>
      <c r="G2255" s="23"/>
      <c r="H2255" s="24" t="str">
        <f t="shared" si="211"/>
        <v>Start Loc</v>
      </c>
      <c r="I2255" s="24" t="str">
        <f t="shared" si="212"/>
        <v>End Loc</v>
      </c>
      <c r="J2255" s="24" t="str">
        <f t="shared" si="213"/>
        <v>Segment</v>
      </c>
      <c r="K2255" s="71" t="s">
        <v>898</v>
      </c>
      <c r="L2255" s="22">
        <v>0.75</v>
      </c>
      <c r="M2255" s="22">
        <v>0.99</v>
      </c>
      <c r="N2255" s="22">
        <v>2</v>
      </c>
      <c r="O2255" s="22">
        <v>0</v>
      </c>
      <c r="P2255" s="22">
        <v>0</v>
      </c>
      <c r="Q2255" s="22">
        <v>0</v>
      </c>
      <c r="R2255" s="22"/>
      <c r="S2255" s="22"/>
      <c r="T2255" s="22"/>
      <c r="U2255" t="s">
        <v>366</v>
      </c>
      <c r="V2255" s="18">
        <f t="shared" si="214"/>
        <v>0.24</v>
      </c>
      <c r="W2255" s="18">
        <v>40.062516774700001</v>
      </c>
      <c r="X2255" s="18">
        <v>-80.826757590100001</v>
      </c>
      <c r="Y2255" s="18">
        <v>40.062193600800001</v>
      </c>
      <c r="Z2255" s="18">
        <v>-80.822378657000002</v>
      </c>
      <c r="AA2255" s="71" t="str">
        <f t="shared" si="215"/>
        <v>BEL</v>
      </c>
    </row>
    <row r="2256" spans="1:27" x14ac:dyDescent="0.25">
      <c r="A2256" s="22" t="s">
        <v>6167</v>
      </c>
      <c r="B2256" s="22">
        <v>0</v>
      </c>
      <c r="C2256" s="22" t="s">
        <v>4645</v>
      </c>
      <c r="D2256" s="22">
        <v>2</v>
      </c>
      <c r="E2256" s="23" t="str">
        <f t="shared" si="210"/>
        <v>Green</v>
      </c>
      <c r="F2256" s="72" t="s">
        <v>1699</v>
      </c>
      <c r="G2256" s="23"/>
      <c r="H2256" s="24" t="str">
        <f t="shared" si="211"/>
        <v>Start Loc</v>
      </c>
      <c r="I2256" s="24" t="str">
        <f t="shared" si="212"/>
        <v>End Loc</v>
      </c>
      <c r="J2256" s="24" t="str">
        <f t="shared" si="213"/>
        <v>Segment</v>
      </c>
      <c r="K2256" s="71" t="s">
        <v>1081</v>
      </c>
      <c r="L2256" s="22">
        <v>9</v>
      </c>
      <c r="M2256" s="22">
        <v>9.24</v>
      </c>
      <c r="N2256" s="22">
        <v>2</v>
      </c>
      <c r="O2256" s="22">
        <v>0</v>
      </c>
      <c r="P2256" s="22">
        <v>1</v>
      </c>
      <c r="Q2256" s="22">
        <v>3</v>
      </c>
      <c r="R2256" s="22"/>
      <c r="S2256" s="22"/>
      <c r="T2256" s="22"/>
      <c r="U2256" t="s">
        <v>527</v>
      </c>
      <c r="V2256" s="18">
        <f t="shared" si="214"/>
        <v>0.24000000000000021</v>
      </c>
      <c r="W2256" s="18">
        <v>40.059862177100001</v>
      </c>
      <c r="X2256" s="18">
        <v>-82.288120712899996</v>
      </c>
      <c r="Y2256" s="18">
        <v>40.0630988622</v>
      </c>
      <c r="Z2256" s="18">
        <v>-82.2897618784</v>
      </c>
      <c r="AA2256" s="71" t="str">
        <f t="shared" si="215"/>
        <v>LIC</v>
      </c>
    </row>
    <row r="2257" spans="1:27" x14ac:dyDescent="0.25">
      <c r="A2257" s="22" t="s">
        <v>4031</v>
      </c>
      <c r="B2257" s="22">
        <v>0</v>
      </c>
      <c r="C2257" s="22" t="s">
        <v>4643</v>
      </c>
      <c r="D2257" s="22">
        <v>5</v>
      </c>
      <c r="E2257" s="23" t="str">
        <f t="shared" si="210"/>
        <v>Green</v>
      </c>
      <c r="F2257" s="72" t="s">
        <v>1699</v>
      </c>
      <c r="G2257" s="23"/>
      <c r="H2257" s="24" t="str">
        <f t="shared" si="211"/>
        <v>Start Loc</v>
      </c>
      <c r="I2257" s="24" t="str">
        <f t="shared" si="212"/>
        <v>End Loc</v>
      </c>
      <c r="J2257" s="24" t="str">
        <f t="shared" si="213"/>
        <v>Segment</v>
      </c>
      <c r="K2257" s="71" t="s">
        <v>1018</v>
      </c>
      <c r="L2257" s="22">
        <v>3.5</v>
      </c>
      <c r="M2257" s="22">
        <v>3.74</v>
      </c>
      <c r="N2257" s="22">
        <v>5</v>
      </c>
      <c r="O2257" s="22">
        <v>0</v>
      </c>
      <c r="P2257" s="22">
        <v>3</v>
      </c>
      <c r="Q2257" s="22">
        <v>6</v>
      </c>
      <c r="R2257" s="22"/>
      <c r="S2257" s="22"/>
      <c r="T2257" s="22"/>
      <c r="U2257" t="s">
        <v>410</v>
      </c>
      <c r="V2257" s="18">
        <f t="shared" si="214"/>
        <v>0.24000000000000021</v>
      </c>
      <c r="W2257" s="18">
        <v>40.062276107499997</v>
      </c>
      <c r="X2257" s="18">
        <v>-82.335579727199999</v>
      </c>
      <c r="Y2257" s="18">
        <v>40.063735466799997</v>
      </c>
      <c r="Z2257" s="18">
        <v>-82.332033578199997</v>
      </c>
      <c r="AA2257" s="71" t="str">
        <f t="shared" si="215"/>
        <v>LIC</v>
      </c>
    </row>
    <row r="2258" spans="1:27" x14ac:dyDescent="0.25">
      <c r="A2258" s="22" t="s">
        <v>4923</v>
      </c>
      <c r="B2258" s="22">
        <v>0</v>
      </c>
      <c r="C2258" s="22" t="s">
        <v>4614</v>
      </c>
      <c r="D2258" s="22">
        <v>2</v>
      </c>
      <c r="E2258" s="23" t="str">
        <f t="shared" si="210"/>
        <v>Green</v>
      </c>
      <c r="F2258" s="72" t="s">
        <v>1699</v>
      </c>
      <c r="G2258" s="23"/>
      <c r="H2258" s="24" t="str">
        <f t="shared" si="211"/>
        <v>Start Loc</v>
      </c>
      <c r="I2258" s="24" t="str">
        <f t="shared" si="212"/>
        <v>End Loc</v>
      </c>
      <c r="J2258" s="24" t="str">
        <f t="shared" si="213"/>
        <v>Segment</v>
      </c>
      <c r="K2258" s="71" t="s">
        <v>1018</v>
      </c>
      <c r="L2258" s="22">
        <v>3.75</v>
      </c>
      <c r="M2258" s="22">
        <v>3.99</v>
      </c>
      <c r="N2258" s="22">
        <v>2</v>
      </c>
      <c r="O2258" s="22">
        <v>0</v>
      </c>
      <c r="P2258" s="22">
        <v>1</v>
      </c>
      <c r="Q2258" s="22">
        <v>1</v>
      </c>
      <c r="R2258" s="22"/>
      <c r="S2258" s="22"/>
      <c r="T2258" s="22"/>
      <c r="U2258" t="s">
        <v>410</v>
      </c>
      <c r="V2258" s="18">
        <f t="shared" si="214"/>
        <v>0.24000000000000021</v>
      </c>
      <c r="W2258" s="18">
        <v>40.063655856899999</v>
      </c>
      <c r="X2258" s="18">
        <v>-82.331876766500002</v>
      </c>
      <c r="Y2258" s="18">
        <v>40.0647585914</v>
      </c>
      <c r="Z2258" s="18">
        <v>-82.327890421399999</v>
      </c>
      <c r="AA2258" s="71" t="str">
        <f t="shared" si="215"/>
        <v>LIC</v>
      </c>
    </row>
    <row r="2259" spans="1:27" x14ac:dyDescent="0.25">
      <c r="A2259" s="22" t="s">
        <v>2506</v>
      </c>
      <c r="B2259" s="22">
        <v>0</v>
      </c>
      <c r="C2259" s="22" t="s">
        <v>4620</v>
      </c>
      <c r="D2259" s="22">
        <v>2</v>
      </c>
      <c r="E2259" s="23" t="str">
        <f t="shared" si="210"/>
        <v>Green</v>
      </c>
      <c r="F2259" s="72" t="s">
        <v>1715</v>
      </c>
      <c r="G2259" s="23"/>
      <c r="H2259" s="24" t="str">
        <f t="shared" si="211"/>
        <v>Start Loc</v>
      </c>
      <c r="I2259" s="24" t="str">
        <f t="shared" si="212"/>
        <v>End Loc</v>
      </c>
      <c r="J2259" s="24" t="str">
        <f t="shared" si="213"/>
        <v>Segment</v>
      </c>
      <c r="K2259" s="71" t="s">
        <v>898</v>
      </c>
      <c r="L2259" s="22">
        <v>0</v>
      </c>
      <c r="M2259" s="22">
        <v>0.24</v>
      </c>
      <c r="N2259" s="22">
        <v>2</v>
      </c>
      <c r="O2259" s="22">
        <v>0</v>
      </c>
      <c r="P2259" s="22">
        <v>0</v>
      </c>
      <c r="Q2259" s="22">
        <v>0</v>
      </c>
      <c r="R2259" s="22"/>
      <c r="S2259" s="22"/>
      <c r="T2259" s="22"/>
      <c r="U2259" t="s">
        <v>366</v>
      </c>
      <c r="V2259" s="18">
        <f t="shared" si="214"/>
        <v>0.24</v>
      </c>
      <c r="W2259" s="18">
        <v>40.067139516799998</v>
      </c>
      <c r="X2259" s="18">
        <v>-80.837174651799998</v>
      </c>
      <c r="Y2259" s="18">
        <v>40.065138836999999</v>
      </c>
      <c r="Z2259" s="18">
        <v>-80.835153410000004</v>
      </c>
      <c r="AA2259" s="71" t="str">
        <f t="shared" si="215"/>
        <v>BEL</v>
      </c>
    </row>
    <row r="2260" spans="1:27" x14ac:dyDescent="0.25">
      <c r="A2260" s="22" t="s">
        <v>2846</v>
      </c>
      <c r="B2260" s="22">
        <v>0</v>
      </c>
      <c r="C2260" s="22" t="s">
        <v>4651</v>
      </c>
      <c r="D2260" s="22">
        <v>2</v>
      </c>
      <c r="E2260" s="23" t="str">
        <f t="shared" si="210"/>
        <v>Green</v>
      </c>
      <c r="F2260" s="72" t="s">
        <v>1733</v>
      </c>
      <c r="G2260" s="23"/>
      <c r="H2260" s="24" t="str">
        <f t="shared" si="211"/>
        <v>Start Loc</v>
      </c>
      <c r="I2260" s="24" t="str">
        <f t="shared" si="212"/>
        <v>End Loc</v>
      </c>
      <c r="J2260" s="24" t="str">
        <f t="shared" si="213"/>
        <v>Segment</v>
      </c>
      <c r="K2260" s="71" t="s">
        <v>861</v>
      </c>
      <c r="L2260" s="22">
        <v>12.75</v>
      </c>
      <c r="M2260" s="22">
        <v>12.99</v>
      </c>
      <c r="N2260" s="22">
        <v>2</v>
      </c>
      <c r="O2260" s="22">
        <v>0</v>
      </c>
      <c r="P2260" s="22">
        <v>0</v>
      </c>
      <c r="Q2260" s="22">
        <v>1</v>
      </c>
      <c r="R2260" s="22"/>
      <c r="S2260" s="22"/>
      <c r="T2260" s="22"/>
      <c r="U2260" t="s">
        <v>460</v>
      </c>
      <c r="V2260" s="18">
        <f t="shared" si="214"/>
        <v>0.24000000000000021</v>
      </c>
      <c r="W2260" s="18">
        <v>40.063241437800002</v>
      </c>
      <c r="X2260" s="18">
        <v>-81.580522239000004</v>
      </c>
      <c r="Y2260" s="18">
        <v>40.066085709799999</v>
      </c>
      <c r="Z2260" s="18">
        <v>-81.580918840799995</v>
      </c>
      <c r="AA2260" s="71" t="str">
        <f t="shared" si="215"/>
        <v>GUE</v>
      </c>
    </row>
    <row r="2261" spans="1:27" x14ac:dyDescent="0.25">
      <c r="A2261" s="22" t="s">
        <v>2789</v>
      </c>
      <c r="B2261" s="22">
        <v>0</v>
      </c>
      <c r="C2261" s="22" t="s">
        <v>4619</v>
      </c>
      <c r="D2261" s="22">
        <v>2</v>
      </c>
      <c r="E2261" s="23" t="str">
        <f t="shared" si="210"/>
        <v>Green</v>
      </c>
      <c r="F2261" s="72" t="s">
        <v>1732</v>
      </c>
      <c r="G2261" s="23"/>
      <c r="H2261" s="24" t="str">
        <f t="shared" si="211"/>
        <v>Start Loc</v>
      </c>
      <c r="I2261" s="24" t="str">
        <f t="shared" si="212"/>
        <v>End Loc</v>
      </c>
      <c r="J2261" s="24" t="str">
        <f t="shared" si="213"/>
        <v>Segment</v>
      </c>
      <c r="K2261" s="71" t="s">
        <v>1099</v>
      </c>
      <c r="L2261" s="22">
        <v>0.5</v>
      </c>
      <c r="M2261" s="22">
        <v>0.74</v>
      </c>
      <c r="N2261" s="22">
        <v>2</v>
      </c>
      <c r="O2261" s="22">
        <v>0</v>
      </c>
      <c r="P2261" s="22">
        <v>0</v>
      </c>
      <c r="Q2261" s="22">
        <v>1</v>
      </c>
      <c r="R2261" s="22"/>
      <c r="S2261" s="22"/>
      <c r="T2261" s="22"/>
      <c r="U2261" t="s">
        <v>1624</v>
      </c>
      <c r="V2261" s="18">
        <f t="shared" si="214"/>
        <v>0.24</v>
      </c>
      <c r="W2261" s="18">
        <v>40.0659956151</v>
      </c>
      <c r="X2261" s="18">
        <v>-84.176928674600006</v>
      </c>
      <c r="Y2261" s="18">
        <v>40.068995645500003</v>
      </c>
      <c r="Z2261" s="18">
        <v>-84.175437581699995</v>
      </c>
      <c r="AA2261" s="71" t="str">
        <f t="shared" si="215"/>
        <v>MIA</v>
      </c>
    </row>
    <row r="2262" spans="1:27" x14ac:dyDescent="0.25">
      <c r="A2262" s="22" t="s">
        <v>3778</v>
      </c>
      <c r="B2262" s="22">
        <v>0</v>
      </c>
      <c r="C2262" s="22" t="s">
        <v>4620</v>
      </c>
      <c r="D2262" s="22">
        <v>3</v>
      </c>
      <c r="E2262" s="23" t="str">
        <f t="shared" si="210"/>
        <v>Green</v>
      </c>
      <c r="F2262" s="72" t="s">
        <v>1715</v>
      </c>
      <c r="G2262" s="23"/>
      <c r="H2262" s="24" t="str">
        <f t="shared" si="211"/>
        <v>Start Loc</v>
      </c>
      <c r="I2262" s="24" t="str">
        <f t="shared" si="212"/>
        <v>End Loc</v>
      </c>
      <c r="J2262" s="24" t="str">
        <f t="shared" si="213"/>
        <v>Segment</v>
      </c>
      <c r="K2262" s="71" t="s">
        <v>1034</v>
      </c>
      <c r="L2262" s="22">
        <v>0</v>
      </c>
      <c r="M2262" s="22">
        <v>0.24</v>
      </c>
      <c r="N2262" s="22">
        <v>3</v>
      </c>
      <c r="O2262" s="22">
        <v>0</v>
      </c>
      <c r="P2262" s="22">
        <v>0</v>
      </c>
      <c r="Q2262" s="22">
        <v>2</v>
      </c>
      <c r="R2262" s="22"/>
      <c r="S2262" s="22"/>
      <c r="T2262" s="22"/>
      <c r="U2262" t="s">
        <v>1393</v>
      </c>
      <c r="V2262" s="18">
        <f t="shared" si="214"/>
        <v>0.24</v>
      </c>
      <c r="W2262" s="18">
        <v>40.066719118599998</v>
      </c>
      <c r="X2262" s="18">
        <v>-80.862472482200005</v>
      </c>
      <c r="Y2262" s="18">
        <v>40.069810953000001</v>
      </c>
      <c r="Z2262" s="18">
        <v>-80.861231001500002</v>
      </c>
      <c r="AA2262" s="71" t="str">
        <f t="shared" si="215"/>
        <v>BEL</v>
      </c>
    </row>
    <row r="2263" spans="1:27" x14ac:dyDescent="0.25">
      <c r="A2263" s="22" t="s">
        <v>4072</v>
      </c>
      <c r="B2263" s="22">
        <v>0</v>
      </c>
      <c r="C2263" s="22" t="s">
        <v>4620</v>
      </c>
      <c r="D2263" s="22">
        <v>3</v>
      </c>
      <c r="E2263" s="23" t="str">
        <f t="shared" si="210"/>
        <v>Green</v>
      </c>
      <c r="F2263" s="72" t="s">
        <v>1715</v>
      </c>
      <c r="G2263" s="23"/>
      <c r="H2263" s="24" t="str">
        <f t="shared" si="211"/>
        <v>Start Loc</v>
      </c>
      <c r="I2263" s="24" t="str">
        <f t="shared" si="212"/>
        <v>End Loc</v>
      </c>
      <c r="J2263" s="24" t="str">
        <f t="shared" si="213"/>
        <v>Segment</v>
      </c>
      <c r="K2263" s="71" t="s">
        <v>1586</v>
      </c>
      <c r="L2263" s="22">
        <v>0</v>
      </c>
      <c r="M2263" s="22">
        <v>0.24</v>
      </c>
      <c r="N2263" s="22">
        <v>3</v>
      </c>
      <c r="O2263" s="22">
        <v>0</v>
      </c>
      <c r="P2263" s="22">
        <v>0</v>
      </c>
      <c r="Q2263" s="22">
        <v>0</v>
      </c>
      <c r="R2263" s="22"/>
      <c r="S2263" s="22"/>
      <c r="T2263" s="22"/>
      <c r="U2263" t="s">
        <v>1413</v>
      </c>
      <c r="V2263" s="18">
        <f t="shared" si="214"/>
        <v>0.24</v>
      </c>
      <c r="W2263" s="18">
        <v>40.066719118599998</v>
      </c>
      <c r="X2263" s="18">
        <v>-80.862472482200005</v>
      </c>
      <c r="Y2263" s="18">
        <v>40.069943845700003</v>
      </c>
      <c r="Z2263" s="18">
        <v>-80.8640818895</v>
      </c>
      <c r="AA2263" s="71" t="str">
        <f t="shared" si="215"/>
        <v>BEL</v>
      </c>
    </row>
    <row r="2264" spans="1:27" x14ac:dyDescent="0.25">
      <c r="A2264" s="22" t="s">
        <v>4276</v>
      </c>
      <c r="B2264" s="22">
        <v>0</v>
      </c>
      <c r="C2264" s="22" t="s">
        <v>4620</v>
      </c>
      <c r="D2264" s="22">
        <v>2</v>
      </c>
      <c r="E2264" s="23" t="str">
        <f t="shared" si="210"/>
        <v>Green</v>
      </c>
      <c r="F2264" s="72" t="s">
        <v>1685</v>
      </c>
      <c r="G2264" s="23"/>
      <c r="H2264" s="24" t="str">
        <f t="shared" si="211"/>
        <v>Start Loc</v>
      </c>
      <c r="I2264" s="24" t="str">
        <f t="shared" si="212"/>
        <v>End Loc</v>
      </c>
      <c r="J2264" s="24" t="str">
        <f t="shared" si="213"/>
        <v>Segment</v>
      </c>
      <c r="K2264" s="71" t="s">
        <v>867</v>
      </c>
      <c r="L2264" s="22">
        <v>0</v>
      </c>
      <c r="M2264" s="22">
        <v>0.24</v>
      </c>
      <c r="N2264" s="22">
        <v>2</v>
      </c>
      <c r="O2264" s="22">
        <v>0</v>
      </c>
      <c r="P2264" s="22">
        <v>0</v>
      </c>
      <c r="Q2264" s="22">
        <v>0</v>
      </c>
      <c r="R2264" s="22"/>
      <c r="S2264" s="22"/>
      <c r="T2264" s="22"/>
      <c r="U2264" t="s">
        <v>248</v>
      </c>
      <c r="V2264" s="18">
        <f t="shared" si="214"/>
        <v>0.24</v>
      </c>
      <c r="W2264" s="18">
        <v>40.067225990399997</v>
      </c>
      <c r="X2264" s="18">
        <v>-83.039889192199993</v>
      </c>
      <c r="Y2264" s="18">
        <v>40.070261305899997</v>
      </c>
      <c r="Z2264" s="18">
        <v>-83.042077360600004</v>
      </c>
      <c r="AA2264" s="71" t="str">
        <f t="shared" si="215"/>
        <v>FRA</v>
      </c>
    </row>
    <row r="2265" spans="1:27" x14ac:dyDescent="0.25">
      <c r="A2265" s="22" t="s">
        <v>5360</v>
      </c>
      <c r="B2265" s="22">
        <v>0</v>
      </c>
      <c r="C2265" s="22" t="s">
        <v>4665</v>
      </c>
      <c r="D2265" s="22">
        <v>2</v>
      </c>
      <c r="E2265" s="23" t="str">
        <f t="shared" si="210"/>
        <v>Green</v>
      </c>
      <c r="F2265" s="72" t="s">
        <v>1699</v>
      </c>
      <c r="G2265" s="23"/>
      <c r="H2265" s="24" t="str">
        <f t="shared" si="211"/>
        <v>Start Loc</v>
      </c>
      <c r="I2265" s="24" t="str">
        <f t="shared" si="212"/>
        <v>End Loc</v>
      </c>
      <c r="J2265" s="24" t="str">
        <f t="shared" si="213"/>
        <v>Segment</v>
      </c>
      <c r="K2265" s="71" t="s">
        <v>1081</v>
      </c>
      <c r="L2265" s="22">
        <v>9.75</v>
      </c>
      <c r="M2265" s="22">
        <v>9.99</v>
      </c>
      <c r="N2265" s="22">
        <v>2</v>
      </c>
      <c r="O2265" s="22">
        <v>0</v>
      </c>
      <c r="P2265" s="22">
        <v>0</v>
      </c>
      <c r="Q2265" s="22">
        <v>0</v>
      </c>
      <c r="R2265" s="22"/>
      <c r="S2265" s="22"/>
      <c r="T2265" s="22"/>
      <c r="U2265" t="s">
        <v>527</v>
      </c>
      <c r="V2265" s="18">
        <f t="shared" si="214"/>
        <v>0.24000000000000021</v>
      </c>
      <c r="W2265" s="18">
        <v>40.068568327100003</v>
      </c>
      <c r="X2265" s="18">
        <v>-82.294461615100005</v>
      </c>
      <c r="Y2265" s="18">
        <v>40.071197160099999</v>
      </c>
      <c r="Z2265" s="18">
        <v>-82.296795965499996</v>
      </c>
      <c r="AA2265" s="71" t="str">
        <f t="shared" si="215"/>
        <v>LIC</v>
      </c>
    </row>
    <row r="2266" spans="1:27" x14ac:dyDescent="0.25">
      <c r="A2266" s="22" t="s">
        <v>4335</v>
      </c>
      <c r="B2266" s="22">
        <v>0</v>
      </c>
      <c r="C2266" s="22" t="s">
        <v>4618</v>
      </c>
      <c r="D2266" s="22">
        <v>3</v>
      </c>
      <c r="E2266" s="23" t="str">
        <f t="shared" si="210"/>
        <v>Green</v>
      </c>
      <c r="F2266" s="72" t="s">
        <v>1685</v>
      </c>
      <c r="G2266" s="23"/>
      <c r="H2266" s="24" t="str">
        <f t="shared" si="211"/>
        <v>Start Loc</v>
      </c>
      <c r="I2266" s="24" t="str">
        <f t="shared" si="212"/>
        <v>End Loc</v>
      </c>
      <c r="J2266" s="24" t="str">
        <f t="shared" si="213"/>
        <v>Segment</v>
      </c>
      <c r="K2266" s="71" t="s">
        <v>1019</v>
      </c>
      <c r="L2266" s="22">
        <v>2</v>
      </c>
      <c r="M2266" s="22">
        <v>2.2400000000000002</v>
      </c>
      <c r="N2266" s="22">
        <v>3</v>
      </c>
      <c r="O2266" s="22">
        <v>0</v>
      </c>
      <c r="P2266" s="22">
        <v>1</v>
      </c>
      <c r="Q2266" s="22">
        <v>2</v>
      </c>
      <c r="R2266" s="22"/>
      <c r="S2266" s="22"/>
      <c r="T2266" s="22"/>
      <c r="U2266" t="s">
        <v>1422</v>
      </c>
      <c r="V2266" s="18">
        <f t="shared" si="214"/>
        <v>0.24000000000000021</v>
      </c>
      <c r="W2266" s="18">
        <v>40.072887000800002</v>
      </c>
      <c r="X2266" s="18">
        <v>-83.070749469899994</v>
      </c>
      <c r="Y2266" s="18">
        <v>40.072324593899999</v>
      </c>
      <c r="Z2266" s="18">
        <v>-83.066367487899996</v>
      </c>
      <c r="AA2266" s="71" t="str">
        <f t="shared" si="215"/>
        <v>FRA</v>
      </c>
    </row>
    <row r="2267" spans="1:27" x14ac:dyDescent="0.25">
      <c r="A2267" s="22" t="s">
        <v>5126</v>
      </c>
      <c r="B2267" s="22">
        <v>0</v>
      </c>
      <c r="C2267" s="22" t="s">
        <v>4641</v>
      </c>
      <c r="D2267" s="22">
        <v>2</v>
      </c>
      <c r="E2267" s="23" t="str">
        <f t="shared" si="210"/>
        <v>Green</v>
      </c>
      <c r="F2267" s="72" t="s">
        <v>1699</v>
      </c>
      <c r="G2267" s="23"/>
      <c r="H2267" s="24" t="str">
        <f t="shared" si="211"/>
        <v>Start Loc</v>
      </c>
      <c r="I2267" s="24" t="str">
        <f t="shared" si="212"/>
        <v>End Loc</v>
      </c>
      <c r="J2267" s="24" t="str">
        <f t="shared" si="213"/>
        <v>Segment</v>
      </c>
      <c r="K2267" s="71" t="s">
        <v>929</v>
      </c>
      <c r="L2267" s="22">
        <v>8.5</v>
      </c>
      <c r="M2267" s="22">
        <v>8.74</v>
      </c>
      <c r="N2267" s="22">
        <v>2</v>
      </c>
      <c r="O2267" s="22">
        <v>0</v>
      </c>
      <c r="P2267" s="22">
        <v>1</v>
      </c>
      <c r="Q2267" s="22">
        <v>2</v>
      </c>
      <c r="R2267" s="22"/>
      <c r="S2267" s="22"/>
      <c r="T2267" s="22"/>
      <c r="U2267" t="s">
        <v>4791</v>
      </c>
      <c r="V2267" s="18">
        <f t="shared" si="214"/>
        <v>0.24000000000000021</v>
      </c>
      <c r="W2267" s="18">
        <v>40.069103451799997</v>
      </c>
      <c r="X2267" s="18">
        <v>-82.590004715999996</v>
      </c>
      <c r="Y2267" s="18">
        <v>40.0724329381</v>
      </c>
      <c r="Z2267" s="18">
        <v>-82.589085326200006</v>
      </c>
      <c r="AA2267" s="71" t="str">
        <f t="shared" si="215"/>
        <v>LIC</v>
      </c>
    </row>
    <row r="2268" spans="1:27" x14ac:dyDescent="0.25">
      <c r="A2268" s="22" t="s">
        <v>2612</v>
      </c>
      <c r="B2268" s="22">
        <v>0</v>
      </c>
      <c r="C2268" s="22" t="s">
        <v>4625</v>
      </c>
      <c r="D2268" s="22">
        <v>2</v>
      </c>
      <c r="E2268" s="23" t="str">
        <f t="shared" si="210"/>
        <v>Green</v>
      </c>
      <c r="F2268" s="72" t="s">
        <v>1699</v>
      </c>
      <c r="G2268" s="23"/>
      <c r="H2268" s="24" t="str">
        <f t="shared" si="211"/>
        <v>Start Loc</v>
      </c>
      <c r="I2268" s="24" t="str">
        <f t="shared" si="212"/>
        <v>End Loc</v>
      </c>
      <c r="J2268" s="24" t="str">
        <f t="shared" si="213"/>
        <v>Segment</v>
      </c>
      <c r="K2268" s="71" t="s">
        <v>1081</v>
      </c>
      <c r="L2268" s="22">
        <v>10</v>
      </c>
      <c r="M2268" s="22">
        <v>10.24</v>
      </c>
      <c r="N2268" s="22">
        <v>2</v>
      </c>
      <c r="O2268" s="22">
        <v>0</v>
      </c>
      <c r="P2268" s="22">
        <v>0</v>
      </c>
      <c r="Q2268" s="22">
        <v>0</v>
      </c>
      <c r="R2268" s="22"/>
      <c r="S2268" s="22"/>
      <c r="T2268" s="22"/>
      <c r="U2268" t="s">
        <v>527</v>
      </c>
      <c r="V2268" s="18">
        <f t="shared" si="214"/>
        <v>0.24000000000000021</v>
      </c>
      <c r="W2268" s="18">
        <v>40.071329745500002</v>
      </c>
      <c r="X2268" s="18">
        <v>-82.296761691200004</v>
      </c>
      <c r="Y2268" s="18">
        <v>40.074185151800002</v>
      </c>
      <c r="Z2268" s="18">
        <v>-82.294618557099994</v>
      </c>
      <c r="AA2268" s="71" t="str">
        <f t="shared" si="215"/>
        <v>LIC</v>
      </c>
    </row>
    <row r="2269" spans="1:27" x14ac:dyDescent="0.25">
      <c r="A2269" s="22" t="s">
        <v>3006</v>
      </c>
      <c r="B2269" s="22">
        <v>0</v>
      </c>
      <c r="C2269" s="22" t="s">
        <v>4627</v>
      </c>
      <c r="D2269" s="22">
        <v>2</v>
      </c>
      <c r="E2269" s="23" t="str">
        <f t="shared" si="210"/>
        <v>Green</v>
      </c>
      <c r="F2269" s="72" t="s">
        <v>1732</v>
      </c>
      <c r="G2269" s="23"/>
      <c r="H2269" s="24" t="str">
        <f t="shared" si="211"/>
        <v>Start Loc</v>
      </c>
      <c r="I2269" s="24" t="str">
        <f t="shared" si="212"/>
        <v>End Loc</v>
      </c>
      <c r="J2269" s="24" t="str">
        <f t="shared" si="213"/>
        <v>Segment</v>
      </c>
      <c r="K2269" s="71" t="s">
        <v>1014</v>
      </c>
      <c r="L2269" s="22">
        <v>3.25</v>
      </c>
      <c r="M2269" s="22">
        <v>3.49</v>
      </c>
      <c r="N2269" s="22">
        <v>2</v>
      </c>
      <c r="O2269" s="22">
        <v>0</v>
      </c>
      <c r="P2269" s="22">
        <v>0</v>
      </c>
      <c r="Q2269" s="22">
        <v>2</v>
      </c>
      <c r="R2269" s="22"/>
      <c r="S2269" s="22"/>
      <c r="T2269" s="22"/>
      <c r="U2269" t="s">
        <v>467</v>
      </c>
      <c r="V2269" s="18">
        <f t="shared" si="214"/>
        <v>0.24000000000000021</v>
      </c>
      <c r="W2269" s="18">
        <v>40.072661600000004</v>
      </c>
      <c r="X2269" s="18">
        <v>-84.154943079099993</v>
      </c>
      <c r="Y2269" s="18">
        <v>40.0750710935</v>
      </c>
      <c r="Z2269" s="18">
        <v>-84.151798454599998</v>
      </c>
      <c r="AA2269" s="71" t="str">
        <f t="shared" si="215"/>
        <v>MIA</v>
      </c>
    </row>
    <row r="2270" spans="1:27" x14ac:dyDescent="0.25">
      <c r="A2270" s="22" t="s">
        <v>6535</v>
      </c>
      <c r="B2270" s="22">
        <v>0</v>
      </c>
      <c r="C2270" s="22" t="s">
        <v>4619</v>
      </c>
      <c r="D2270" s="22">
        <v>4</v>
      </c>
      <c r="E2270" s="23" t="str">
        <f t="shared" si="210"/>
        <v>Green</v>
      </c>
      <c r="F2270" s="72" t="s">
        <v>1715</v>
      </c>
      <c r="G2270" s="23"/>
      <c r="H2270" s="24" t="str">
        <f t="shared" si="211"/>
        <v>Start Loc</v>
      </c>
      <c r="I2270" s="24" t="str">
        <f t="shared" si="212"/>
        <v>End Loc</v>
      </c>
      <c r="J2270" s="24" t="str">
        <f t="shared" si="213"/>
        <v>Segment</v>
      </c>
      <c r="K2270" s="71" t="s">
        <v>1586</v>
      </c>
      <c r="L2270" s="22">
        <v>0.5</v>
      </c>
      <c r="M2270" s="22">
        <v>0.74</v>
      </c>
      <c r="N2270" s="22">
        <v>4</v>
      </c>
      <c r="O2270" s="22">
        <v>0</v>
      </c>
      <c r="P2270" s="22">
        <v>0</v>
      </c>
      <c r="Q2270" s="22">
        <v>0</v>
      </c>
      <c r="R2270" s="22"/>
      <c r="S2270" s="22"/>
      <c r="T2270" s="22"/>
      <c r="U2270" t="s">
        <v>1413</v>
      </c>
      <c r="V2270" s="18">
        <f t="shared" si="214"/>
        <v>0.24</v>
      </c>
      <c r="W2270" s="18">
        <v>40.072807996199998</v>
      </c>
      <c r="X2270" s="18">
        <v>-80.867279284600002</v>
      </c>
      <c r="Y2270" s="18">
        <v>40.075680099700001</v>
      </c>
      <c r="Z2270" s="18">
        <v>-80.869680721199998</v>
      </c>
      <c r="AA2270" s="71" t="str">
        <f t="shared" si="215"/>
        <v>BEL</v>
      </c>
    </row>
    <row r="2271" spans="1:27" x14ac:dyDescent="0.25">
      <c r="A2271" s="22" t="s">
        <v>6302</v>
      </c>
      <c r="B2271" s="22">
        <v>0</v>
      </c>
      <c r="C2271" s="22" t="s">
        <v>4620</v>
      </c>
      <c r="D2271" s="22">
        <v>2</v>
      </c>
      <c r="E2271" s="23" t="str">
        <f t="shared" si="210"/>
        <v>Green</v>
      </c>
      <c r="F2271" s="72" t="s">
        <v>1715</v>
      </c>
      <c r="G2271" s="23"/>
      <c r="H2271" s="24" t="str">
        <f t="shared" si="211"/>
        <v>Start Loc</v>
      </c>
      <c r="I2271" s="24" t="str">
        <f t="shared" si="212"/>
        <v>End Loc</v>
      </c>
      <c r="J2271" s="24" t="str">
        <f t="shared" si="213"/>
        <v>Segment</v>
      </c>
      <c r="K2271" s="71" t="s">
        <v>848</v>
      </c>
      <c r="L2271" s="22">
        <v>0</v>
      </c>
      <c r="M2271" s="22">
        <v>0.24</v>
      </c>
      <c r="N2271" s="22">
        <v>2</v>
      </c>
      <c r="O2271" s="22">
        <v>0</v>
      </c>
      <c r="P2271" s="22">
        <v>0</v>
      </c>
      <c r="Q2271" s="22">
        <v>0</v>
      </c>
      <c r="R2271" s="22"/>
      <c r="S2271" s="22"/>
      <c r="T2271" s="22"/>
      <c r="U2271" t="s">
        <v>1552</v>
      </c>
      <c r="V2271" s="18">
        <f t="shared" si="214"/>
        <v>0.24</v>
      </c>
      <c r="W2271" s="18">
        <v>40.074407624700001</v>
      </c>
      <c r="X2271" s="18">
        <v>-80.792181012599997</v>
      </c>
      <c r="Y2271" s="18">
        <v>40.075938968800003</v>
      </c>
      <c r="Z2271" s="18">
        <v>-80.795025453400001</v>
      </c>
      <c r="AA2271" s="71" t="str">
        <f t="shared" si="215"/>
        <v>BEL</v>
      </c>
    </row>
    <row r="2272" spans="1:27" x14ac:dyDescent="0.25">
      <c r="A2272" s="22" t="s">
        <v>6242</v>
      </c>
      <c r="B2272" s="22">
        <v>0</v>
      </c>
      <c r="C2272" s="22" t="s">
        <v>4619</v>
      </c>
      <c r="D2272" s="22">
        <v>2</v>
      </c>
      <c r="E2272" s="23" t="str">
        <f t="shared" si="210"/>
        <v>Green</v>
      </c>
      <c r="F2272" s="72" t="s">
        <v>1685</v>
      </c>
      <c r="G2272" s="23"/>
      <c r="H2272" s="24" t="str">
        <f t="shared" si="211"/>
        <v>Start Loc</v>
      </c>
      <c r="I2272" s="24" t="str">
        <f t="shared" si="212"/>
        <v>End Loc</v>
      </c>
      <c r="J2272" s="24" t="str">
        <f t="shared" si="213"/>
        <v>Segment</v>
      </c>
      <c r="K2272" s="71" t="s">
        <v>867</v>
      </c>
      <c r="L2272" s="22">
        <v>0.5</v>
      </c>
      <c r="M2272" s="22">
        <v>0.74</v>
      </c>
      <c r="N2272" s="22">
        <v>2</v>
      </c>
      <c r="O2272" s="22">
        <v>0</v>
      </c>
      <c r="P2272" s="22">
        <v>0</v>
      </c>
      <c r="Q2272" s="22">
        <v>1</v>
      </c>
      <c r="R2272" s="22"/>
      <c r="S2272" s="22"/>
      <c r="T2272" s="22"/>
      <c r="U2272" t="s">
        <v>248</v>
      </c>
      <c r="V2272" s="18">
        <f t="shared" si="214"/>
        <v>0.24</v>
      </c>
      <c r="W2272" s="18">
        <v>40.073760907100002</v>
      </c>
      <c r="X2272" s="18">
        <v>-83.043841761400003</v>
      </c>
      <c r="Y2272" s="18">
        <v>40.076486632600002</v>
      </c>
      <c r="Z2272" s="18">
        <v>-83.046570006899998</v>
      </c>
      <c r="AA2272" s="71" t="str">
        <f t="shared" si="215"/>
        <v>FRA</v>
      </c>
    </row>
    <row r="2273" spans="1:27" x14ac:dyDescent="0.25">
      <c r="A2273" s="22" t="s">
        <v>4114</v>
      </c>
      <c r="B2273" s="22">
        <v>0</v>
      </c>
      <c r="C2273" s="22" t="s">
        <v>4633</v>
      </c>
      <c r="D2273" s="22">
        <v>2</v>
      </c>
      <c r="E2273" s="23" t="str">
        <f t="shared" si="210"/>
        <v>Green</v>
      </c>
      <c r="F2273" s="72" t="s">
        <v>1699</v>
      </c>
      <c r="G2273" s="23"/>
      <c r="H2273" s="24" t="str">
        <f t="shared" si="211"/>
        <v>Start Loc</v>
      </c>
      <c r="I2273" s="24" t="str">
        <f t="shared" si="212"/>
        <v>End Loc</v>
      </c>
      <c r="J2273" s="24" t="str">
        <f t="shared" si="213"/>
        <v>Segment</v>
      </c>
      <c r="K2273" s="71" t="s">
        <v>1081</v>
      </c>
      <c r="L2273" s="22">
        <v>10.25</v>
      </c>
      <c r="M2273" s="22">
        <v>10.49</v>
      </c>
      <c r="N2273" s="22">
        <v>2</v>
      </c>
      <c r="O2273" s="22">
        <v>0</v>
      </c>
      <c r="P2273" s="22">
        <v>0</v>
      </c>
      <c r="Q2273" s="22">
        <v>1</v>
      </c>
      <c r="R2273" s="22"/>
      <c r="S2273" s="22"/>
      <c r="T2273" s="22"/>
      <c r="U2273" t="s">
        <v>527</v>
      </c>
      <c r="V2273" s="18">
        <f t="shared" si="214"/>
        <v>0.24000000000000021</v>
      </c>
      <c r="W2273" s="18">
        <v>40.0742874102</v>
      </c>
      <c r="X2273" s="18">
        <v>-82.294484484400002</v>
      </c>
      <c r="Y2273" s="18">
        <v>40.076719555700002</v>
      </c>
      <c r="Z2273" s="18">
        <v>-82.291238206499997</v>
      </c>
      <c r="AA2273" s="71" t="str">
        <f t="shared" si="215"/>
        <v>LIC</v>
      </c>
    </row>
    <row r="2274" spans="1:27" x14ac:dyDescent="0.25">
      <c r="A2274" s="22" t="s">
        <v>3151</v>
      </c>
      <c r="B2274" s="22">
        <v>0</v>
      </c>
      <c r="C2274" s="22" t="s">
        <v>4609</v>
      </c>
      <c r="D2274" s="22">
        <v>3</v>
      </c>
      <c r="E2274" s="23" t="str">
        <f t="shared" si="210"/>
        <v>Green</v>
      </c>
      <c r="F2274" s="72" t="s">
        <v>1732</v>
      </c>
      <c r="G2274" s="23"/>
      <c r="H2274" s="24" t="str">
        <f t="shared" si="211"/>
        <v>Start Loc</v>
      </c>
      <c r="I2274" s="24" t="str">
        <f t="shared" si="212"/>
        <v>End Loc</v>
      </c>
      <c r="J2274" s="24" t="str">
        <f t="shared" si="213"/>
        <v>Segment</v>
      </c>
      <c r="K2274" s="71" t="s">
        <v>1014</v>
      </c>
      <c r="L2274" s="22">
        <v>4.25</v>
      </c>
      <c r="M2274" s="22">
        <v>4.49</v>
      </c>
      <c r="N2274" s="22">
        <v>3</v>
      </c>
      <c r="O2274" s="22">
        <v>0</v>
      </c>
      <c r="P2274" s="22">
        <v>0</v>
      </c>
      <c r="Q2274" s="22">
        <v>3</v>
      </c>
      <c r="R2274" s="22"/>
      <c r="S2274" s="22"/>
      <c r="T2274" s="22"/>
      <c r="U2274" t="s">
        <v>467</v>
      </c>
      <c r="V2274" s="18">
        <f t="shared" si="214"/>
        <v>0.24000000000000021</v>
      </c>
      <c r="W2274" s="18">
        <v>40.077793317299999</v>
      </c>
      <c r="X2274" s="18">
        <v>-84.137971707899993</v>
      </c>
      <c r="Y2274" s="18">
        <v>40.077620627000002</v>
      </c>
      <c r="Z2274" s="18">
        <v>-84.133451854300006</v>
      </c>
      <c r="AA2274" s="71" t="str">
        <f t="shared" si="215"/>
        <v>MIA</v>
      </c>
    </row>
    <row r="2275" spans="1:27" x14ac:dyDescent="0.25">
      <c r="A2275" s="22" t="s">
        <v>4286</v>
      </c>
      <c r="B2275" s="22">
        <v>0</v>
      </c>
      <c r="C2275" s="22" t="s">
        <v>4643</v>
      </c>
      <c r="D2275" s="22">
        <v>5</v>
      </c>
      <c r="E2275" s="23" t="str">
        <f t="shared" si="210"/>
        <v>Green</v>
      </c>
      <c r="F2275" s="72" t="s">
        <v>1739</v>
      </c>
      <c r="G2275" s="23"/>
      <c r="H2275" s="24" t="str">
        <f t="shared" si="211"/>
        <v>Start Loc</v>
      </c>
      <c r="I2275" s="24" t="str">
        <f t="shared" si="212"/>
        <v>End Loc</v>
      </c>
      <c r="J2275" s="24" t="str">
        <f t="shared" si="213"/>
        <v>Segment</v>
      </c>
      <c r="K2275" s="71" t="s">
        <v>848</v>
      </c>
      <c r="L2275" s="22">
        <v>3.5</v>
      </c>
      <c r="M2275" s="22">
        <v>3.74</v>
      </c>
      <c r="N2275" s="22">
        <v>5</v>
      </c>
      <c r="O2275" s="22">
        <v>0</v>
      </c>
      <c r="P2275" s="22">
        <v>0</v>
      </c>
      <c r="Q2275" s="22">
        <v>1</v>
      </c>
      <c r="R2275" s="22"/>
      <c r="S2275" s="22"/>
      <c r="T2275" s="22"/>
      <c r="U2275" t="s">
        <v>1857</v>
      </c>
      <c r="V2275" s="18">
        <f t="shared" si="214"/>
        <v>0.24000000000000021</v>
      </c>
      <c r="W2275" s="18">
        <v>40.0759596268</v>
      </c>
      <c r="X2275" s="18">
        <v>-83.966307777699996</v>
      </c>
      <c r="Y2275" s="18">
        <v>40.078282966099998</v>
      </c>
      <c r="Z2275" s="18">
        <v>-83.963848648500004</v>
      </c>
      <c r="AA2275" s="71" t="str">
        <f t="shared" si="215"/>
        <v>CHP</v>
      </c>
    </row>
    <row r="2276" spans="1:27" x14ac:dyDescent="0.25">
      <c r="A2276" s="22" t="s">
        <v>4315</v>
      </c>
      <c r="B2276" s="22">
        <v>0</v>
      </c>
      <c r="C2276" s="22" t="s">
        <v>4620</v>
      </c>
      <c r="D2276" s="22">
        <v>3</v>
      </c>
      <c r="E2276" s="23" t="str">
        <f t="shared" si="210"/>
        <v>Green</v>
      </c>
      <c r="F2276" s="72" t="s">
        <v>1699</v>
      </c>
      <c r="G2276" s="23"/>
      <c r="H2276" s="24" t="str">
        <f t="shared" si="211"/>
        <v>Start Loc</v>
      </c>
      <c r="I2276" s="24" t="str">
        <f t="shared" si="212"/>
        <v>End Loc</v>
      </c>
      <c r="J2276" s="24" t="str">
        <f t="shared" si="213"/>
        <v>Segment</v>
      </c>
      <c r="K2276" s="71" t="s">
        <v>931</v>
      </c>
      <c r="L2276" s="22">
        <v>0</v>
      </c>
      <c r="M2276" s="22">
        <v>0.24</v>
      </c>
      <c r="N2276" s="22">
        <v>3</v>
      </c>
      <c r="O2276" s="22">
        <v>0</v>
      </c>
      <c r="P2276" s="22">
        <v>0</v>
      </c>
      <c r="Q2276" s="22">
        <v>0</v>
      </c>
      <c r="R2276" s="22"/>
      <c r="S2276" s="22"/>
      <c r="T2276" s="22"/>
      <c r="U2276" t="s">
        <v>1286</v>
      </c>
      <c r="V2276" s="18">
        <f t="shared" si="214"/>
        <v>0.24</v>
      </c>
      <c r="W2276" s="18">
        <v>40.080522026700002</v>
      </c>
      <c r="X2276" s="18">
        <v>-82.5078042735</v>
      </c>
      <c r="Y2276" s="18">
        <v>40.080743244399997</v>
      </c>
      <c r="Z2276" s="18">
        <v>-82.503607169299997</v>
      </c>
      <c r="AA2276" s="71" t="str">
        <f t="shared" si="215"/>
        <v>LIC</v>
      </c>
    </row>
    <row r="2277" spans="1:27" x14ac:dyDescent="0.25">
      <c r="A2277" s="22" t="s">
        <v>2686</v>
      </c>
      <c r="B2277" s="22">
        <v>0</v>
      </c>
      <c r="C2277" s="22" t="s">
        <v>4624</v>
      </c>
      <c r="D2277" s="22">
        <v>2</v>
      </c>
      <c r="E2277" s="23" t="str">
        <f t="shared" si="210"/>
        <v>Green</v>
      </c>
      <c r="F2277" s="72" t="s">
        <v>1676</v>
      </c>
      <c r="G2277" s="23"/>
      <c r="H2277" s="24" t="str">
        <f t="shared" si="211"/>
        <v>Start Loc</v>
      </c>
      <c r="I2277" s="24" t="str">
        <f t="shared" si="212"/>
        <v>End Loc</v>
      </c>
      <c r="J2277" s="24" t="str">
        <f t="shared" si="213"/>
        <v>Segment</v>
      </c>
      <c r="K2277" s="71" t="s">
        <v>1022</v>
      </c>
      <c r="L2277" s="22">
        <v>2.25</v>
      </c>
      <c r="M2277" s="22">
        <v>2.4900000000000002</v>
      </c>
      <c r="N2277" s="22">
        <v>2</v>
      </c>
      <c r="O2277" s="22">
        <v>0</v>
      </c>
      <c r="P2277" s="22">
        <v>0</v>
      </c>
      <c r="Q2277" s="22">
        <v>1</v>
      </c>
      <c r="R2277" s="22"/>
      <c r="S2277" s="22"/>
      <c r="T2277" s="22"/>
      <c r="U2277" t="s">
        <v>2114</v>
      </c>
      <c r="V2277" s="18">
        <f t="shared" si="214"/>
        <v>0.24000000000000021</v>
      </c>
      <c r="W2277" s="18">
        <v>40.0778677108</v>
      </c>
      <c r="X2277" s="18">
        <v>-82.0300615986</v>
      </c>
      <c r="Y2277" s="18">
        <v>40.081136084100002</v>
      </c>
      <c r="Z2277" s="18">
        <v>-82.029239200899994</v>
      </c>
      <c r="AA2277" s="71" t="str">
        <f t="shared" si="215"/>
        <v>MUS</v>
      </c>
    </row>
    <row r="2278" spans="1:27" x14ac:dyDescent="0.25">
      <c r="A2278" s="22" t="s">
        <v>5197</v>
      </c>
      <c r="B2278" s="22">
        <v>0</v>
      </c>
      <c r="C2278" s="22" t="s">
        <v>4621</v>
      </c>
      <c r="D2278" s="22">
        <v>3</v>
      </c>
      <c r="E2278" s="23" t="str">
        <f t="shared" si="210"/>
        <v>Green</v>
      </c>
      <c r="F2278" s="72" t="s">
        <v>1715</v>
      </c>
      <c r="G2278" s="23"/>
      <c r="H2278" s="24" t="str">
        <f t="shared" si="211"/>
        <v>Start Loc</v>
      </c>
      <c r="I2278" s="24" t="str">
        <f t="shared" si="212"/>
        <v>End Loc</v>
      </c>
      <c r="J2278" s="24" t="str">
        <f t="shared" si="213"/>
        <v>Segment</v>
      </c>
      <c r="K2278" s="71" t="s">
        <v>848</v>
      </c>
      <c r="L2278" s="22">
        <v>0.75</v>
      </c>
      <c r="M2278" s="22">
        <v>0.99</v>
      </c>
      <c r="N2278" s="22">
        <v>3</v>
      </c>
      <c r="O2278" s="22">
        <v>0</v>
      </c>
      <c r="P2278" s="22">
        <v>0</v>
      </c>
      <c r="Q2278" s="22">
        <v>1</v>
      </c>
      <c r="R2278" s="22"/>
      <c r="S2278" s="22"/>
      <c r="T2278" s="22"/>
      <c r="U2278" t="s">
        <v>1552</v>
      </c>
      <c r="V2278" s="18">
        <f t="shared" si="214"/>
        <v>0.24</v>
      </c>
      <c r="W2278" s="18">
        <v>40.078658139799998</v>
      </c>
      <c r="X2278" s="18">
        <v>-80.800965908199998</v>
      </c>
      <c r="Y2278" s="18">
        <v>40.0814199004</v>
      </c>
      <c r="Z2278" s="18">
        <v>-80.802760078199995</v>
      </c>
      <c r="AA2278" s="71" t="str">
        <f t="shared" si="215"/>
        <v>BEL</v>
      </c>
    </row>
    <row r="2279" spans="1:27" x14ac:dyDescent="0.25">
      <c r="A2279" s="22" t="s">
        <v>5653</v>
      </c>
      <c r="B2279" s="22">
        <v>0</v>
      </c>
      <c r="C2279" s="22" t="s">
        <v>4622</v>
      </c>
      <c r="D2279" s="22">
        <v>2</v>
      </c>
      <c r="E2279" s="23" t="str">
        <f t="shared" si="210"/>
        <v>Green</v>
      </c>
      <c r="F2279" s="72" t="s">
        <v>1715</v>
      </c>
      <c r="G2279" s="23"/>
      <c r="H2279" s="24" t="str">
        <f t="shared" si="211"/>
        <v>Start Loc</v>
      </c>
      <c r="I2279" s="24" t="str">
        <f t="shared" si="212"/>
        <v>End Loc</v>
      </c>
      <c r="J2279" s="24" t="str">
        <f t="shared" si="213"/>
        <v>Segment</v>
      </c>
      <c r="K2279" s="71" t="s">
        <v>1098</v>
      </c>
      <c r="L2279" s="22">
        <v>1.5</v>
      </c>
      <c r="M2279" s="22">
        <v>1.74</v>
      </c>
      <c r="N2279" s="22">
        <v>2</v>
      </c>
      <c r="O2279" s="22">
        <v>0</v>
      </c>
      <c r="P2279" s="22">
        <v>0</v>
      </c>
      <c r="Q2279" s="22">
        <v>0</v>
      </c>
      <c r="R2279" s="22"/>
      <c r="S2279" s="22"/>
      <c r="T2279" s="22"/>
      <c r="U2279" t="s">
        <v>6661</v>
      </c>
      <c r="V2279" s="18">
        <f t="shared" si="214"/>
        <v>0.24</v>
      </c>
      <c r="W2279" s="18">
        <v>40.078232130300002</v>
      </c>
      <c r="X2279" s="18">
        <v>-81.171670535900006</v>
      </c>
      <c r="Y2279" s="18">
        <v>40.081619577200001</v>
      </c>
      <c r="Z2279" s="18">
        <v>-81.171470464999999</v>
      </c>
      <c r="AA2279" s="71" t="str">
        <f t="shared" si="215"/>
        <v>BEL</v>
      </c>
    </row>
    <row r="2280" spans="1:27" x14ac:dyDescent="0.25">
      <c r="A2280" s="22" t="s">
        <v>3473</v>
      </c>
      <c r="B2280" s="22">
        <v>0</v>
      </c>
      <c r="C2280" s="22" t="s">
        <v>4641</v>
      </c>
      <c r="D2280" s="22">
        <v>2</v>
      </c>
      <c r="E2280" s="23" t="str">
        <f t="shared" si="210"/>
        <v>Green</v>
      </c>
      <c r="F2280" s="72" t="s">
        <v>1739</v>
      </c>
      <c r="G2280" s="23"/>
      <c r="H2280" s="24" t="str">
        <f t="shared" si="211"/>
        <v>Start Loc</v>
      </c>
      <c r="I2280" s="24" t="str">
        <f t="shared" si="212"/>
        <v>End Loc</v>
      </c>
      <c r="J2280" s="24" t="str">
        <f t="shared" si="213"/>
        <v>Segment</v>
      </c>
      <c r="K2280" s="71" t="s">
        <v>1014</v>
      </c>
      <c r="L2280" s="22">
        <v>8.5</v>
      </c>
      <c r="M2280" s="22">
        <v>8.74</v>
      </c>
      <c r="N2280" s="22">
        <v>2</v>
      </c>
      <c r="O2280" s="22">
        <v>0</v>
      </c>
      <c r="P2280" s="22">
        <v>0</v>
      </c>
      <c r="Q2280" s="22">
        <v>0</v>
      </c>
      <c r="R2280" s="22"/>
      <c r="S2280" s="22"/>
      <c r="T2280" s="22"/>
      <c r="U2280" t="s">
        <v>1858</v>
      </c>
      <c r="V2280" s="18">
        <f t="shared" si="214"/>
        <v>0.24000000000000021</v>
      </c>
      <c r="W2280" s="18">
        <v>40.080551448800001</v>
      </c>
      <c r="X2280" s="18">
        <v>-83.874744948699998</v>
      </c>
      <c r="Y2280" s="18">
        <v>40.082376043499998</v>
      </c>
      <c r="Z2280" s="18">
        <v>-83.872146918400006</v>
      </c>
      <c r="AA2280" s="71" t="str">
        <f t="shared" si="215"/>
        <v>CHP</v>
      </c>
    </row>
    <row r="2281" spans="1:27" x14ac:dyDescent="0.25">
      <c r="A2281" s="22" t="s">
        <v>3476</v>
      </c>
      <c r="B2281" s="22">
        <v>0</v>
      </c>
      <c r="C2281" s="22" t="s">
        <v>4610</v>
      </c>
      <c r="D2281" s="22">
        <v>3</v>
      </c>
      <c r="E2281" s="23" t="str">
        <f t="shared" si="210"/>
        <v>Green</v>
      </c>
      <c r="F2281" s="72" t="s">
        <v>1685</v>
      </c>
      <c r="G2281" s="23"/>
      <c r="H2281" s="24" t="str">
        <f t="shared" si="211"/>
        <v>Start Loc</v>
      </c>
      <c r="I2281" s="24" t="str">
        <f t="shared" si="212"/>
        <v>End Loc</v>
      </c>
      <c r="J2281" s="24" t="str">
        <f t="shared" si="213"/>
        <v>Segment</v>
      </c>
      <c r="K2281" s="71" t="s">
        <v>796</v>
      </c>
      <c r="L2281" s="22">
        <v>8</v>
      </c>
      <c r="M2281" s="22">
        <v>8.24</v>
      </c>
      <c r="N2281" s="22">
        <v>3</v>
      </c>
      <c r="O2281" s="22">
        <v>0</v>
      </c>
      <c r="P2281" s="22">
        <v>0</v>
      </c>
      <c r="Q2281" s="22">
        <v>1</v>
      </c>
      <c r="R2281" s="22"/>
      <c r="S2281" s="22"/>
      <c r="T2281" s="22"/>
      <c r="U2281" t="s">
        <v>1377</v>
      </c>
      <c r="V2281" s="18">
        <f t="shared" si="214"/>
        <v>0.24000000000000021</v>
      </c>
      <c r="W2281" s="18">
        <v>40.079064003799999</v>
      </c>
      <c r="X2281" s="18">
        <v>-82.895997084100003</v>
      </c>
      <c r="Y2281" s="18">
        <v>40.082529842500001</v>
      </c>
      <c r="Z2281" s="18">
        <v>-82.895703279299994</v>
      </c>
      <c r="AA2281" s="71" t="str">
        <f t="shared" si="215"/>
        <v>FRA</v>
      </c>
    </row>
    <row r="2282" spans="1:27" x14ac:dyDescent="0.25">
      <c r="A2282" s="22" t="s">
        <v>5263</v>
      </c>
      <c r="B2282" s="22">
        <v>0</v>
      </c>
      <c r="C2282" s="22" t="s">
        <v>4610</v>
      </c>
      <c r="D2282" s="22">
        <v>2</v>
      </c>
      <c r="E2282" s="23" t="str">
        <f t="shared" si="210"/>
        <v>Green</v>
      </c>
      <c r="F2282" s="72" t="s">
        <v>1676</v>
      </c>
      <c r="G2282" s="23"/>
      <c r="H2282" s="24" t="str">
        <f t="shared" si="211"/>
        <v>Start Loc</v>
      </c>
      <c r="I2282" s="24" t="str">
        <f t="shared" si="212"/>
        <v>End Loc</v>
      </c>
      <c r="J2282" s="24" t="str">
        <f t="shared" si="213"/>
        <v>Segment</v>
      </c>
      <c r="K2282" s="71" t="s">
        <v>1068</v>
      </c>
      <c r="L2282" s="22">
        <v>8</v>
      </c>
      <c r="M2282" s="22">
        <v>8.24</v>
      </c>
      <c r="N2282" s="22">
        <v>2</v>
      </c>
      <c r="O2282" s="22">
        <v>0</v>
      </c>
      <c r="P2282" s="22">
        <v>0</v>
      </c>
      <c r="Q2282" s="22">
        <v>4</v>
      </c>
      <c r="R2282" s="22"/>
      <c r="S2282" s="22"/>
      <c r="T2282" s="22"/>
      <c r="U2282" t="s">
        <v>1403</v>
      </c>
      <c r="V2282" s="18">
        <f t="shared" si="214"/>
        <v>0.24000000000000021</v>
      </c>
      <c r="W2282" s="18">
        <v>40.079653737500003</v>
      </c>
      <c r="X2282" s="18">
        <v>-82.025927534600001</v>
      </c>
      <c r="Y2282" s="18">
        <v>40.082979160100003</v>
      </c>
      <c r="Z2282" s="18">
        <v>-82.024620240600001</v>
      </c>
      <c r="AA2282" s="71" t="str">
        <f t="shared" si="215"/>
        <v>MUS</v>
      </c>
    </row>
    <row r="2283" spans="1:27" x14ac:dyDescent="0.25">
      <c r="A2283" s="22" t="s">
        <v>6004</v>
      </c>
      <c r="B2283" s="22">
        <v>0</v>
      </c>
      <c r="C2283" s="22" t="s">
        <v>4634</v>
      </c>
      <c r="D2283" s="22">
        <v>2</v>
      </c>
      <c r="E2283" s="23" t="str">
        <f t="shared" si="210"/>
        <v>Green</v>
      </c>
      <c r="F2283" s="72" t="s">
        <v>1715</v>
      </c>
      <c r="G2283" s="23"/>
      <c r="H2283" s="24" t="str">
        <f t="shared" si="211"/>
        <v>Start Loc</v>
      </c>
      <c r="I2283" s="24" t="str">
        <f t="shared" si="212"/>
        <v>End Loc</v>
      </c>
      <c r="J2283" s="24" t="str">
        <f t="shared" si="213"/>
        <v>Segment</v>
      </c>
      <c r="K2283" s="71" t="s">
        <v>1043</v>
      </c>
      <c r="L2283" s="22">
        <v>6.25</v>
      </c>
      <c r="M2283" s="22">
        <v>6.49</v>
      </c>
      <c r="N2283" s="22">
        <v>2</v>
      </c>
      <c r="O2283" s="22">
        <v>0</v>
      </c>
      <c r="P2283" s="22">
        <v>0</v>
      </c>
      <c r="Q2283" s="22">
        <v>1</v>
      </c>
      <c r="R2283" s="22"/>
      <c r="S2283" s="22"/>
      <c r="T2283" s="22"/>
      <c r="U2283" t="s">
        <v>6747</v>
      </c>
      <c r="V2283" s="18">
        <f t="shared" si="214"/>
        <v>0.24000000000000021</v>
      </c>
      <c r="W2283" s="18">
        <v>40.080600060000002</v>
      </c>
      <c r="X2283" s="18">
        <v>-81.124993695599997</v>
      </c>
      <c r="Y2283" s="18">
        <v>40.0835233643</v>
      </c>
      <c r="Z2283" s="18">
        <v>-81.125058948299994</v>
      </c>
      <c r="AA2283" s="71" t="str">
        <f t="shared" si="215"/>
        <v>BEL</v>
      </c>
    </row>
    <row r="2284" spans="1:27" x14ac:dyDescent="0.25">
      <c r="A2284" s="22" t="s">
        <v>4213</v>
      </c>
      <c r="B2284" s="22">
        <v>0</v>
      </c>
      <c r="C2284" s="22" t="s">
        <v>4621</v>
      </c>
      <c r="D2284" s="22">
        <v>4</v>
      </c>
      <c r="E2284" s="23" t="str">
        <f t="shared" si="210"/>
        <v>Green</v>
      </c>
      <c r="F2284" s="72" t="s">
        <v>1676</v>
      </c>
      <c r="G2284" s="23"/>
      <c r="H2284" s="24" t="str">
        <f t="shared" si="211"/>
        <v>Start Loc</v>
      </c>
      <c r="I2284" s="24" t="str">
        <f t="shared" si="212"/>
        <v>End Loc</v>
      </c>
      <c r="J2284" s="24" t="str">
        <f t="shared" si="213"/>
        <v>Segment</v>
      </c>
      <c r="K2284" s="71" t="s">
        <v>911</v>
      </c>
      <c r="L2284" s="22">
        <v>0.75</v>
      </c>
      <c r="M2284" s="22">
        <v>0.99</v>
      </c>
      <c r="N2284" s="22">
        <v>4</v>
      </c>
      <c r="O2284" s="22">
        <v>0</v>
      </c>
      <c r="P2284" s="22">
        <v>0</v>
      </c>
      <c r="Q2284" s="22">
        <v>3</v>
      </c>
      <c r="R2284" s="22"/>
      <c r="S2284" s="22"/>
      <c r="T2284" s="22"/>
      <c r="U2284" t="s">
        <v>285</v>
      </c>
      <c r="V2284" s="18">
        <f t="shared" si="214"/>
        <v>0.24</v>
      </c>
      <c r="W2284" s="18">
        <v>40.084122047999998</v>
      </c>
      <c r="X2284" s="18">
        <v>-82.076604582800002</v>
      </c>
      <c r="Y2284" s="18">
        <v>40.085609666400003</v>
      </c>
      <c r="Z2284" s="18">
        <v>-82.080172008399998</v>
      </c>
      <c r="AA2284" s="71" t="str">
        <f t="shared" si="215"/>
        <v>MUS</v>
      </c>
    </row>
    <row r="2285" spans="1:27" x14ac:dyDescent="0.25">
      <c r="A2285" s="22" t="s">
        <v>6090</v>
      </c>
      <c r="B2285" s="22">
        <v>0</v>
      </c>
      <c r="C2285" s="22" t="s">
        <v>4669</v>
      </c>
      <c r="D2285" s="22">
        <v>2</v>
      </c>
      <c r="E2285" s="23" t="str">
        <f t="shared" si="210"/>
        <v>Green</v>
      </c>
      <c r="F2285" s="72" t="s">
        <v>1734</v>
      </c>
      <c r="G2285" s="23"/>
      <c r="H2285" s="24" t="str">
        <f t="shared" si="211"/>
        <v>Start Loc</v>
      </c>
      <c r="I2285" s="24" t="str">
        <f t="shared" si="212"/>
        <v>End Loc</v>
      </c>
      <c r="J2285" s="24" t="str">
        <f t="shared" si="213"/>
        <v>Segment</v>
      </c>
      <c r="K2285" s="71" t="s">
        <v>892</v>
      </c>
      <c r="L2285" s="22">
        <v>9.25</v>
      </c>
      <c r="M2285" s="22">
        <v>9.49</v>
      </c>
      <c r="N2285" s="22">
        <v>2</v>
      </c>
      <c r="O2285" s="22">
        <v>0</v>
      </c>
      <c r="P2285" s="22">
        <v>0</v>
      </c>
      <c r="Q2285" s="22">
        <v>0</v>
      </c>
      <c r="R2285" s="22"/>
      <c r="S2285" s="22"/>
      <c r="T2285" s="22"/>
      <c r="U2285" t="s">
        <v>308</v>
      </c>
      <c r="V2285" s="18">
        <f t="shared" si="214"/>
        <v>0.24000000000000021</v>
      </c>
      <c r="W2285" s="18">
        <v>40.082389189799997</v>
      </c>
      <c r="X2285" s="18">
        <v>-83.253070983900002</v>
      </c>
      <c r="Y2285" s="18">
        <v>40.085753902800001</v>
      </c>
      <c r="Z2285" s="18">
        <v>-83.254123893799999</v>
      </c>
      <c r="AA2285" s="71" t="str">
        <f t="shared" si="215"/>
        <v>MAD</v>
      </c>
    </row>
    <row r="2286" spans="1:27" x14ac:dyDescent="0.25">
      <c r="A2286" s="22" t="s">
        <v>3570</v>
      </c>
      <c r="B2286" s="22">
        <v>0</v>
      </c>
      <c r="C2286" s="22" t="s">
        <v>4622</v>
      </c>
      <c r="D2286" s="22">
        <v>2</v>
      </c>
      <c r="E2286" s="23" t="str">
        <f t="shared" si="210"/>
        <v>Green</v>
      </c>
      <c r="F2286" s="72" t="s">
        <v>1715</v>
      </c>
      <c r="G2286" s="23"/>
      <c r="H2286" s="24" t="str">
        <f t="shared" si="211"/>
        <v>Start Loc</v>
      </c>
      <c r="I2286" s="24" t="str">
        <f t="shared" si="212"/>
        <v>End Loc</v>
      </c>
      <c r="J2286" s="24" t="str">
        <f t="shared" si="213"/>
        <v>Segment</v>
      </c>
      <c r="K2286" s="71" t="s">
        <v>923</v>
      </c>
      <c r="L2286" s="22">
        <v>1.5</v>
      </c>
      <c r="M2286" s="22">
        <v>1.74</v>
      </c>
      <c r="N2286" s="22">
        <v>2</v>
      </c>
      <c r="O2286" s="22">
        <v>0</v>
      </c>
      <c r="P2286" s="22">
        <v>0</v>
      </c>
      <c r="Q2286" s="22">
        <v>2</v>
      </c>
      <c r="R2286" s="22"/>
      <c r="S2286" s="22"/>
      <c r="T2286" s="22"/>
      <c r="U2286" t="s">
        <v>1374</v>
      </c>
      <c r="V2286" s="18">
        <f t="shared" si="214"/>
        <v>0.24</v>
      </c>
      <c r="W2286" s="18">
        <v>40.084240677399997</v>
      </c>
      <c r="X2286" s="18">
        <v>-80.815247097300002</v>
      </c>
      <c r="Y2286" s="18">
        <v>40.086233716999999</v>
      </c>
      <c r="Z2286" s="18">
        <v>-80.8116800759</v>
      </c>
      <c r="AA2286" s="71" t="str">
        <f t="shared" si="215"/>
        <v>BEL</v>
      </c>
    </row>
    <row r="2287" spans="1:27" x14ac:dyDescent="0.25">
      <c r="A2287" s="22" t="s">
        <v>5120</v>
      </c>
      <c r="B2287" s="22">
        <v>0</v>
      </c>
      <c r="C2287" s="22" t="s">
        <v>4608</v>
      </c>
      <c r="D2287" s="22">
        <v>3</v>
      </c>
      <c r="E2287" s="23" t="str">
        <f t="shared" si="210"/>
        <v>Green</v>
      </c>
      <c r="F2287" s="72" t="s">
        <v>1676</v>
      </c>
      <c r="G2287" s="23"/>
      <c r="H2287" s="24" t="str">
        <f t="shared" si="211"/>
        <v>Start Loc</v>
      </c>
      <c r="I2287" s="24" t="str">
        <f t="shared" si="212"/>
        <v>End Loc</v>
      </c>
      <c r="J2287" s="24" t="str">
        <f t="shared" si="213"/>
        <v>Segment</v>
      </c>
      <c r="K2287" s="71" t="s">
        <v>824</v>
      </c>
      <c r="L2287" s="22">
        <v>1.25</v>
      </c>
      <c r="M2287" s="22">
        <v>1.49</v>
      </c>
      <c r="N2287" s="22">
        <v>3</v>
      </c>
      <c r="O2287" s="22">
        <v>0</v>
      </c>
      <c r="P2287" s="22">
        <v>0</v>
      </c>
      <c r="Q2287" s="22">
        <v>2</v>
      </c>
      <c r="R2287" s="22"/>
      <c r="S2287" s="22"/>
      <c r="T2287" s="22"/>
      <c r="U2287" t="s">
        <v>4786</v>
      </c>
      <c r="V2287" s="18">
        <f t="shared" si="214"/>
        <v>0.24</v>
      </c>
      <c r="W2287" s="18">
        <v>40.084605265599997</v>
      </c>
      <c r="X2287" s="18">
        <v>-82.170868605500004</v>
      </c>
      <c r="Y2287" s="18">
        <v>40.086246815199999</v>
      </c>
      <c r="Z2287" s="18">
        <v>-82.167609476300001</v>
      </c>
      <c r="AA2287" s="71" t="str">
        <f t="shared" si="215"/>
        <v>MUS</v>
      </c>
    </row>
    <row r="2288" spans="1:27" x14ac:dyDescent="0.25">
      <c r="A2288" s="22" t="s">
        <v>3623</v>
      </c>
      <c r="B2288" s="22">
        <v>0</v>
      </c>
      <c r="C2288" s="22" t="s">
        <v>4622</v>
      </c>
      <c r="D2288" s="22">
        <v>3</v>
      </c>
      <c r="E2288" s="23" t="str">
        <f t="shared" si="210"/>
        <v>Green</v>
      </c>
      <c r="F2288" s="72" t="s">
        <v>1699</v>
      </c>
      <c r="G2288" s="23"/>
      <c r="H2288" s="24" t="str">
        <f t="shared" si="211"/>
        <v>Start Loc</v>
      </c>
      <c r="I2288" s="24" t="str">
        <f t="shared" si="212"/>
        <v>End Loc</v>
      </c>
      <c r="J2288" s="24" t="str">
        <f t="shared" si="213"/>
        <v>Segment</v>
      </c>
      <c r="K2288" s="71" t="s">
        <v>1119</v>
      </c>
      <c r="L2288" s="22">
        <v>1.5</v>
      </c>
      <c r="M2288" s="22">
        <v>1.74</v>
      </c>
      <c r="N2288" s="22">
        <v>3</v>
      </c>
      <c r="O2288" s="22">
        <v>0</v>
      </c>
      <c r="P2288" s="22">
        <v>2</v>
      </c>
      <c r="Q2288" s="22">
        <v>2</v>
      </c>
      <c r="R2288" s="22"/>
      <c r="S2288" s="22"/>
      <c r="T2288" s="22"/>
      <c r="U2288" t="s">
        <v>657</v>
      </c>
      <c r="V2288" s="18">
        <f t="shared" si="214"/>
        <v>0.24</v>
      </c>
      <c r="W2288" s="18">
        <v>40.083627718800003</v>
      </c>
      <c r="X2288" s="18">
        <v>-82.353958809600002</v>
      </c>
      <c r="Y2288" s="18">
        <v>40.086802599999999</v>
      </c>
      <c r="Z2288" s="18">
        <v>-82.354572836000003</v>
      </c>
      <c r="AA2288" s="71" t="str">
        <f t="shared" si="215"/>
        <v>LIC</v>
      </c>
    </row>
    <row r="2289" spans="1:27" x14ac:dyDescent="0.25">
      <c r="A2289" s="22" t="s">
        <v>4973</v>
      </c>
      <c r="B2289" s="22">
        <v>0</v>
      </c>
      <c r="C2289" s="22" t="s">
        <v>4614</v>
      </c>
      <c r="D2289" s="22">
        <v>2</v>
      </c>
      <c r="E2289" s="23" t="str">
        <f t="shared" si="210"/>
        <v>Green</v>
      </c>
      <c r="F2289" s="72" t="s">
        <v>1734</v>
      </c>
      <c r="G2289" s="23"/>
      <c r="H2289" s="24" t="str">
        <f t="shared" si="211"/>
        <v>Start Loc</v>
      </c>
      <c r="I2289" s="24" t="str">
        <f t="shared" si="212"/>
        <v>End Loc</v>
      </c>
      <c r="J2289" s="24" t="str">
        <f t="shared" si="213"/>
        <v>Segment</v>
      </c>
      <c r="K2289" s="71" t="s">
        <v>925</v>
      </c>
      <c r="L2289" s="22">
        <v>3.75</v>
      </c>
      <c r="M2289" s="22">
        <v>3.99</v>
      </c>
      <c r="N2289" s="22">
        <v>2</v>
      </c>
      <c r="O2289" s="22">
        <v>0</v>
      </c>
      <c r="P2289" s="22">
        <v>0</v>
      </c>
      <c r="Q2289" s="22">
        <v>1</v>
      </c>
      <c r="R2289" s="22"/>
      <c r="S2289" s="22"/>
      <c r="T2289" s="22"/>
      <c r="U2289" t="s">
        <v>4734</v>
      </c>
      <c r="V2289" s="18">
        <f t="shared" si="214"/>
        <v>0.24000000000000021</v>
      </c>
      <c r="W2289" s="18">
        <v>40.085259382700002</v>
      </c>
      <c r="X2289" s="18">
        <v>-83.445535372199998</v>
      </c>
      <c r="Y2289" s="18">
        <v>40.087841609999998</v>
      </c>
      <c r="Z2289" s="18">
        <v>-83.442533962400006</v>
      </c>
      <c r="AA2289" s="71" t="str">
        <f t="shared" si="215"/>
        <v>MAD</v>
      </c>
    </row>
    <row r="2290" spans="1:27" x14ac:dyDescent="0.25">
      <c r="A2290" s="22" t="s">
        <v>2960</v>
      </c>
      <c r="B2290" s="22">
        <v>0</v>
      </c>
      <c r="C2290" s="22" t="s">
        <v>4631</v>
      </c>
      <c r="D2290" s="22">
        <v>2</v>
      </c>
      <c r="E2290" s="23" t="str">
        <f t="shared" si="210"/>
        <v>Green</v>
      </c>
      <c r="F2290" s="72" t="s">
        <v>1734</v>
      </c>
      <c r="G2290" s="23"/>
      <c r="H2290" s="24" t="str">
        <f t="shared" si="211"/>
        <v>Start Loc</v>
      </c>
      <c r="I2290" s="24" t="str">
        <f t="shared" si="212"/>
        <v>End Loc</v>
      </c>
      <c r="J2290" s="24" t="str">
        <f t="shared" si="213"/>
        <v>Segment</v>
      </c>
      <c r="K2290" s="71" t="s">
        <v>1016</v>
      </c>
      <c r="L2290" s="22">
        <v>3</v>
      </c>
      <c r="M2290" s="22">
        <v>3.24</v>
      </c>
      <c r="N2290" s="22">
        <v>2</v>
      </c>
      <c r="O2290" s="22">
        <v>0</v>
      </c>
      <c r="P2290" s="22">
        <v>0</v>
      </c>
      <c r="Q2290" s="22">
        <v>1</v>
      </c>
      <c r="R2290" s="22"/>
      <c r="S2290" s="22"/>
      <c r="T2290" s="22"/>
      <c r="U2290" t="s">
        <v>2008</v>
      </c>
      <c r="V2290" s="18">
        <f t="shared" si="214"/>
        <v>0.24000000000000021</v>
      </c>
      <c r="W2290" s="18">
        <v>40.088200708199999</v>
      </c>
      <c r="X2290" s="18">
        <v>-83.267809776600004</v>
      </c>
      <c r="Y2290" s="18">
        <v>40.088507702999998</v>
      </c>
      <c r="Z2290" s="18">
        <v>-83.263379337700002</v>
      </c>
      <c r="AA2290" s="71" t="str">
        <f t="shared" si="215"/>
        <v>MAD</v>
      </c>
    </row>
    <row r="2291" spans="1:27" x14ac:dyDescent="0.25">
      <c r="A2291" s="22" t="s">
        <v>2819</v>
      </c>
      <c r="B2291" s="22">
        <v>0</v>
      </c>
      <c r="C2291" s="22" t="s">
        <v>4620</v>
      </c>
      <c r="D2291" s="22">
        <v>2</v>
      </c>
      <c r="E2291" s="23" t="str">
        <f t="shared" si="210"/>
        <v>Green</v>
      </c>
      <c r="F2291" s="72" t="s">
        <v>1685</v>
      </c>
      <c r="G2291" s="23"/>
      <c r="H2291" s="24" t="str">
        <f t="shared" si="211"/>
        <v>Start Loc</v>
      </c>
      <c r="I2291" s="24" t="str">
        <f t="shared" si="212"/>
        <v>End Loc</v>
      </c>
      <c r="J2291" s="24" t="str">
        <f t="shared" si="213"/>
        <v>Segment</v>
      </c>
      <c r="K2291" s="71" t="s">
        <v>1026</v>
      </c>
      <c r="L2291" s="22">
        <v>0</v>
      </c>
      <c r="M2291" s="22">
        <v>0.24</v>
      </c>
      <c r="N2291" s="22">
        <v>2</v>
      </c>
      <c r="O2291" s="22">
        <v>0</v>
      </c>
      <c r="P2291" s="22">
        <v>0</v>
      </c>
      <c r="Q2291" s="22">
        <v>1</v>
      </c>
      <c r="R2291" s="22"/>
      <c r="S2291" s="22"/>
      <c r="T2291" s="22"/>
      <c r="U2291" t="s">
        <v>1306</v>
      </c>
      <c r="V2291" s="18">
        <f t="shared" si="214"/>
        <v>0.24</v>
      </c>
      <c r="W2291" s="18">
        <v>40.088189377399999</v>
      </c>
      <c r="X2291" s="18">
        <v>-82.926684210600001</v>
      </c>
      <c r="Y2291" s="18">
        <v>40.088545598400003</v>
      </c>
      <c r="Z2291" s="18">
        <v>-82.9311906577</v>
      </c>
      <c r="AA2291" s="71" t="str">
        <f t="shared" si="215"/>
        <v>FRA</v>
      </c>
    </row>
    <row r="2292" spans="1:27" x14ac:dyDescent="0.25">
      <c r="A2292" s="22" t="s">
        <v>3503</v>
      </c>
      <c r="B2292" s="22">
        <v>0</v>
      </c>
      <c r="C2292" s="22" t="s">
        <v>4608</v>
      </c>
      <c r="D2292" s="22">
        <v>2</v>
      </c>
      <c r="E2292" s="23" t="str">
        <f t="shared" si="210"/>
        <v>Green</v>
      </c>
      <c r="F2292" s="72" t="s">
        <v>1699</v>
      </c>
      <c r="G2292" s="23"/>
      <c r="H2292" s="24" t="str">
        <f t="shared" si="211"/>
        <v>Start Loc</v>
      </c>
      <c r="I2292" s="24" t="str">
        <f t="shared" si="212"/>
        <v>End Loc</v>
      </c>
      <c r="J2292" s="24" t="str">
        <f t="shared" si="213"/>
        <v>Segment</v>
      </c>
      <c r="K2292" s="71" t="s">
        <v>931</v>
      </c>
      <c r="L2292" s="22">
        <v>1.25</v>
      </c>
      <c r="M2292" s="22">
        <v>1.49</v>
      </c>
      <c r="N2292" s="22">
        <v>2</v>
      </c>
      <c r="O2292" s="22">
        <v>0</v>
      </c>
      <c r="P2292" s="22">
        <v>0</v>
      </c>
      <c r="Q2292" s="22">
        <v>0</v>
      </c>
      <c r="R2292" s="22"/>
      <c r="S2292" s="22"/>
      <c r="T2292" s="22"/>
      <c r="U2292" t="s">
        <v>1286</v>
      </c>
      <c r="V2292" s="18">
        <f t="shared" si="214"/>
        <v>0.24</v>
      </c>
      <c r="W2292" s="18">
        <v>40.086255844</v>
      </c>
      <c r="X2292" s="18">
        <v>-82.489639951300006</v>
      </c>
      <c r="Y2292" s="18">
        <v>40.089055612099997</v>
      </c>
      <c r="Z2292" s="18">
        <v>-82.487302292400003</v>
      </c>
      <c r="AA2292" s="71" t="str">
        <f t="shared" si="215"/>
        <v>LIC</v>
      </c>
    </row>
    <row r="2293" spans="1:27" x14ac:dyDescent="0.25">
      <c r="A2293" s="22" t="s">
        <v>2229</v>
      </c>
      <c r="B2293" s="22">
        <v>0</v>
      </c>
      <c r="C2293" s="22" t="s">
        <v>4626</v>
      </c>
      <c r="D2293" s="22">
        <v>2</v>
      </c>
      <c r="E2293" s="23" t="str">
        <f t="shared" si="210"/>
        <v>Green</v>
      </c>
      <c r="F2293" s="72" t="s">
        <v>1676</v>
      </c>
      <c r="G2293" s="23"/>
      <c r="H2293" s="24" t="str">
        <f t="shared" si="211"/>
        <v>Start Loc</v>
      </c>
      <c r="I2293" s="24" t="str">
        <f t="shared" si="212"/>
        <v>End Loc</v>
      </c>
      <c r="J2293" s="24" t="str">
        <f t="shared" si="213"/>
        <v>Segment</v>
      </c>
      <c r="K2293" s="71" t="s">
        <v>911</v>
      </c>
      <c r="L2293" s="22">
        <v>1.75</v>
      </c>
      <c r="M2293" s="22">
        <v>1.99</v>
      </c>
      <c r="N2293" s="22">
        <v>2</v>
      </c>
      <c r="O2293" s="22">
        <v>0</v>
      </c>
      <c r="P2293" s="22">
        <v>0</v>
      </c>
      <c r="Q2293" s="22">
        <v>0</v>
      </c>
      <c r="R2293" s="22"/>
      <c r="S2293" s="22"/>
      <c r="T2293" s="22"/>
      <c r="U2293" t="s">
        <v>285</v>
      </c>
      <c r="V2293" s="18">
        <f t="shared" si="214"/>
        <v>0.24</v>
      </c>
      <c r="W2293" s="18">
        <v>40.086239292899997</v>
      </c>
      <c r="X2293" s="18">
        <v>-82.091905045399997</v>
      </c>
      <c r="Y2293" s="18">
        <v>40.089299769299998</v>
      </c>
      <c r="Z2293" s="18">
        <v>-82.093777278100006</v>
      </c>
      <c r="AA2293" s="71" t="str">
        <f t="shared" si="215"/>
        <v>MUS</v>
      </c>
    </row>
    <row r="2294" spans="1:27" x14ac:dyDescent="0.25">
      <c r="A2294" s="22" t="s">
        <v>3799</v>
      </c>
      <c r="B2294" s="22">
        <v>0</v>
      </c>
      <c r="C2294" s="22" t="s">
        <v>4641</v>
      </c>
      <c r="D2294" s="22">
        <v>2</v>
      </c>
      <c r="E2294" s="23" t="str">
        <f t="shared" si="210"/>
        <v>Green</v>
      </c>
      <c r="F2294" s="72" t="s">
        <v>1685</v>
      </c>
      <c r="G2294" s="23"/>
      <c r="H2294" s="24" t="str">
        <f t="shared" si="211"/>
        <v>Start Loc</v>
      </c>
      <c r="I2294" s="24" t="str">
        <f t="shared" si="212"/>
        <v>End Loc</v>
      </c>
      <c r="J2294" s="24" t="str">
        <f t="shared" si="213"/>
        <v>Segment</v>
      </c>
      <c r="K2294" s="71" t="s">
        <v>796</v>
      </c>
      <c r="L2294" s="22">
        <v>8.5</v>
      </c>
      <c r="M2294" s="22">
        <v>8.74</v>
      </c>
      <c r="N2294" s="22">
        <v>2</v>
      </c>
      <c r="O2294" s="22">
        <v>1</v>
      </c>
      <c r="P2294" s="22">
        <v>0</v>
      </c>
      <c r="Q2294" s="22">
        <v>0</v>
      </c>
      <c r="R2294" s="22"/>
      <c r="S2294" s="22"/>
      <c r="T2294" s="22"/>
      <c r="U2294" t="s">
        <v>1377</v>
      </c>
      <c r="V2294" s="18">
        <f t="shared" si="214"/>
        <v>0.24000000000000021</v>
      </c>
      <c r="W2294" s="18">
        <v>40.086283019</v>
      </c>
      <c r="X2294" s="18">
        <v>-82.895291323600006</v>
      </c>
      <c r="Y2294" s="18">
        <v>40.089624300300002</v>
      </c>
      <c r="Z2294" s="18">
        <v>-82.894179859600001</v>
      </c>
      <c r="AA2294" s="71" t="str">
        <f t="shared" si="215"/>
        <v>FRA</v>
      </c>
    </row>
    <row r="2295" spans="1:27" x14ac:dyDescent="0.25">
      <c r="A2295" s="22" t="s">
        <v>5165</v>
      </c>
      <c r="B2295" s="22">
        <v>0</v>
      </c>
      <c r="C2295" s="22" t="s">
        <v>4637</v>
      </c>
      <c r="D2295" s="22">
        <v>4</v>
      </c>
      <c r="E2295" s="23" t="str">
        <f t="shared" si="210"/>
        <v>Green</v>
      </c>
      <c r="F2295" s="72" t="s">
        <v>1733</v>
      </c>
      <c r="G2295" s="23"/>
      <c r="H2295" s="24" t="str">
        <f t="shared" si="211"/>
        <v>Start Loc</v>
      </c>
      <c r="I2295" s="24" t="str">
        <f t="shared" si="212"/>
        <v>End Loc</v>
      </c>
      <c r="J2295" s="24" t="str">
        <f t="shared" si="213"/>
        <v>Segment</v>
      </c>
      <c r="K2295" s="71" t="s">
        <v>855</v>
      </c>
      <c r="L2295" s="22">
        <v>8.25</v>
      </c>
      <c r="M2295" s="22">
        <v>8.49</v>
      </c>
      <c r="N2295" s="22">
        <v>4</v>
      </c>
      <c r="O2295" s="22">
        <v>0</v>
      </c>
      <c r="P2295" s="22">
        <v>0</v>
      </c>
      <c r="Q2295" s="22">
        <v>0</v>
      </c>
      <c r="R2295" s="22"/>
      <c r="S2295" s="22"/>
      <c r="T2295" s="22"/>
      <c r="U2295" t="s">
        <v>2084</v>
      </c>
      <c r="V2295" s="18">
        <f t="shared" si="214"/>
        <v>0.24000000000000021</v>
      </c>
      <c r="W2295" s="18">
        <v>40.086379732899999</v>
      </c>
      <c r="X2295" s="18">
        <v>-81.3920800251</v>
      </c>
      <c r="Y2295" s="18">
        <v>40.089642973499998</v>
      </c>
      <c r="Z2295" s="18">
        <v>-81.390669646800006</v>
      </c>
      <c r="AA2295" s="71" t="str">
        <f t="shared" si="215"/>
        <v>GUE</v>
      </c>
    </row>
    <row r="2296" spans="1:27" x14ac:dyDescent="0.25">
      <c r="A2296" s="22" t="s">
        <v>2630</v>
      </c>
      <c r="B2296" s="22">
        <v>0</v>
      </c>
      <c r="C2296" s="22" t="s">
        <v>4626</v>
      </c>
      <c r="D2296" s="22">
        <v>2</v>
      </c>
      <c r="E2296" s="23" t="str">
        <f t="shared" si="210"/>
        <v>Green</v>
      </c>
      <c r="F2296" s="72" t="s">
        <v>1699</v>
      </c>
      <c r="G2296" s="23"/>
      <c r="H2296" s="24" t="str">
        <f t="shared" si="211"/>
        <v>Start Loc</v>
      </c>
      <c r="I2296" s="24" t="str">
        <f t="shared" si="212"/>
        <v>End Loc</v>
      </c>
      <c r="J2296" s="24" t="str">
        <f t="shared" si="213"/>
        <v>Segment</v>
      </c>
      <c r="K2296" s="71" t="s">
        <v>1119</v>
      </c>
      <c r="L2296" s="22">
        <v>1.75</v>
      </c>
      <c r="M2296" s="22">
        <v>1.99</v>
      </c>
      <c r="N2296" s="22">
        <v>2</v>
      </c>
      <c r="O2296" s="22">
        <v>0</v>
      </c>
      <c r="P2296" s="22">
        <v>0</v>
      </c>
      <c r="Q2296" s="22">
        <v>0</v>
      </c>
      <c r="R2296" s="22"/>
      <c r="S2296" s="22"/>
      <c r="T2296" s="22"/>
      <c r="U2296" t="s">
        <v>657</v>
      </c>
      <c r="V2296" s="18">
        <f t="shared" si="214"/>
        <v>0.24</v>
      </c>
      <c r="W2296" s="18">
        <v>40.086923806900003</v>
      </c>
      <c r="X2296" s="18">
        <v>-82.354470206200006</v>
      </c>
      <c r="Y2296" s="18">
        <v>40.089916146</v>
      </c>
      <c r="Z2296" s="18">
        <v>-82.355176832599994</v>
      </c>
      <c r="AA2296" s="71" t="str">
        <f t="shared" si="215"/>
        <v>LIC</v>
      </c>
    </row>
    <row r="2297" spans="1:27" x14ac:dyDescent="0.25">
      <c r="A2297" s="22" t="s">
        <v>5605</v>
      </c>
      <c r="B2297" s="22">
        <v>0</v>
      </c>
      <c r="C2297" s="22" t="s">
        <v>4687</v>
      </c>
      <c r="D2297" s="22">
        <v>2</v>
      </c>
      <c r="E2297" s="23" t="str">
        <f t="shared" si="210"/>
        <v>Green</v>
      </c>
      <c r="F2297" s="72" t="s">
        <v>1699</v>
      </c>
      <c r="G2297" s="23"/>
      <c r="H2297" s="24" t="str">
        <f t="shared" si="211"/>
        <v>Start Loc</v>
      </c>
      <c r="I2297" s="24" t="str">
        <f t="shared" si="212"/>
        <v>End Loc</v>
      </c>
      <c r="J2297" s="24" t="str">
        <f t="shared" si="213"/>
        <v>Segment</v>
      </c>
      <c r="K2297" s="71" t="s">
        <v>1018</v>
      </c>
      <c r="L2297" s="22">
        <v>11</v>
      </c>
      <c r="M2297" s="22">
        <v>11.24</v>
      </c>
      <c r="N2297" s="22">
        <v>2</v>
      </c>
      <c r="O2297" s="22">
        <v>0</v>
      </c>
      <c r="P2297" s="22">
        <v>0</v>
      </c>
      <c r="Q2297" s="22">
        <v>1</v>
      </c>
      <c r="R2297" s="22"/>
      <c r="S2297" s="22"/>
      <c r="T2297" s="22"/>
      <c r="U2297" t="s">
        <v>410</v>
      </c>
      <c r="V2297" s="18">
        <f t="shared" si="214"/>
        <v>0.24000000000000021</v>
      </c>
      <c r="W2297" s="18">
        <v>40.087567382400003</v>
      </c>
      <c r="X2297" s="18">
        <v>-82.210723218200002</v>
      </c>
      <c r="Y2297" s="18">
        <v>40.090328984300001</v>
      </c>
      <c r="Z2297" s="18">
        <v>-82.208424110500005</v>
      </c>
      <c r="AA2297" s="71" t="str">
        <f t="shared" si="215"/>
        <v>LIC</v>
      </c>
    </row>
    <row r="2298" spans="1:27" x14ac:dyDescent="0.25">
      <c r="A2298" s="22" t="s">
        <v>3765</v>
      </c>
      <c r="B2298" s="22">
        <v>0</v>
      </c>
      <c r="C2298" s="22" t="s">
        <v>4606</v>
      </c>
      <c r="D2298" s="22">
        <v>5</v>
      </c>
      <c r="E2298" s="23" t="str">
        <f t="shared" si="210"/>
        <v>Green</v>
      </c>
      <c r="F2298" s="72" t="s">
        <v>1685</v>
      </c>
      <c r="G2298" s="23"/>
      <c r="H2298" s="24" t="str">
        <f t="shared" si="211"/>
        <v>Start Loc</v>
      </c>
      <c r="I2298" s="24" t="str">
        <f t="shared" si="212"/>
        <v>End Loc</v>
      </c>
      <c r="J2298" s="24" t="str">
        <f t="shared" si="213"/>
        <v>Segment</v>
      </c>
      <c r="K2298" s="71" t="s">
        <v>1026</v>
      </c>
      <c r="L2298" s="22">
        <v>0.25</v>
      </c>
      <c r="M2298" s="22">
        <v>0.49</v>
      </c>
      <c r="N2298" s="22">
        <v>5</v>
      </c>
      <c r="O2298" s="22">
        <v>0</v>
      </c>
      <c r="P2298" s="22">
        <v>0</v>
      </c>
      <c r="Q2298" s="22">
        <v>0</v>
      </c>
      <c r="R2298" s="22"/>
      <c r="S2298" s="22"/>
      <c r="T2298" s="22"/>
      <c r="U2298" t="s">
        <v>1306</v>
      </c>
      <c r="V2298" s="18">
        <f t="shared" si="214"/>
        <v>0.24</v>
      </c>
      <c r="W2298" s="18">
        <v>40.0885923819</v>
      </c>
      <c r="X2298" s="18">
        <v>-82.931369588699994</v>
      </c>
      <c r="Y2298" s="18">
        <v>40.090480510600003</v>
      </c>
      <c r="Z2298" s="18">
        <v>-82.935103648199998</v>
      </c>
      <c r="AA2298" s="71" t="str">
        <f t="shared" si="215"/>
        <v>FRA</v>
      </c>
    </row>
    <row r="2299" spans="1:27" x14ac:dyDescent="0.25">
      <c r="A2299" s="22" t="s">
        <v>5683</v>
      </c>
      <c r="B2299" s="22">
        <v>0</v>
      </c>
      <c r="C2299" s="22" t="s">
        <v>4671</v>
      </c>
      <c r="D2299" s="22">
        <v>2</v>
      </c>
      <c r="E2299" s="23" t="str">
        <f t="shared" si="210"/>
        <v>Green</v>
      </c>
      <c r="F2299" s="72" t="s">
        <v>1715</v>
      </c>
      <c r="G2299" s="23"/>
      <c r="H2299" s="24" t="str">
        <f t="shared" si="211"/>
        <v>Start Loc</v>
      </c>
      <c r="I2299" s="24" t="str">
        <f t="shared" si="212"/>
        <v>End Loc</v>
      </c>
      <c r="J2299" s="24" t="str">
        <f t="shared" si="213"/>
        <v>Segment</v>
      </c>
      <c r="K2299" s="71" t="s">
        <v>995</v>
      </c>
      <c r="L2299" s="22">
        <v>26.75</v>
      </c>
      <c r="M2299" s="22">
        <v>26.99</v>
      </c>
      <c r="N2299" s="22">
        <v>2</v>
      </c>
      <c r="O2299" s="22">
        <v>0</v>
      </c>
      <c r="P2299" s="22">
        <v>0</v>
      </c>
      <c r="Q2299" s="22">
        <v>0</v>
      </c>
      <c r="R2299" s="22"/>
      <c r="S2299" s="22"/>
      <c r="T2299" s="22"/>
      <c r="U2299" t="s">
        <v>1782</v>
      </c>
      <c r="V2299" s="18">
        <f t="shared" si="214"/>
        <v>0.23999999999999844</v>
      </c>
      <c r="W2299" s="18">
        <v>40.090859300699996</v>
      </c>
      <c r="X2299" s="18">
        <v>-80.939871469899998</v>
      </c>
      <c r="Y2299" s="18">
        <v>40.091401102600003</v>
      </c>
      <c r="Z2299" s="18">
        <v>-80.935838777200004</v>
      </c>
      <c r="AA2299" s="71" t="str">
        <f t="shared" si="215"/>
        <v>BEL</v>
      </c>
    </row>
    <row r="2300" spans="1:27" x14ac:dyDescent="0.25">
      <c r="A2300" s="22" t="s">
        <v>6218</v>
      </c>
      <c r="B2300" s="22">
        <v>0</v>
      </c>
      <c r="C2300" s="22" t="s">
        <v>4672</v>
      </c>
      <c r="D2300" s="22">
        <v>2</v>
      </c>
      <c r="E2300" s="23" t="str">
        <f t="shared" si="210"/>
        <v>Green</v>
      </c>
      <c r="F2300" s="72" t="s">
        <v>1715</v>
      </c>
      <c r="G2300" s="23"/>
      <c r="H2300" s="24" t="str">
        <f t="shared" si="211"/>
        <v>Start Loc</v>
      </c>
      <c r="I2300" s="24" t="str">
        <f t="shared" si="212"/>
        <v>End Loc</v>
      </c>
      <c r="J2300" s="24" t="str">
        <f t="shared" si="213"/>
        <v>Segment</v>
      </c>
      <c r="K2300" s="71" t="s">
        <v>995</v>
      </c>
      <c r="L2300" s="22">
        <v>27</v>
      </c>
      <c r="M2300" s="22">
        <v>27.24</v>
      </c>
      <c r="N2300" s="22">
        <v>2</v>
      </c>
      <c r="O2300" s="22">
        <v>0</v>
      </c>
      <c r="P2300" s="22">
        <v>0</v>
      </c>
      <c r="Q2300" s="22">
        <v>0</v>
      </c>
      <c r="R2300" s="22"/>
      <c r="S2300" s="22"/>
      <c r="T2300" s="22"/>
      <c r="U2300" t="s">
        <v>1782</v>
      </c>
      <c r="V2300" s="18">
        <f t="shared" si="214"/>
        <v>0.23999999999999844</v>
      </c>
      <c r="W2300" s="18">
        <v>40.091490290199999</v>
      </c>
      <c r="X2300" s="18">
        <v>-80.935690422199997</v>
      </c>
      <c r="Y2300" s="18">
        <v>40.092881693899997</v>
      </c>
      <c r="Z2300" s="18">
        <v>-80.9323606926</v>
      </c>
      <c r="AA2300" s="71" t="str">
        <f t="shared" si="215"/>
        <v>BEL</v>
      </c>
    </row>
    <row r="2301" spans="1:27" x14ac:dyDescent="0.25">
      <c r="A2301" s="22" t="s">
        <v>3886</v>
      </c>
      <c r="B2301" s="22">
        <v>0</v>
      </c>
      <c r="C2301" s="22" t="s">
        <v>4696</v>
      </c>
      <c r="D2301" s="22">
        <v>3</v>
      </c>
      <c r="E2301" s="23" t="str">
        <f t="shared" si="210"/>
        <v>Green</v>
      </c>
      <c r="F2301" s="72" t="s">
        <v>1715</v>
      </c>
      <c r="G2301" s="23"/>
      <c r="H2301" s="24" t="str">
        <f t="shared" si="211"/>
        <v>Start Loc</v>
      </c>
      <c r="I2301" s="24" t="str">
        <f t="shared" si="212"/>
        <v>End Loc</v>
      </c>
      <c r="J2301" s="24" t="str">
        <f t="shared" si="213"/>
        <v>Segment</v>
      </c>
      <c r="K2301" s="71" t="s">
        <v>876</v>
      </c>
      <c r="L2301" s="22">
        <v>19.5</v>
      </c>
      <c r="M2301" s="22">
        <v>19.739999999999998</v>
      </c>
      <c r="N2301" s="22">
        <v>3</v>
      </c>
      <c r="O2301" s="22">
        <v>0</v>
      </c>
      <c r="P2301" s="22">
        <v>0</v>
      </c>
      <c r="Q2301" s="22">
        <v>2</v>
      </c>
      <c r="R2301" s="22"/>
      <c r="S2301" s="22"/>
      <c r="T2301" s="22"/>
      <c r="U2301" t="s">
        <v>452</v>
      </c>
      <c r="V2301" s="18">
        <f t="shared" si="214"/>
        <v>0.23999999999999844</v>
      </c>
      <c r="W2301" s="18">
        <v>40.095764116700003</v>
      </c>
      <c r="X2301" s="18">
        <v>-80.842114536899999</v>
      </c>
      <c r="Y2301" s="18">
        <v>40.093891688799999</v>
      </c>
      <c r="Z2301" s="18">
        <v>-80.843348470899997</v>
      </c>
      <c r="AA2301" s="71" t="str">
        <f t="shared" si="215"/>
        <v>BEL</v>
      </c>
    </row>
    <row r="2302" spans="1:27" x14ac:dyDescent="0.25">
      <c r="A2302" s="22" t="s">
        <v>3110</v>
      </c>
      <c r="B2302" s="22">
        <v>0</v>
      </c>
      <c r="C2302" s="22" t="s">
        <v>4651</v>
      </c>
      <c r="D2302" s="22">
        <v>2</v>
      </c>
      <c r="E2302" s="23" t="str">
        <f t="shared" si="210"/>
        <v>Green</v>
      </c>
      <c r="F2302" s="72" t="s">
        <v>1734</v>
      </c>
      <c r="G2302" s="23"/>
      <c r="H2302" s="24" t="str">
        <f t="shared" si="211"/>
        <v>Start Loc</v>
      </c>
      <c r="I2302" s="24" t="str">
        <f t="shared" si="212"/>
        <v>End Loc</v>
      </c>
      <c r="J2302" s="24" t="str">
        <f t="shared" si="213"/>
        <v>Segment</v>
      </c>
      <c r="K2302" s="71" t="s">
        <v>952</v>
      </c>
      <c r="L2302" s="22">
        <v>12.75</v>
      </c>
      <c r="M2302" s="22">
        <v>12.99</v>
      </c>
      <c r="N2302" s="22">
        <v>2</v>
      </c>
      <c r="O2302" s="22">
        <v>0</v>
      </c>
      <c r="P2302" s="22">
        <v>1</v>
      </c>
      <c r="Q2302" s="22">
        <v>2</v>
      </c>
      <c r="R2302" s="22"/>
      <c r="S2302" s="22"/>
      <c r="T2302" s="22"/>
      <c r="U2302" t="s">
        <v>1863</v>
      </c>
      <c r="V2302" s="18">
        <f t="shared" si="214"/>
        <v>0.24000000000000021</v>
      </c>
      <c r="W2302" s="18">
        <v>40.092372268299997</v>
      </c>
      <c r="X2302" s="18">
        <v>-83.307527419600007</v>
      </c>
      <c r="Y2302" s="18">
        <v>40.094687504900001</v>
      </c>
      <c r="Z2302" s="18">
        <v>-83.304189104900004</v>
      </c>
      <c r="AA2302" s="71" t="str">
        <f t="shared" si="215"/>
        <v>MAD</v>
      </c>
    </row>
    <row r="2303" spans="1:27" x14ac:dyDescent="0.25">
      <c r="A2303" s="22" t="s">
        <v>6079</v>
      </c>
      <c r="B2303" s="22">
        <v>0</v>
      </c>
      <c r="C2303" s="22" t="s">
        <v>4629</v>
      </c>
      <c r="D2303" s="22">
        <v>2</v>
      </c>
      <c r="E2303" s="23" t="str">
        <f t="shared" si="210"/>
        <v>Green</v>
      </c>
      <c r="F2303" s="72" t="s">
        <v>1734</v>
      </c>
      <c r="G2303" s="23"/>
      <c r="H2303" s="24" t="str">
        <f t="shared" si="211"/>
        <v>Start Loc</v>
      </c>
      <c r="I2303" s="24" t="str">
        <f t="shared" si="212"/>
        <v>End Loc</v>
      </c>
      <c r="J2303" s="24" t="str">
        <f t="shared" si="213"/>
        <v>Segment</v>
      </c>
      <c r="K2303" s="71" t="s">
        <v>814</v>
      </c>
      <c r="L2303" s="22">
        <v>7</v>
      </c>
      <c r="M2303" s="22">
        <v>7.24</v>
      </c>
      <c r="N2303" s="22">
        <v>2</v>
      </c>
      <c r="O2303" s="22">
        <v>0</v>
      </c>
      <c r="P2303" s="22">
        <v>0</v>
      </c>
      <c r="Q2303" s="22">
        <v>1</v>
      </c>
      <c r="R2303" s="22"/>
      <c r="S2303" s="22"/>
      <c r="T2303" s="22"/>
      <c r="U2303" t="s">
        <v>1468</v>
      </c>
      <c r="V2303" s="18">
        <f t="shared" si="214"/>
        <v>0.24000000000000021</v>
      </c>
      <c r="W2303" s="18">
        <v>40.092127474100003</v>
      </c>
      <c r="X2303" s="18">
        <v>-83.465341436499997</v>
      </c>
      <c r="Y2303" s="18">
        <v>40.095225889200002</v>
      </c>
      <c r="Z2303" s="18">
        <v>-83.467302369899997</v>
      </c>
      <c r="AA2303" s="71" t="str">
        <f t="shared" si="215"/>
        <v>MAD</v>
      </c>
    </row>
    <row r="2304" spans="1:27" x14ac:dyDescent="0.25">
      <c r="A2304" s="22" t="s">
        <v>5579</v>
      </c>
      <c r="B2304" s="22">
        <v>0</v>
      </c>
      <c r="C2304" s="22" t="s">
        <v>4687</v>
      </c>
      <c r="D2304" s="22">
        <v>2</v>
      </c>
      <c r="E2304" s="23" t="str">
        <f t="shared" si="210"/>
        <v>Green</v>
      </c>
      <c r="F2304" s="72" t="s">
        <v>1699</v>
      </c>
      <c r="G2304" s="23"/>
      <c r="H2304" s="24" t="str">
        <f t="shared" si="211"/>
        <v>Start Loc</v>
      </c>
      <c r="I2304" s="24" t="str">
        <f t="shared" si="212"/>
        <v>End Loc</v>
      </c>
      <c r="J2304" s="24" t="str">
        <f t="shared" si="213"/>
        <v>Segment</v>
      </c>
      <c r="K2304" s="71" t="s">
        <v>972</v>
      </c>
      <c r="L2304" s="22">
        <v>11</v>
      </c>
      <c r="M2304" s="22">
        <v>11.24</v>
      </c>
      <c r="N2304" s="22">
        <v>2</v>
      </c>
      <c r="O2304" s="22">
        <v>0</v>
      </c>
      <c r="P2304" s="22">
        <v>0</v>
      </c>
      <c r="Q2304" s="22">
        <v>1</v>
      </c>
      <c r="R2304" s="22"/>
      <c r="S2304" s="22"/>
      <c r="T2304" s="22"/>
      <c r="U2304" t="s">
        <v>656</v>
      </c>
      <c r="V2304" s="18">
        <f t="shared" si="214"/>
        <v>0.24000000000000021</v>
      </c>
      <c r="W2304" s="18">
        <v>40.092320069300001</v>
      </c>
      <c r="X2304" s="18">
        <v>-82.714130480500003</v>
      </c>
      <c r="Y2304" s="18">
        <v>40.095521548800001</v>
      </c>
      <c r="Z2304" s="18">
        <v>-82.712354494099998</v>
      </c>
      <c r="AA2304" s="71" t="str">
        <f t="shared" si="215"/>
        <v>LIC</v>
      </c>
    </row>
    <row r="2305" spans="1:27" x14ac:dyDescent="0.25">
      <c r="A2305" s="22" t="s">
        <v>6386</v>
      </c>
      <c r="B2305" s="22">
        <v>0</v>
      </c>
      <c r="C2305" s="22" t="s">
        <v>4626</v>
      </c>
      <c r="D2305" s="22">
        <v>3</v>
      </c>
      <c r="E2305" s="23" t="str">
        <f t="shared" si="210"/>
        <v>Green</v>
      </c>
      <c r="F2305" s="72" t="s">
        <v>1699</v>
      </c>
      <c r="G2305" s="23"/>
      <c r="H2305" s="24" t="str">
        <f t="shared" si="211"/>
        <v>Start Loc</v>
      </c>
      <c r="I2305" s="24" t="str">
        <f t="shared" si="212"/>
        <v>End Loc</v>
      </c>
      <c r="J2305" s="24" t="str">
        <f t="shared" si="213"/>
        <v>Segment</v>
      </c>
      <c r="K2305" s="71" t="s">
        <v>931</v>
      </c>
      <c r="L2305" s="22">
        <v>1.75</v>
      </c>
      <c r="M2305" s="22">
        <v>1.99</v>
      </c>
      <c r="N2305" s="22">
        <v>3</v>
      </c>
      <c r="O2305" s="22">
        <v>0</v>
      </c>
      <c r="P2305" s="22">
        <v>0</v>
      </c>
      <c r="Q2305" s="22">
        <v>0</v>
      </c>
      <c r="R2305" s="22"/>
      <c r="S2305" s="22"/>
      <c r="T2305" s="22"/>
      <c r="U2305" t="s">
        <v>1286</v>
      </c>
      <c r="V2305" s="18">
        <f t="shared" si="214"/>
        <v>0.24</v>
      </c>
      <c r="W2305" s="18">
        <v>40.092645921200003</v>
      </c>
      <c r="X2305" s="18">
        <v>-82.486067558900004</v>
      </c>
      <c r="Y2305" s="18">
        <v>40.095614443199999</v>
      </c>
      <c r="Z2305" s="18">
        <v>-82.483837371800007</v>
      </c>
      <c r="AA2305" s="71" t="str">
        <f t="shared" si="215"/>
        <v>LIC</v>
      </c>
    </row>
    <row r="2306" spans="1:27" x14ac:dyDescent="0.25">
      <c r="A2306" s="22" t="s">
        <v>5230</v>
      </c>
      <c r="B2306" s="22">
        <v>0</v>
      </c>
      <c r="C2306" s="22" t="s">
        <v>4630</v>
      </c>
      <c r="D2306" s="22">
        <v>2</v>
      </c>
      <c r="E2306" s="23" t="str">
        <f t="shared" si="210"/>
        <v>Green</v>
      </c>
      <c r="F2306" s="72" t="s">
        <v>1685</v>
      </c>
      <c r="G2306" s="23"/>
      <c r="H2306" s="24" t="str">
        <f t="shared" si="211"/>
        <v>Start Loc</v>
      </c>
      <c r="I2306" s="24" t="str">
        <f t="shared" si="212"/>
        <v>End Loc</v>
      </c>
      <c r="J2306" s="24" t="str">
        <f t="shared" si="213"/>
        <v>Segment</v>
      </c>
      <c r="K2306" s="71" t="s">
        <v>848</v>
      </c>
      <c r="L2306" s="22">
        <v>5.75</v>
      </c>
      <c r="M2306" s="22">
        <v>5.99</v>
      </c>
      <c r="N2306" s="22">
        <v>2</v>
      </c>
      <c r="O2306" s="22">
        <v>0</v>
      </c>
      <c r="P2306" s="22">
        <v>0</v>
      </c>
      <c r="Q2306" s="22">
        <v>1</v>
      </c>
      <c r="R2306" s="22"/>
      <c r="S2306" s="22"/>
      <c r="T2306" s="22"/>
      <c r="U2306" t="s">
        <v>1224</v>
      </c>
      <c r="V2306" s="18">
        <f t="shared" si="214"/>
        <v>0.24000000000000021</v>
      </c>
      <c r="W2306" s="18">
        <v>40.096523383399997</v>
      </c>
      <c r="X2306" s="18">
        <v>-82.782290260500005</v>
      </c>
      <c r="Y2306" s="18">
        <v>40.096311935000003</v>
      </c>
      <c r="Z2306" s="18">
        <v>-82.777760164300005</v>
      </c>
      <c r="AA2306" s="71" t="str">
        <f t="shared" si="215"/>
        <v>FRA</v>
      </c>
    </row>
    <row r="2307" spans="1:27" x14ac:dyDescent="0.25">
      <c r="A2307" s="22" t="s">
        <v>5920</v>
      </c>
      <c r="B2307" s="22">
        <v>0</v>
      </c>
      <c r="C2307" s="22" t="s">
        <v>4624</v>
      </c>
      <c r="D2307" s="22">
        <v>2</v>
      </c>
      <c r="E2307" s="23" t="str">
        <f t="shared" si="210"/>
        <v>Green</v>
      </c>
      <c r="F2307" s="72" t="s">
        <v>1676</v>
      </c>
      <c r="G2307" s="23"/>
      <c r="H2307" s="24" t="str">
        <f t="shared" si="211"/>
        <v>Start Loc</v>
      </c>
      <c r="I2307" s="24" t="str">
        <f t="shared" si="212"/>
        <v>End Loc</v>
      </c>
      <c r="J2307" s="24" t="str">
        <f t="shared" si="213"/>
        <v>Segment</v>
      </c>
      <c r="K2307" s="71" t="s">
        <v>911</v>
      </c>
      <c r="L2307" s="22">
        <v>2.25</v>
      </c>
      <c r="M2307" s="22">
        <v>2.4900000000000002</v>
      </c>
      <c r="N2307" s="22">
        <v>2</v>
      </c>
      <c r="O2307" s="22">
        <v>0</v>
      </c>
      <c r="P2307" s="22">
        <v>0</v>
      </c>
      <c r="Q2307" s="22">
        <v>2</v>
      </c>
      <c r="R2307" s="22"/>
      <c r="S2307" s="22"/>
      <c r="T2307" s="22"/>
      <c r="U2307" t="s">
        <v>285</v>
      </c>
      <c r="V2307" s="18">
        <f t="shared" si="214"/>
        <v>0.24000000000000021</v>
      </c>
      <c r="W2307" s="18">
        <v>40.093056517100003</v>
      </c>
      <c r="X2307" s="18">
        <v>-82.094075328399995</v>
      </c>
      <c r="Y2307" s="18">
        <v>40.0963344635</v>
      </c>
      <c r="Z2307" s="18">
        <v>-82.095334764599997</v>
      </c>
      <c r="AA2307" s="71" t="str">
        <f t="shared" si="215"/>
        <v>MUS</v>
      </c>
    </row>
    <row r="2308" spans="1:27" x14ac:dyDescent="0.25">
      <c r="A2308" s="22" t="s">
        <v>3536</v>
      </c>
      <c r="B2308" s="22">
        <v>0</v>
      </c>
      <c r="C2308" s="22" t="s">
        <v>4677</v>
      </c>
      <c r="D2308" s="22">
        <v>4</v>
      </c>
      <c r="E2308" s="23" t="str">
        <f t="shared" si="210"/>
        <v>Green</v>
      </c>
      <c r="F2308" s="72" t="s">
        <v>1733</v>
      </c>
      <c r="G2308" s="23"/>
      <c r="H2308" s="24" t="str">
        <f t="shared" si="211"/>
        <v>Start Loc</v>
      </c>
      <c r="I2308" s="24" t="str">
        <f t="shared" si="212"/>
        <v>End Loc</v>
      </c>
      <c r="J2308" s="24" t="str">
        <f t="shared" si="213"/>
        <v>Segment</v>
      </c>
      <c r="K2308" s="71" t="s">
        <v>861</v>
      </c>
      <c r="L2308" s="22">
        <v>15.5</v>
      </c>
      <c r="M2308" s="22">
        <v>15.74</v>
      </c>
      <c r="N2308" s="22">
        <v>4</v>
      </c>
      <c r="O2308" s="22">
        <v>1</v>
      </c>
      <c r="P2308" s="22">
        <v>0</v>
      </c>
      <c r="Q2308" s="22">
        <v>3</v>
      </c>
      <c r="R2308" s="22"/>
      <c r="S2308" s="22"/>
      <c r="T2308" s="22"/>
      <c r="U2308" t="s">
        <v>460</v>
      </c>
      <c r="V2308" s="18">
        <f t="shared" si="214"/>
        <v>0.24000000000000021</v>
      </c>
      <c r="W2308" s="18">
        <v>40.094872700700002</v>
      </c>
      <c r="X2308" s="18">
        <v>-81.560204513200006</v>
      </c>
      <c r="Y2308" s="18">
        <v>40.098019395199998</v>
      </c>
      <c r="Z2308" s="18">
        <v>-81.561272374699996</v>
      </c>
      <c r="AA2308" s="71" t="str">
        <f t="shared" si="215"/>
        <v>GUE</v>
      </c>
    </row>
    <row r="2309" spans="1:27" x14ac:dyDescent="0.25">
      <c r="A2309" s="22" t="s">
        <v>2861</v>
      </c>
      <c r="B2309" s="22">
        <v>0</v>
      </c>
      <c r="C2309" s="22" t="s">
        <v>4618</v>
      </c>
      <c r="D2309" s="22">
        <v>2</v>
      </c>
      <c r="E2309" s="23" t="str">
        <f t="shared" si="210"/>
        <v>Green</v>
      </c>
      <c r="F2309" s="72" t="s">
        <v>1733</v>
      </c>
      <c r="G2309" s="23"/>
      <c r="H2309" s="24" t="str">
        <f t="shared" si="211"/>
        <v>Start Loc</v>
      </c>
      <c r="I2309" s="24" t="str">
        <f t="shared" si="212"/>
        <v>End Loc</v>
      </c>
      <c r="J2309" s="24" t="str">
        <f t="shared" si="213"/>
        <v>Segment</v>
      </c>
      <c r="K2309" s="71" t="s">
        <v>2039</v>
      </c>
      <c r="L2309" s="22">
        <v>2</v>
      </c>
      <c r="M2309" s="22">
        <v>2.2400000000000002</v>
      </c>
      <c r="N2309" s="22">
        <v>2</v>
      </c>
      <c r="O2309" s="22">
        <v>0</v>
      </c>
      <c r="P2309" s="22">
        <v>0</v>
      </c>
      <c r="Q2309" s="22">
        <v>0</v>
      </c>
      <c r="R2309" s="22"/>
      <c r="S2309" s="22"/>
      <c r="T2309" s="22"/>
      <c r="U2309" t="s">
        <v>1980</v>
      </c>
      <c r="V2309" s="18">
        <f t="shared" si="214"/>
        <v>0.24000000000000021</v>
      </c>
      <c r="W2309" s="18">
        <v>40.099796569900001</v>
      </c>
      <c r="X2309" s="18">
        <v>-81.564223711400004</v>
      </c>
      <c r="Y2309" s="18">
        <v>40.098515018999997</v>
      </c>
      <c r="Z2309" s="18">
        <v>-81.561812767899994</v>
      </c>
      <c r="AA2309" s="71" t="str">
        <f t="shared" si="215"/>
        <v>GUE</v>
      </c>
    </row>
    <row r="2310" spans="1:27" x14ac:dyDescent="0.25">
      <c r="A2310" s="22" t="s">
        <v>5048</v>
      </c>
      <c r="B2310" s="22">
        <v>0</v>
      </c>
      <c r="C2310" s="22" t="s">
        <v>4656</v>
      </c>
      <c r="D2310" s="22">
        <v>2</v>
      </c>
      <c r="E2310" s="23" t="str">
        <f t="shared" si="210"/>
        <v>Green</v>
      </c>
      <c r="F2310" s="72" t="s">
        <v>1734</v>
      </c>
      <c r="G2310" s="23"/>
      <c r="H2310" s="24" t="str">
        <f t="shared" si="211"/>
        <v>Start Loc</v>
      </c>
      <c r="I2310" s="24" t="str">
        <f t="shared" si="212"/>
        <v>End Loc</v>
      </c>
      <c r="J2310" s="24" t="str">
        <f t="shared" si="213"/>
        <v>Segment</v>
      </c>
      <c r="K2310" s="71" t="s">
        <v>814</v>
      </c>
      <c r="L2310" s="22">
        <v>7.25</v>
      </c>
      <c r="M2310" s="22">
        <v>7.49</v>
      </c>
      <c r="N2310" s="22">
        <v>2</v>
      </c>
      <c r="O2310" s="22">
        <v>0</v>
      </c>
      <c r="P2310" s="22">
        <v>1</v>
      </c>
      <c r="Q2310" s="22">
        <v>1</v>
      </c>
      <c r="R2310" s="22"/>
      <c r="S2310" s="22"/>
      <c r="T2310" s="22"/>
      <c r="U2310" t="s">
        <v>1468</v>
      </c>
      <c r="V2310" s="18">
        <f t="shared" si="214"/>
        <v>0.24000000000000021</v>
      </c>
      <c r="W2310" s="18">
        <v>40.095360286000002</v>
      </c>
      <c r="X2310" s="18">
        <v>-83.467370172000003</v>
      </c>
      <c r="Y2310" s="18">
        <v>40.098738045300003</v>
      </c>
      <c r="Z2310" s="18">
        <v>-83.468062774000003</v>
      </c>
      <c r="AA2310" s="71" t="str">
        <f t="shared" si="215"/>
        <v>MAD</v>
      </c>
    </row>
    <row r="2311" spans="1:27" x14ac:dyDescent="0.25">
      <c r="A2311" s="22" t="s">
        <v>2553</v>
      </c>
      <c r="B2311" s="22">
        <v>0</v>
      </c>
      <c r="C2311" s="22" t="s">
        <v>4677</v>
      </c>
      <c r="D2311" s="22">
        <v>4</v>
      </c>
      <c r="E2311" s="23" t="str">
        <f t="shared" si="210"/>
        <v>Green</v>
      </c>
      <c r="F2311" s="72" t="s">
        <v>1715</v>
      </c>
      <c r="G2311" s="23"/>
      <c r="H2311" s="24" t="str">
        <f t="shared" si="211"/>
        <v>Start Loc</v>
      </c>
      <c r="I2311" s="24" t="str">
        <f t="shared" si="212"/>
        <v>End Loc</v>
      </c>
      <c r="J2311" s="24" t="str">
        <f t="shared" si="213"/>
        <v>Segment</v>
      </c>
      <c r="K2311" s="71" t="s">
        <v>808</v>
      </c>
      <c r="L2311" s="22">
        <v>15.5</v>
      </c>
      <c r="M2311" s="22">
        <v>15.74</v>
      </c>
      <c r="N2311" s="22">
        <v>4</v>
      </c>
      <c r="O2311" s="22">
        <v>0</v>
      </c>
      <c r="P2311" s="22">
        <v>0</v>
      </c>
      <c r="Q2311" s="22">
        <v>1</v>
      </c>
      <c r="R2311" s="22"/>
      <c r="S2311" s="22"/>
      <c r="T2311" s="22"/>
      <c r="U2311" t="s">
        <v>383</v>
      </c>
      <c r="V2311" s="18">
        <f t="shared" si="214"/>
        <v>0.24000000000000021</v>
      </c>
      <c r="W2311" s="18">
        <v>40.096624197499999</v>
      </c>
      <c r="X2311" s="18">
        <v>-80.873084473800006</v>
      </c>
      <c r="Y2311" s="18">
        <v>40.098981943699997</v>
      </c>
      <c r="Z2311" s="18">
        <v>-80.870563230599998</v>
      </c>
      <c r="AA2311" s="71" t="str">
        <f t="shared" si="215"/>
        <v>BEL</v>
      </c>
    </row>
    <row r="2312" spans="1:27" x14ac:dyDescent="0.25">
      <c r="A2312" s="22" t="s">
        <v>5037</v>
      </c>
      <c r="B2312" s="22">
        <v>0</v>
      </c>
      <c r="C2312" s="22" t="s">
        <v>4678</v>
      </c>
      <c r="D2312" s="22">
        <v>2</v>
      </c>
      <c r="E2312" s="23" t="str">
        <f t="shared" si="210"/>
        <v>Green</v>
      </c>
      <c r="F2312" s="72" t="s">
        <v>1715</v>
      </c>
      <c r="G2312" s="23"/>
      <c r="H2312" s="24" t="str">
        <f t="shared" si="211"/>
        <v>Start Loc</v>
      </c>
      <c r="I2312" s="24" t="str">
        <f t="shared" si="212"/>
        <v>End Loc</v>
      </c>
      <c r="J2312" s="24" t="str">
        <f t="shared" si="213"/>
        <v>Segment</v>
      </c>
      <c r="K2312" s="71" t="s">
        <v>808</v>
      </c>
      <c r="L2312" s="22">
        <v>16.25</v>
      </c>
      <c r="M2312" s="22">
        <v>16.489999999999998</v>
      </c>
      <c r="N2312" s="22">
        <v>2</v>
      </c>
      <c r="O2312" s="22">
        <v>0</v>
      </c>
      <c r="P2312" s="22">
        <v>0</v>
      </c>
      <c r="Q2312" s="22">
        <v>2</v>
      </c>
      <c r="R2312" s="22"/>
      <c r="S2312" s="22"/>
      <c r="T2312" s="22"/>
      <c r="U2312" t="s">
        <v>383</v>
      </c>
      <c r="V2312" s="18">
        <f t="shared" si="214"/>
        <v>0.23999999999999844</v>
      </c>
      <c r="W2312" s="18">
        <v>40.100186428800001</v>
      </c>
      <c r="X2312" s="18">
        <v>-80.8624675298</v>
      </c>
      <c r="Y2312" s="18">
        <v>40.099283199600002</v>
      </c>
      <c r="Z2312" s="18">
        <v>-80.858263265999994</v>
      </c>
      <c r="AA2312" s="71" t="str">
        <f t="shared" si="215"/>
        <v>BEL</v>
      </c>
    </row>
    <row r="2313" spans="1:27" x14ac:dyDescent="0.25">
      <c r="A2313" s="22" t="s">
        <v>6014</v>
      </c>
      <c r="B2313" s="22">
        <v>0</v>
      </c>
      <c r="C2313" s="22" t="s">
        <v>6630</v>
      </c>
      <c r="D2313" s="22">
        <v>2</v>
      </c>
      <c r="E2313" s="23" t="str">
        <f t="shared" ref="E2313:E2376" si="216">IF(D2313&gt;15,"Red",IF(D2313&gt;10,"Yellow",IF(D2313&gt;5,"Purple",IF(D2313&gt;1,"Green",""))))</f>
        <v>Green</v>
      </c>
      <c r="F2313" s="72" t="s">
        <v>1715</v>
      </c>
      <c r="G2313" s="23"/>
      <c r="H2313" s="24" t="str">
        <f t="shared" ref="H2313:H2376" si="217">IF(W2313=0,"Unavailable",HYPERLINK(CONCATENATE("http://maps.google.com/maps?q=",+W2313,",+",+X2313,"+(Begin)&amp;iwloc=A&amp;hl=en"),"Start Loc"))</f>
        <v>Start Loc</v>
      </c>
      <c r="I2313" s="24" t="str">
        <f t="shared" ref="I2313:I2376" si="218">IF(Y2313=0,"Unavailable",HYPERLINK(CONCATENATE("http://maps.google.com/maps?q=",+Y2313,",+",+Z2313,"+(End)&amp;iwloc=A&amp;hl=en"),"End Loc"))</f>
        <v>End Loc</v>
      </c>
      <c r="J2313" s="24" t="str">
        <f t="shared" ref="J2313:J2376" si="219">HYPERLINK(CONCATENATE("https://www.google.us/maps/dir/",W2313,",",X2313,"/",Y2313,",",Z2313,"/@",AVERAGE(W2313,Y2313),",",AVERAGE(X2313,Z2313),",15z"),"Segment")</f>
        <v>Segment</v>
      </c>
      <c r="K2313" s="71" t="s">
        <v>876</v>
      </c>
      <c r="L2313" s="22">
        <v>18.5</v>
      </c>
      <c r="M2313" s="22">
        <v>18.739999999999998</v>
      </c>
      <c r="N2313" s="22">
        <v>2</v>
      </c>
      <c r="O2313" s="22">
        <v>0</v>
      </c>
      <c r="P2313" s="22">
        <v>0</v>
      </c>
      <c r="Q2313" s="22">
        <v>0</v>
      </c>
      <c r="R2313" s="22"/>
      <c r="S2313" s="22"/>
      <c r="T2313" s="22"/>
      <c r="U2313" t="s">
        <v>452</v>
      </c>
      <c r="V2313" s="18">
        <f t="shared" ref="V2313:V2376" si="220">M2313-L2313</f>
        <v>0.23999999999999844</v>
      </c>
      <c r="W2313" s="18">
        <v>40.102770309900002</v>
      </c>
      <c r="X2313" s="18">
        <v>-80.838730364</v>
      </c>
      <c r="Y2313" s="18">
        <v>40.100721392399997</v>
      </c>
      <c r="Z2313" s="18">
        <v>-80.842293701399996</v>
      </c>
      <c r="AA2313" s="71" t="str">
        <f t="shared" ref="AA2313:AA2376" si="221">MID(U2313,2,3)</f>
        <v>BEL</v>
      </c>
    </row>
    <row r="2314" spans="1:27" x14ac:dyDescent="0.25">
      <c r="A2314" s="22" t="s">
        <v>3355</v>
      </c>
      <c r="B2314" s="22">
        <v>0</v>
      </c>
      <c r="C2314" s="22" t="s">
        <v>4650</v>
      </c>
      <c r="D2314" s="22">
        <v>3</v>
      </c>
      <c r="E2314" s="23" t="str">
        <f t="shared" si="216"/>
        <v>Green</v>
      </c>
      <c r="F2314" s="72" t="s">
        <v>1715</v>
      </c>
      <c r="G2314" s="23"/>
      <c r="H2314" s="24" t="str">
        <f t="shared" si="217"/>
        <v>Start Loc</v>
      </c>
      <c r="I2314" s="24" t="str">
        <f t="shared" si="218"/>
        <v>End Loc</v>
      </c>
      <c r="J2314" s="24" t="str">
        <f t="shared" si="219"/>
        <v>Segment</v>
      </c>
      <c r="K2314" s="71" t="s">
        <v>808</v>
      </c>
      <c r="L2314" s="22">
        <v>15.75</v>
      </c>
      <c r="M2314" s="22">
        <v>15.99</v>
      </c>
      <c r="N2314" s="22">
        <v>3</v>
      </c>
      <c r="O2314" s="22">
        <v>0</v>
      </c>
      <c r="P2314" s="22">
        <v>0</v>
      </c>
      <c r="Q2314" s="22">
        <v>2</v>
      </c>
      <c r="R2314" s="22"/>
      <c r="S2314" s="22"/>
      <c r="T2314" s="22"/>
      <c r="U2314" t="s">
        <v>383</v>
      </c>
      <c r="V2314" s="18">
        <f t="shared" si="220"/>
        <v>0.24000000000000021</v>
      </c>
      <c r="W2314" s="18">
        <v>40.099128423499998</v>
      </c>
      <c r="X2314" s="18">
        <v>-80.870536350400002</v>
      </c>
      <c r="Y2314" s="18">
        <v>40.101040750499998</v>
      </c>
      <c r="Z2314" s="18">
        <v>-80.867145964700001</v>
      </c>
      <c r="AA2314" s="71" t="str">
        <f t="shared" si="221"/>
        <v>BEL</v>
      </c>
    </row>
    <row r="2315" spans="1:27" x14ac:dyDescent="0.25">
      <c r="A2315" s="22" t="s">
        <v>5434</v>
      </c>
      <c r="B2315" s="22">
        <v>0</v>
      </c>
      <c r="C2315" s="22" t="s">
        <v>4617</v>
      </c>
      <c r="D2315" s="22">
        <v>3</v>
      </c>
      <c r="E2315" s="23" t="str">
        <f t="shared" si="216"/>
        <v>Green</v>
      </c>
      <c r="F2315" s="72" t="s">
        <v>1676</v>
      </c>
      <c r="G2315" s="23"/>
      <c r="H2315" s="24" t="str">
        <f t="shared" si="217"/>
        <v>Start Loc</v>
      </c>
      <c r="I2315" s="24" t="str">
        <f t="shared" si="218"/>
        <v>End Loc</v>
      </c>
      <c r="J2315" s="24" t="str">
        <f t="shared" si="219"/>
        <v>Segment</v>
      </c>
      <c r="K2315" s="71" t="s">
        <v>911</v>
      </c>
      <c r="L2315" s="22">
        <v>2.75</v>
      </c>
      <c r="M2315" s="22">
        <v>2.99</v>
      </c>
      <c r="N2315" s="22">
        <v>3</v>
      </c>
      <c r="O2315" s="22">
        <v>0</v>
      </c>
      <c r="P2315" s="22">
        <v>0</v>
      </c>
      <c r="Q2315" s="22">
        <v>0</v>
      </c>
      <c r="R2315" s="22"/>
      <c r="S2315" s="22"/>
      <c r="T2315" s="22"/>
      <c r="U2315" t="s">
        <v>285</v>
      </c>
      <c r="V2315" s="18">
        <f t="shared" si="220"/>
        <v>0.24000000000000021</v>
      </c>
      <c r="W2315" s="18">
        <v>40.099499969699998</v>
      </c>
      <c r="X2315" s="18">
        <v>-82.097871601600005</v>
      </c>
      <c r="Y2315" s="18">
        <v>40.101114448600001</v>
      </c>
      <c r="Z2315" s="18">
        <v>-82.101047411099998</v>
      </c>
      <c r="AA2315" s="71" t="str">
        <f t="shared" si="221"/>
        <v>MUS</v>
      </c>
    </row>
    <row r="2316" spans="1:27" x14ac:dyDescent="0.25">
      <c r="A2316" s="22" t="s">
        <v>3918</v>
      </c>
      <c r="B2316" s="22">
        <v>0</v>
      </c>
      <c r="C2316" s="22" t="s">
        <v>4697</v>
      </c>
      <c r="D2316" s="22">
        <v>4</v>
      </c>
      <c r="E2316" s="23" t="str">
        <f t="shared" si="216"/>
        <v>Green</v>
      </c>
      <c r="F2316" s="72" t="s">
        <v>1715</v>
      </c>
      <c r="G2316" s="23"/>
      <c r="H2316" s="24" t="str">
        <f t="shared" si="217"/>
        <v>Start Loc</v>
      </c>
      <c r="I2316" s="24" t="str">
        <f t="shared" si="218"/>
        <v>End Loc</v>
      </c>
      <c r="J2316" s="24" t="str">
        <f t="shared" si="219"/>
        <v>Segment</v>
      </c>
      <c r="K2316" s="71" t="s">
        <v>952</v>
      </c>
      <c r="L2316" s="22">
        <v>24.75</v>
      </c>
      <c r="M2316" s="22">
        <v>24.99</v>
      </c>
      <c r="N2316" s="22">
        <v>4</v>
      </c>
      <c r="O2316" s="22">
        <v>0</v>
      </c>
      <c r="P2316" s="22">
        <v>0</v>
      </c>
      <c r="Q2316" s="22">
        <v>4</v>
      </c>
      <c r="R2316" s="22"/>
      <c r="S2316" s="22"/>
      <c r="T2316" s="22"/>
      <c r="U2316" t="s">
        <v>466</v>
      </c>
      <c r="V2316" s="18">
        <f t="shared" si="220"/>
        <v>0.23999999999999844</v>
      </c>
      <c r="W2316" s="18">
        <v>40.0985179085</v>
      </c>
      <c r="X2316" s="18">
        <v>-80.892694607500005</v>
      </c>
      <c r="Y2316" s="18">
        <v>40.101606753699997</v>
      </c>
      <c r="Z2316" s="18">
        <v>-80.890876159499996</v>
      </c>
      <c r="AA2316" s="71" t="str">
        <f t="shared" si="221"/>
        <v>BEL</v>
      </c>
    </row>
    <row r="2317" spans="1:27" x14ac:dyDescent="0.25">
      <c r="A2317" s="22" t="s">
        <v>4006</v>
      </c>
      <c r="B2317" s="22">
        <v>0</v>
      </c>
      <c r="C2317" s="22" t="s">
        <v>4621</v>
      </c>
      <c r="D2317" s="22">
        <v>3</v>
      </c>
      <c r="E2317" s="23" t="str">
        <f t="shared" si="216"/>
        <v>Green</v>
      </c>
      <c r="F2317" s="72" t="s">
        <v>1685</v>
      </c>
      <c r="G2317" s="23"/>
      <c r="H2317" s="24" t="str">
        <f t="shared" si="217"/>
        <v>Start Loc</v>
      </c>
      <c r="I2317" s="24" t="str">
        <f t="shared" si="218"/>
        <v>End Loc</v>
      </c>
      <c r="J2317" s="24" t="str">
        <f t="shared" si="219"/>
        <v>Segment</v>
      </c>
      <c r="K2317" s="71" t="s">
        <v>848</v>
      </c>
      <c r="L2317" s="22">
        <v>0.75</v>
      </c>
      <c r="M2317" s="22">
        <v>0.99</v>
      </c>
      <c r="N2317" s="22">
        <v>3</v>
      </c>
      <c r="O2317" s="22">
        <v>0</v>
      </c>
      <c r="P2317" s="22">
        <v>0</v>
      </c>
      <c r="Q2317" s="22">
        <v>1</v>
      </c>
      <c r="R2317" s="22"/>
      <c r="S2317" s="22"/>
      <c r="T2317" s="22"/>
      <c r="U2317" t="s">
        <v>1224</v>
      </c>
      <c r="V2317" s="18">
        <f t="shared" si="220"/>
        <v>0.24</v>
      </c>
      <c r="W2317" s="18">
        <v>40.103605035900003</v>
      </c>
      <c r="X2317" s="18">
        <v>-82.875112744000006</v>
      </c>
      <c r="Y2317" s="18">
        <v>40.103420091300002</v>
      </c>
      <c r="Z2317" s="18">
        <v>-82.870721459099997</v>
      </c>
      <c r="AA2317" s="71" t="str">
        <f t="shared" si="221"/>
        <v>FRA</v>
      </c>
    </row>
    <row r="2318" spans="1:27" x14ac:dyDescent="0.25">
      <c r="A2318" s="22" t="s">
        <v>3465</v>
      </c>
      <c r="B2318" s="22">
        <v>0</v>
      </c>
      <c r="C2318" s="22" t="s">
        <v>4619</v>
      </c>
      <c r="D2318" s="22">
        <v>3</v>
      </c>
      <c r="E2318" s="23" t="str">
        <f t="shared" si="216"/>
        <v>Green</v>
      </c>
      <c r="F2318" s="72" t="s">
        <v>1685</v>
      </c>
      <c r="G2318" s="23"/>
      <c r="H2318" s="24" t="str">
        <f t="shared" si="217"/>
        <v>Start Loc</v>
      </c>
      <c r="I2318" s="24" t="str">
        <f t="shared" si="218"/>
        <v>End Loc</v>
      </c>
      <c r="J2318" s="24" t="str">
        <f t="shared" si="219"/>
        <v>Segment</v>
      </c>
      <c r="K2318" s="71" t="s">
        <v>848</v>
      </c>
      <c r="L2318" s="22">
        <v>0.5</v>
      </c>
      <c r="M2318" s="22">
        <v>0.74</v>
      </c>
      <c r="N2318" s="22">
        <v>3</v>
      </c>
      <c r="O2318" s="22">
        <v>0</v>
      </c>
      <c r="P2318" s="22">
        <v>0</v>
      </c>
      <c r="Q2318" s="22">
        <v>2</v>
      </c>
      <c r="R2318" s="22"/>
      <c r="S2318" s="22"/>
      <c r="T2318" s="22"/>
      <c r="U2318" t="s">
        <v>1224</v>
      </c>
      <c r="V2318" s="18">
        <f t="shared" si="220"/>
        <v>0.24</v>
      </c>
      <c r="W2318" s="18">
        <v>40.1039795891</v>
      </c>
      <c r="X2318" s="18">
        <v>-82.879734313900002</v>
      </c>
      <c r="Y2318" s="18">
        <v>40.103579655700003</v>
      </c>
      <c r="Z2318" s="18">
        <v>-82.875298969300005</v>
      </c>
      <c r="AA2318" s="71" t="str">
        <f t="shared" si="221"/>
        <v>FRA</v>
      </c>
    </row>
    <row r="2319" spans="1:27" x14ac:dyDescent="0.25">
      <c r="A2319" s="22" t="s">
        <v>4212</v>
      </c>
      <c r="B2319" s="22">
        <v>0</v>
      </c>
      <c r="C2319" s="22" t="s">
        <v>4606</v>
      </c>
      <c r="D2319" s="22">
        <v>3</v>
      </c>
      <c r="E2319" s="23" t="str">
        <f t="shared" si="216"/>
        <v>Green</v>
      </c>
      <c r="F2319" s="72" t="s">
        <v>1685</v>
      </c>
      <c r="G2319" s="23"/>
      <c r="H2319" s="24" t="str">
        <f t="shared" si="217"/>
        <v>Start Loc</v>
      </c>
      <c r="I2319" s="24" t="str">
        <f t="shared" si="218"/>
        <v>End Loc</v>
      </c>
      <c r="J2319" s="24" t="str">
        <f t="shared" si="219"/>
        <v>Segment</v>
      </c>
      <c r="K2319" s="71" t="s">
        <v>848</v>
      </c>
      <c r="L2319" s="22">
        <v>0.25</v>
      </c>
      <c r="M2319" s="22">
        <v>0.49</v>
      </c>
      <c r="N2319" s="22">
        <v>3</v>
      </c>
      <c r="O2319" s="22">
        <v>0</v>
      </c>
      <c r="P2319" s="22">
        <v>0</v>
      </c>
      <c r="Q2319" s="22">
        <v>2</v>
      </c>
      <c r="R2319" s="22"/>
      <c r="S2319" s="22"/>
      <c r="T2319" s="22"/>
      <c r="U2319" t="s">
        <v>1224</v>
      </c>
      <c r="V2319" s="18">
        <f t="shared" si="220"/>
        <v>0.24</v>
      </c>
      <c r="W2319" s="18">
        <v>40.102588649399998</v>
      </c>
      <c r="X2319" s="18">
        <v>-82.883931905799997</v>
      </c>
      <c r="Y2319" s="18">
        <v>40.103977075700001</v>
      </c>
      <c r="Z2319" s="18">
        <v>-82.879922388699995</v>
      </c>
      <c r="AA2319" s="71" t="str">
        <f t="shared" si="221"/>
        <v>FRA</v>
      </c>
    </row>
    <row r="2320" spans="1:27" x14ac:dyDescent="0.25">
      <c r="A2320" s="22" t="s">
        <v>4386</v>
      </c>
      <c r="B2320" s="22">
        <v>0</v>
      </c>
      <c r="C2320" s="22" t="s">
        <v>4627</v>
      </c>
      <c r="D2320" s="22">
        <v>5</v>
      </c>
      <c r="E2320" s="23" t="str">
        <f t="shared" si="216"/>
        <v>Green</v>
      </c>
      <c r="F2320" s="72" t="s">
        <v>1676</v>
      </c>
      <c r="G2320" s="23"/>
      <c r="H2320" s="24" t="str">
        <f t="shared" si="217"/>
        <v>Start Loc</v>
      </c>
      <c r="I2320" s="24" t="str">
        <f t="shared" si="218"/>
        <v>End Loc</v>
      </c>
      <c r="J2320" s="24" t="str">
        <f t="shared" si="219"/>
        <v>Segment</v>
      </c>
      <c r="K2320" s="71" t="s">
        <v>911</v>
      </c>
      <c r="L2320" s="22">
        <v>3.25</v>
      </c>
      <c r="M2320" s="22">
        <v>3.49</v>
      </c>
      <c r="N2320" s="22">
        <v>5</v>
      </c>
      <c r="O2320" s="22">
        <v>0</v>
      </c>
      <c r="P2320" s="22">
        <v>0</v>
      </c>
      <c r="Q2320" s="22">
        <v>2</v>
      </c>
      <c r="R2320" s="22"/>
      <c r="S2320" s="22"/>
      <c r="T2320" s="22"/>
      <c r="U2320" t="s">
        <v>285</v>
      </c>
      <c r="V2320" s="18">
        <f t="shared" si="220"/>
        <v>0.24000000000000021</v>
      </c>
      <c r="W2320" s="18">
        <v>40.100934498900003</v>
      </c>
      <c r="X2320" s="18">
        <v>-82.105920432000005</v>
      </c>
      <c r="Y2320" s="18">
        <v>40.103984571300003</v>
      </c>
      <c r="Z2320" s="18">
        <v>-82.105427284699999</v>
      </c>
      <c r="AA2320" s="71" t="str">
        <f t="shared" si="221"/>
        <v>MUS</v>
      </c>
    </row>
    <row r="2321" spans="1:27" x14ac:dyDescent="0.25">
      <c r="A2321" s="22" t="s">
        <v>3339</v>
      </c>
      <c r="B2321" s="22">
        <v>0</v>
      </c>
      <c r="C2321" s="22" t="s">
        <v>4693</v>
      </c>
      <c r="D2321" s="22">
        <v>3</v>
      </c>
      <c r="E2321" s="23" t="str">
        <f t="shared" si="216"/>
        <v>Green</v>
      </c>
      <c r="F2321" s="72" t="s">
        <v>1715</v>
      </c>
      <c r="G2321" s="23"/>
      <c r="H2321" s="24" t="str">
        <f t="shared" si="217"/>
        <v>Start Loc</v>
      </c>
      <c r="I2321" s="24" t="str">
        <f t="shared" si="218"/>
        <v>End Loc</v>
      </c>
      <c r="J2321" s="24" t="str">
        <f t="shared" si="219"/>
        <v>Segment</v>
      </c>
      <c r="K2321" s="71" t="s">
        <v>952</v>
      </c>
      <c r="L2321" s="22">
        <v>25.25</v>
      </c>
      <c r="M2321" s="22">
        <v>25.49</v>
      </c>
      <c r="N2321" s="22">
        <v>3</v>
      </c>
      <c r="O2321" s="22">
        <v>0</v>
      </c>
      <c r="P2321" s="22">
        <v>0</v>
      </c>
      <c r="Q2321" s="22">
        <v>1</v>
      </c>
      <c r="R2321" s="22"/>
      <c r="S2321" s="22"/>
      <c r="T2321" s="22"/>
      <c r="U2321" t="s">
        <v>466</v>
      </c>
      <c r="V2321" s="18">
        <f t="shared" si="220"/>
        <v>0.23999999999999844</v>
      </c>
      <c r="W2321" s="18">
        <v>40.104443024399998</v>
      </c>
      <c r="X2321" s="18">
        <v>-80.888562919500004</v>
      </c>
      <c r="Y2321" s="18">
        <v>40.104830129600003</v>
      </c>
      <c r="Z2321" s="18">
        <v>-80.884144976200005</v>
      </c>
      <c r="AA2321" s="71" t="str">
        <f t="shared" si="221"/>
        <v>BEL</v>
      </c>
    </row>
    <row r="2322" spans="1:27" x14ac:dyDescent="0.25">
      <c r="A2322" s="22" t="s">
        <v>3182</v>
      </c>
      <c r="B2322" s="22">
        <v>0</v>
      </c>
      <c r="C2322" s="22" t="s">
        <v>4689</v>
      </c>
      <c r="D2322" s="22">
        <v>2</v>
      </c>
      <c r="E2322" s="23" t="str">
        <f t="shared" si="216"/>
        <v>Green</v>
      </c>
      <c r="F2322" s="72" t="s">
        <v>1715</v>
      </c>
      <c r="G2322" s="23"/>
      <c r="H2322" s="24" t="str">
        <f t="shared" si="217"/>
        <v>Start Loc</v>
      </c>
      <c r="I2322" s="24" t="str">
        <f t="shared" si="218"/>
        <v>End Loc</v>
      </c>
      <c r="J2322" s="24" t="str">
        <f t="shared" si="219"/>
        <v>Segment</v>
      </c>
      <c r="K2322" s="71" t="s">
        <v>952</v>
      </c>
      <c r="L2322" s="22">
        <v>26</v>
      </c>
      <c r="M2322" s="22">
        <v>26.24</v>
      </c>
      <c r="N2322" s="22">
        <v>2</v>
      </c>
      <c r="O2322" s="22">
        <v>0</v>
      </c>
      <c r="P2322" s="22">
        <v>1</v>
      </c>
      <c r="Q2322" s="22">
        <v>3</v>
      </c>
      <c r="R2322" s="22"/>
      <c r="S2322" s="22"/>
      <c r="T2322" s="22"/>
      <c r="U2322" t="s">
        <v>466</v>
      </c>
      <c r="V2322" s="18">
        <f t="shared" si="220"/>
        <v>0.23999999999999844</v>
      </c>
      <c r="W2322" s="18">
        <v>40.1051377653</v>
      </c>
      <c r="X2322" s="18">
        <v>-80.874614078299999</v>
      </c>
      <c r="Y2322" s="18">
        <v>40.105724377800001</v>
      </c>
      <c r="Z2322" s="18">
        <v>-80.870228945999997</v>
      </c>
      <c r="AA2322" s="71" t="str">
        <f t="shared" si="221"/>
        <v>BEL</v>
      </c>
    </row>
    <row r="2323" spans="1:27" x14ac:dyDescent="0.25">
      <c r="A2323" s="22" t="s">
        <v>2309</v>
      </c>
      <c r="B2323" s="22">
        <v>0</v>
      </c>
      <c r="C2323" s="22" t="s">
        <v>4648</v>
      </c>
      <c r="D2323" s="22">
        <v>4</v>
      </c>
      <c r="E2323" s="23" t="str">
        <f t="shared" si="216"/>
        <v>Green</v>
      </c>
      <c r="F2323" s="72" t="s">
        <v>1715</v>
      </c>
      <c r="G2323" s="23"/>
      <c r="H2323" s="24" t="str">
        <f t="shared" si="217"/>
        <v>Start Loc</v>
      </c>
      <c r="I2323" s="24" t="str">
        <f t="shared" si="218"/>
        <v>End Loc</v>
      </c>
      <c r="J2323" s="24" t="str">
        <f t="shared" si="219"/>
        <v>Segment</v>
      </c>
      <c r="K2323" s="71" t="s">
        <v>808</v>
      </c>
      <c r="L2323" s="22">
        <v>23.5</v>
      </c>
      <c r="M2323" s="22">
        <v>23.74</v>
      </c>
      <c r="N2323" s="22">
        <v>4</v>
      </c>
      <c r="O2323" s="22">
        <v>0</v>
      </c>
      <c r="P2323" s="22">
        <v>0</v>
      </c>
      <c r="Q2323" s="22">
        <v>0</v>
      </c>
      <c r="R2323" s="22"/>
      <c r="S2323" s="22"/>
      <c r="T2323" s="22"/>
      <c r="U2323" t="s">
        <v>383</v>
      </c>
      <c r="V2323" s="18">
        <f t="shared" si="220"/>
        <v>0.23999999999999844</v>
      </c>
      <c r="W2323" s="18">
        <v>40.105909086700002</v>
      </c>
      <c r="X2323" s="18">
        <v>-80.775050649500002</v>
      </c>
      <c r="Y2323" s="18">
        <v>40.105812723500001</v>
      </c>
      <c r="Z2323" s="18">
        <v>-80.770657875200001</v>
      </c>
      <c r="AA2323" s="71" t="str">
        <f t="shared" si="221"/>
        <v>BEL</v>
      </c>
    </row>
    <row r="2324" spans="1:27" x14ac:dyDescent="0.25">
      <c r="A2324" s="22" t="s">
        <v>3085</v>
      </c>
      <c r="B2324" s="22">
        <v>0</v>
      </c>
      <c r="C2324" s="22" t="s">
        <v>4655</v>
      </c>
      <c r="D2324" s="22">
        <v>3</v>
      </c>
      <c r="E2324" s="23" t="str">
        <f t="shared" si="216"/>
        <v>Green</v>
      </c>
      <c r="F2324" s="72" t="s">
        <v>1715</v>
      </c>
      <c r="G2324" s="23"/>
      <c r="H2324" s="24" t="str">
        <f t="shared" si="217"/>
        <v>Start Loc</v>
      </c>
      <c r="I2324" s="24" t="str">
        <f t="shared" si="218"/>
        <v>End Loc</v>
      </c>
      <c r="J2324" s="24" t="str">
        <f t="shared" si="219"/>
        <v>Segment</v>
      </c>
      <c r="K2324" s="71" t="s">
        <v>808</v>
      </c>
      <c r="L2324" s="22">
        <v>17.5</v>
      </c>
      <c r="M2324" s="22">
        <v>17.739999999999998</v>
      </c>
      <c r="N2324" s="22">
        <v>3</v>
      </c>
      <c r="O2324" s="22">
        <v>0</v>
      </c>
      <c r="P2324" s="22">
        <v>0</v>
      </c>
      <c r="Q2324" s="22">
        <v>1</v>
      </c>
      <c r="R2324" s="22"/>
      <c r="S2324" s="22"/>
      <c r="T2324" s="22"/>
      <c r="U2324" t="s">
        <v>383</v>
      </c>
      <c r="V2324" s="18">
        <f t="shared" si="220"/>
        <v>0.23999999999999844</v>
      </c>
      <c r="W2324" s="18">
        <v>40.104605424100001</v>
      </c>
      <c r="X2324" s="18">
        <v>-80.842835278600006</v>
      </c>
      <c r="Y2324" s="18">
        <v>40.1059277389</v>
      </c>
      <c r="Z2324" s="18">
        <v>-80.845035729800003</v>
      </c>
      <c r="AA2324" s="71" t="str">
        <f t="shared" si="221"/>
        <v>BEL</v>
      </c>
    </row>
    <row r="2325" spans="1:27" x14ac:dyDescent="0.25">
      <c r="A2325" s="22" t="s">
        <v>5829</v>
      </c>
      <c r="B2325" s="22">
        <v>0</v>
      </c>
      <c r="C2325" s="22" t="s">
        <v>4658</v>
      </c>
      <c r="D2325" s="22">
        <v>2</v>
      </c>
      <c r="E2325" s="23" t="str">
        <f t="shared" si="216"/>
        <v>Green</v>
      </c>
      <c r="F2325" s="72" t="s">
        <v>1715</v>
      </c>
      <c r="G2325" s="23"/>
      <c r="H2325" s="24" t="str">
        <f t="shared" si="217"/>
        <v>Start Loc</v>
      </c>
      <c r="I2325" s="24" t="str">
        <f t="shared" si="218"/>
        <v>End Loc</v>
      </c>
      <c r="J2325" s="24" t="str">
        <f t="shared" si="219"/>
        <v>Segment</v>
      </c>
      <c r="K2325" s="71" t="s">
        <v>808</v>
      </c>
      <c r="L2325" s="22">
        <v>23</v>
      </c>
      <c r="M2325" s="22">
        <v>23.24</v>
      </c>
      <c r="N2325" s="22">
        <v>2</v>
      </c>
      <c r="O2325" s="22">
        <v>0</v>
      </c>
      <c r="P2325" s="22">
        <v>1</v>
      </c>
      <c r="Q2325" s="22">
        <v>1</v>
      </c>
      <c r="R2325" s="22"/>
      <c r="S2325" s="22"/>
      <c r="T2325" s="22"/>
      <c r="U2325" t="s">
        <v>383</v>
      </c>
      <c r="V2325" s="18">
        <f t="shared" si="220"/>
        <v>0.23999999999999844</v>
      </c>
      <c r="W2325" s="18">
        <v>40.109928001699998</v>
      </c>
      <c r="X2325" s="18">
        <v>-80.781471030099993</v>
      </c>
      <c r="Y2325" s="18">
        <v>40.106844755300003</v>
      </c>
      <c r="Z2325" s="18">
        <v>-80.779501782799997</v>
      </c>
      <c r="AA2325" s="71" t="str">
        <f t="shared" si="221"/>
        <v>BEL</v>
      </c>
    </row>
    <row r="2326" spans="1:27" x14ac:dyDescent="0.25">
      <c r="A2326" s="22" t="s">
        <v>5153</v>
      </c>
      <c r="B2326" s="22">
        <v>0</v>
      </c>
      <c r="C2326" s="22" t="s">
        <v>4619</v>
      </c>
      <c r="D2326" s="22">
        <v>2</v>
      </c>
      <c r="E2326" s="23" t="str">
        <f t="shared" si="216"/>
        <v>Green</v>
      </c>
      <c r="F2326" s="72" t="s">
        <v>1732</v>
      </c>
      <c r="G2326" s="23"/>
      <c r="H2326" s="24" t="str">
        <f t="shared" si="217"/>
        <v>Start Loc</v>
      </c>
      <c r="I2326" s="24" t="str">
        <f t="shared" si="218"/>
        <v>End Loc</v>
      </c>
      <c r="J2326" s="24" t="str">
        <f t="shared" si="219"/>
        <v>Segment</v>
      </c>
      <c r="K2326" s="71" t="s">
        <v>985</v>
      </c>
      <c r="L2326" s="22">
        <v>0.5</v>
      </c>
      <c r="M2326" s="22">
        <v>0.74</v>
      </c>
      <c r="N2326" s="22">
        <v>2</v>
      </c>
      <c r="O2326" s="22">
        <v>0</v>
      </c>
      <c r="P2326" s="22">
        <v>0</v>
      </c>
      <c r="Q2326" s="22">
        <v>0</v>
      </c>
      <c r="R2326" s="22"/>
      <c r="S2326" s="22"/>
      <c r="T2326" s="22"/>
      <c r="U2326" t="s">
        <v>4805</v>
      </c>
      <c r="V2326" s="18">
        <f t="shared" si="220"/>
        <v>0.24</v>
      </c>
      <c r="W2326" s="18">
        <v>40.1056241179</v>
      </c>
      <c r="X2326" s="18">
        <v>-84.423353204600005</v>
      </c>
      <c r="Y2326" s="18">
        <v>40.107632911700001</v>
      </c>
      <c r="Z2326" s="18">
        <v>-84.419795580599995</v>
      </c>
      <c r="AA2326" s="71" t="str">
        <f t="shared" si="221"/>
        <v>MIA</v>
      </c>
    </row>
    <row r="2327" spans="1:27" x14ac:dyDescent="0.25">
      <c r="A2327" s="22" t="s">
        <v>3171</v>
      </c>
      <c r="B2327" s="22">
        <v>0</v>
      </c>
      <c r="C2327" s="22" t="s">
        <v>4606</v>
      </c>
      <c r="D2327" s="22">
        <v>2</v>
      </c>
      <c r="E2327" s="23" t="str">
        <f t="shared" si="216"/>
        <v>Green</v>
      </c>
      <c r="F2327" s="72" t="s">
        <v>1686</v>
      </c>
      <c r="G2327" s="23"/>
      <c r="H2327" s="24" t="str">
        <f t="shared" si="217"/>
        <v>Start Loc</v>
      </c>
      <c r="I2327" s="24" t="str">
        <f t="shared" si="218"/>
        <v>End Loc</v>
      </c>
      <c r="J2327" s="24" t="str">
        <f t="shared" si="219"/>
        <v>Segment</v>
      </c>
      <c r="K2327" s="71" t="s">
        <v>893</v>
      </c>
      <c r="L2327" s="22">
        <v>0.25</v>
      </c>
      <c r="M2327" s="22">
        <v>0.49</v>
      </c>
      <c r="N2327" s="22">
        <v>2</v>
      </c>
      <c r="O2327" s="22">
        <v>0</v>
      </c>
      <c r="P2327" s="22">
        <v>0</v>
      </c>
      <c r="Q2327" s="22">
        <v>2</v>
      </c>
      <c r="R2327" s="22"/>
      <c r="S2327" s="22"/>
      <c r="T2327" s="22"/>
      <c r="U2327" t="s">
        <v>2182</v>
      </c>
      <c r="V2327" s="18">
        <f t="shared" si="220"/>
        <v>0.24</v>
      </c>
      <c r="W2327" s="18">
        <v>40.109537046500002</v>
      </c>
      <c r="X2327" s="18">
        <v>-83.177341012900001</v>
      </c>
      <c r="Y2327" s="18">
        <v>40.107776517399998</v>
      </c>
      <c r="Z2327" s="18">
        <v>-83.173580422599997</v>
      </c>
      <c r="AA2327" s="71" t="str">
        <f t="shared" si="221"/>
        <v>UNI</v>
      </c>
    </row>
    <row r="2328" spans="1:27" x14ac:dyDescent="0.25">
      <c r="A2328" s="22" t="s">
        <v>3920</v>
      </c>
      <c r="B2328" s="22">
        <v>0</v>
      </c>
      <c r="C2328" s="22" t="s">
        <v>4698</v>
      </c>
      <c r="D2328" s="22">
        <v>4</v>
      </c>
      <c r="E2328" s="23" t="str">
        <f t="shared" si="216"/>
        <v>Green</v>
      </c>
      <c r="F2328" s="72" t="s">
        <v>1715</v>
      </c>
      <c r="G2328" s="23"/>
      <c r="H2328" s="24" t="str">
        <f t="shared" si="217"/>
        <v>Start Loc</v>
      </c>
      <c r="I2328" s="24" t="str">
        <f t="shared" si="218"/>
        <v>End Loc</v>
      </c>
      <c r="J2328" s="24" t="str">
        <f t="shared" si="219"/>
        <v>Segment</v>
      </c>
      <c r="K2328" s="71" t="s">
        <v>952</v>
      </c>
      <c r="L2328" s="22">
        <v>26.25</v>
      </c>
      <c r="M2328" s="22">
        <v>26.49</v>
      </c>
      <c r="N2328" s="22">
        <v>4</v>
      </c>
      <c r="O2328" s="22">
        <v>0</v>
      </c>
      <c r="P2328" s="22">
        <v>0</v>
      </c>
      <c r="Q2328" s="22">
        <v>1</v>
      </c>
      <c r="R2328" s="22"/>
      <c r="S2328" s="22"/>
      <c r="T2328" s="22"/>
      <c r="U2328" t="s">
        <v>466</v>
      </c>
      <c r="V2328" s="18">
        <f t="shared" si="220"/>
        <v>0.23999999999999844</v>
      </c>
      <c r="W2328" s="18">
        <v>40.105746843399999</v>
      </c>
      <c r="X2328" s="18">
        <v>-80.8700432965</v>
      </c>
      <c r="Y2328" s="18">
        <v>40.107851008700003</v>
      </c>
      <c r="Z2328" s="18">
        <v>-80.866881843900003</v>
      </c>
      <c r="AA2328" s="71" t="str">
        <f t="shared" si="221"/>
        <v>BEL</v>
      </c>
    </row>
    <row r="2329" spans="1:27" x14ac:dyDescent="0.25">
      <c r="A2329" s="22" t="s">
        <v>3946</v>
      </c>
      <c r="B2329" s="22">
        <v>0</v>
      </c>
      <c r="C2329" s="22" t="s">
        <v>4645</v>
      </c>
      <c r="D2329" s="22">
        <v>4</v>
      </c>
      <c r="E2329" s="23" t="str">
        <f t="shared" si="216"/>
        <v>Green</v>
      </c>
      <c r="F2329" s="72" t="s">
        <v>1739</v>
      </c>
      <c r="G2329" s="23"/>
      <c r="H2329" s="24" t="str">
        <f t="shared" si="217"/>
        <v>Start Loc</v>
      </c>
      <c r="I2329" s="24" t="str">
        <f t="shared" si="218"/>
        <v>End Loc</v>
      </c>
      <c r="J2329" s="24" t="str">
        <f t="shared" si="219"/>
        <v>Segment</v>
      </c>
      <c r="K2329" s="71" t="s">
        <v>833</v>
      </c>
      <c r="L2329" s="22">
        <v>9</v>
      </c>
      <c r="M2329" s="22">
        <v>9.24</v>
      </c>
      <c r="N2329" s="22">
        <v>4</v>
      </c>
      <c r="O2329" s="22">
        <v>0</v>
      </c>
      <c r="P2329" s="22">
        <v>0</v>
      </c>
      <c r="Q2329" s="22">
        <v>2</v>
      </c>
      <c r="R2329" s="22"/>
      <c r="S2329" s="22"/>
      <c r="T2329" s="22"/>
      <c r="U2329" t="s">
        <v>1810</v>
      </c>
      <c r="V2329" s="18">
        <f t="shared" si="220"/>
        <v>0.24000000000000021</v>
      </c>
      <c r="W2329" s="18">
        <v>40.106186178999998</v>
      </c>
      <c r="X2329" s="18">
        <v>-83.866829956499998</v>
      </c>
      <c r="Y2329" s="18">
        <v>40.108183871900003</v>
      </c>
      <c r="Z2329" s="18">
        <v>-83.863444021099994</v>
      </c>
      <c r="AA2329" s="71" t="str">
        <f t="shared" si="221"/>
        <v>CHP</v>
      </c>
    </row>
    <row r="2330" spans="1:27" x14ac:dyDescent="0.25">
      <c r="A2330" s="22" t="s">
        <v>6332</v>
      </c>
      <c r="B2330" s="22">
        <v>0</v>
      </c>
      <c r="C2330" s="22" t="s">
        <v>4630</v>
      </c>
      <c r="D2330" s="22">
        <v>2</v>
      </c>
      <c r="E2330" s="23" t="str">
        <f t="shared" si="216"/>
        <v>Green</v>
      </c>
      <c r="F2330" s="72" t="s">
        <v>1715</v>
      </c>
      <c r="G2330" s="23"/>
      <c r="H2330" s="24" t="str">
        <f t="shared" si="217"/>
        <v>Start Loc</v>
      </c>
      <c r="I2330" s="24" t="str">
        <f t="shared" si="218"/>
        <v>End Loc</v>
      </c>
      <c r="J2330" s="24" t="str">
        <f t="shared" si="219"/>
        <v>Segment</v>
      </c>
      <c r="K2330" s="71" t="s">
        <v>876</v>
      </c>
      <c r="L2330" s="22">
        <v>5.75</v>
      </c>
      <c r="M2330" s="22">
        <v>5.99</v>
      </c>
      <c r="N2330" s="22">
        <v>2</v>
      </c>
      <c r="O2330" s="22">
        <v>0</v>
      </c>
      <c r="P2330" s="22">
        <v>0</v>
      </c>
      <c r="Q2330" s="22">
        <v>0</v>
      </c>
      <c r="R2330" s="22"/>
      <c r="S2330" s="22"/>
      <c r="T2330" s="22"/>
      <c r="U2330" t="s">
        <v>452</v>
      </c>
      <c r="V2330" s="18">
        <f t="shared" si="220"/>
        <v>0.24000000000000021</v>
      </c>
      <c r="W2330" s="18">
        <v>40.108454082999998</v>
      </c>
      <c r="X2330" s="18">
        <v>-80.982752874300004</v>
      </c>
      <c r="Y2330" s="18">
        <v>40.108669705300002</v>
      </c>
      <c r="Z2330" s="18">
        <v>-80.978456008600006</v>
      </c>
      <c r="AA2330" s="71" t="str">
        <f t="shared" si="221"/>
        <v>BEL</v>
      </c>
    </row>
    <row r="2331" spans="1:27" x14ac:dyDescent="0.25">
      <c r="A2331" s="22" t="s">
        <v>2501</v>
      </c>
      <c r="B2331" s="22">
        <v>0</v>
      </c>
      <c r="C2331" s="22" t="s">
        <v>4634</v>
      </c>
      <c r="D2331" s="22">
        <v>3</v>
      </c>
      <c r="E2331" s="23" t="str">
        <f t="shared" si="216"/>
        <v>Green</v>
      </c>
      <c r="F2331" s="72" t="s">
        <v>1715</v>
      </c>
      <c r="G2331" s="23"/>
      <c r="H2331" s="24" t="str">
        <f t="shared" si="217"/>
        <v>Start Loc</v>
      </c>
      <c r="I2331" s="24" t="str">
        <f t="shared" si="218"/>
        <v>End Loc</v>
      </c>
      <c r="J2331" s="24" t="str">
        <f t="shared" si="219"/>
        <v>Segment</v>
      </c>
      <c r="K2331" s="71" t="s">
        <v>876</v>
      </c>
      <c r="L2331" s="22">
        <v>6.25</v>
      </c>
      <c r="M2331" s="22">
        <v>6.49</v>
      </c>
      <c r="N2331" s="22">
        <v>3</v>
      </c>
      <c r="O2331" s="22">
        <v>0</v>
      </c>
      <c r="P2331" s="22">
        <v>0</v>
      </c>
      <c r="Q2331" s="22">
        <v>0</v>
      </c>
      <c r="R2331" s="22"/>
      <c r="S2331" s="22"/>
      <c r="T2331" s="22"/>
      <c r="U2331" t="s">
        <v>452</v>
      </c>
      <c r="V2331" s="18">
        <f t="shared" si="220"/>
        <v>0.24000000000000021</v>
      </c>
      <c r="W2331" s="18">
        <v>40.108476467199999</v>
      </c>
      <c r="X2331" s="18">
        <v>-80.973890714600003</v>
      </c>
      <c r="Y2331" s="18">
        <v>40.109868581599997</v>
      </c>
      <c r="Z2331" s="18">
        <v>-80.970096482399995</v>
      </c>
      <c r="AA2331" s="71" t="str">
        <f t="shared" si="221"/>
        <v>BEL</v>
      </c>
    </row>
    <row r="2332" spans="1:27" x14ac:dyDescent="0.25">
      <c r="A2332" s="22" t="s">
        <v>6281</v>
      </c>
      <c r="B2332" s="22">
        <v>0</v>
      </c>
      <c r="C2332" s="22" t="s">
        <v>4617</v>
      </c>
      <c r="D2332" s="22">
        <v>2</v>
      </c>
      <c r="E2332" s="23" t="str">
        <f t="shared" si="216"/>
        <v>Green</v>
      </c>
      <c r="F2332" s="72" t="s">
        <v>1739</v>
      </c>
      <c r="G2332" s="23"/>
      <c r="H2332" s="24" t="str">
        <f t="shared" si="217"/>
        <v>Start Loc</v>
      </c>
      <c r="I2332" s="24" t="str">
        <f t="shared" si="218"/>
        <v>End Loc</v>
      </c>
      <c r="J2332" s="24" t="str">
        <f t="shared" si="219"/>
        <v>Segment</v>
      </c>
      <c r="K2332" s="71" t="s">
        <v>833</v>
      </c>
      <c r="L2332" s="22">
        <v>2.75</v>
      </c>
      <c r="M2332" s="22">
        <v>2.99</v>
      </c>
      <c r="N2332" s="22">
        <v>2</v>
      </c>
      <c r="O2332" s="22">
        <v>0</v>
      </c>
      <c r="P2332" s="22">
        <v>0</v>
      </c>
      <c r="Q2332" s="22">
        <v>1</v>
      </c>
      <c r="R2332" s="22"/>
      <c r="S2332" s="22"/>
      <c r="T2332" s="22"/>
      <c r="U2332" t="s">
        <v>1810</v>
      </c>
      <c r="V2332" s="18">
        <f t="shared" si="220"/>
        <v>0.24000000000000021</v>
      </c>
      <c r="W2332" s="18">
        <v>40.109485208300001</v>
      </c>
      <c r="X2332" s="18">
        <v>-83.982277039500005</v>
      </c>
      <c r="Y2332" s="18">
        <v>40.110990844100002</v>
      </c>
      <c r="Z2332" s="18">
        <v>-83.978286052000001</v>
      </c>
      <c r="AA2332" s="71" t="str">
        <f t="shared" si="221"/>
        <v>CHP</v>
      </c>
    </row>
    <row r="2333" spans="1:27" x14ac:dyDescent="0.25">
      <c r="A2333" s="22" t="s">
        <v>5583</v>
      </c>
      <c r="B2333" s="22">
        <v>0</v>
      </c>
      <c r="C2333" s="22" t="s">
        <v>6626</v>
      </c>
      <c r="D2333" s="22">
        <v>2</v>
      </c>
      <c r="E2333" s="23" t="str">
        <f t="shared" si="216"/>
        <v>Green</v>
      </c>
      <c r="F2333" s="72" t="s">
        <v>1715</v>
      </c>
      <c r="G2333" s="23"/>
      <c r="H2333" s="24" t="str">
        <f t="shared" si="217"/>
        <v>Start Loc</v>
      </c>
      <c r="I2333" s="24" t="str">
        <f t="shared" si="218"/>
        <v>End Loc</v>
      </c>
      <c r="J2333" s="24" t="str">
        <f t="shared" si="219"/>
        <v>Segment</v>
      </c>
      <c r="K2333" s="71" t="s">
        <v>808</v>
      </c>
      <c r="L2333" s="22">
        <v>22.5</v>
      </c>
      <c r="M2333" s="22">
        <v>22.74</v>
      </c>
      <c r="N2333" s="22">
        <v>2</v>
      </c>
      <c r="O2333" s="22">
        <v>0</v>
      </c>
      <c r="P2333" s="22">
        <v>0</v>
      </c>
      <c r="Q2333" s="22">
        <v>0</v>
      </c>
      <c r="R2333" s="22"/>
      <c r="S2333" s="22"/>
      <c r="T2333" s="22"/>
      <c r="U2333" t="s">
        <v>383</v>
      </c>
      <c r="V2333" s="18">
        <f t="shared" si="220"/>
        <v>0.23999999999999844</v>
      </c>
      <c r="W2333" s="18">
        <v>40.1131757554</v>
      </c>
      <c r="X2333" s="18">
        <v>-80.789441079100001</v>
      </c>
      <c r="Y2333" s="18">
        <v>40.111491959600002</v>
      </c>
      <c r="Z2333" s="18">
        <v>-80.785524404699999</v>
      </c>
      <c r="AA2333" s="71" t="str">
        <f t="shared" si="221"/>
        <v>BEL</v>
      </c>
    </row>
    <row r="2334" spans="1:27" x14ac:dyDescent="0.25">
      <c r="A2334" s="22" t="s">
        <v>5822</v>
      </c>
      <c r="B2334" s="22">
        <v>0</v>
      </c>
      <c r="C2334" s="22" t="s">
        <v>4651</v>
      </c>
      <c r="D2334" s="22">
        <v>2</v>
      </c>
      <c r="E2334" s="23" t="str">
        <f t="shared" si="216"/>
        <v>Green</v>
      </c>
      <c r="F2334" s="72" t="s">
        <v>1686</v>
      </c>
      <c r="G2334" s="23"/>
      <c r="H2334" s="24" t="str">
        <f t="shared" si="217"/>
        <v>Start Loc</v>
      </c>
      <c r="I2334" s="24" t="str">
        <f t="shared" si="218"/>
        <v>End Loc</v>
      </c>
      <c r="J2334" s="24" t="str">
        <f t="shared" si="219"/>
        <v>Segment</v>
      </c>
      <c r="K2334" s="71" t="s">
        <v>864</v>
      </c>
      <c r="L2334" s="22">
        <v>12.75</v>
      </c>
      <c r="M2334" s="22">
        <v>12.99</v>
      </c>
      <c r="N2334" s="22">
        <v>2</v>
      </c>
      <c r="O2334" s="22">
        <v>0</v>
      </c>
      <c r="P2334" s="22">
        <v>0</v>
      </c>
      <c r="Q2334" s="22">
        <v>0</v>
      </c>
      <c r="R2334" s="22"/>
      <c r="S2334" s="22"/>
      <c r="T2334" s="22"/>
      <c r="U2334" t="s">
        <v>1367</v>
      </c>
      <c r="V2334" s="18">
        <f t="shared" si="220"/>
        <v>0.24000000000000021</v>
      </c>
      <c r="W2334" s="18">
        <v>40.115946266999998</v>
      </c>
      <c r="X2334" s="18">
        <v>-83.188367694700005</v>
      </c>
      <c r="Y2334" s="18">
        <v>40.112955710000001</v>
      </c>
      <c r="Z2334" s="18">
        <v>-83.186129268200006</v>
      </c>
      <c r="AA2334" s="71" t="str">
        <f t="shared" si="221"/>
        <v>UNI</v>
      </c>
    </row>
    <row r="2335" spans="1:27" x14ac:dyDescent="0.25">
      <c r="A2335" s="22" t="s">
        <v>2478</v>
      </c>
      <c r="B2335" s="22">
        <v>0</v>
      </c>
      <c r="C2335" s="22" t="s">
        <v>4671</v>
      </c>
      <c r="D2335" s="22">
        <v>2</v>
      </c>
      <c r="E2335" s="23" t="str">
        <f t="shared" si="216"/>
        <v>Green</v>
      </c>
      <c r="F2335" s="72" t="s">
        <v>1715</v>
      </c>
      <c r="G2335" s="23"/>
      <c r="H2335" s="24" t="str">
        <f t="shared" si="217"/>
        <v>Start Loc</v>
      </c>
      <c r="I2335" s="24" t="str">
        <f t="shared" si="218"/>
        <v>End Loc</v>
      </c>
      <c r="J2335" s="24" t="str">
        <f t="shared" si="219"/>
        <v>Segment</v>
      </c>
      <c r="K2335" s="71" t="s">
        <v>952</v>
      </c>
      <c r="L2335" s="22">
        <v>26.75</v>
      </c>
      <c r="M2335" s="22">
        <v>26.99</v>
      </c>
      <c r="N2335" s="22">
        <v>2</v>
      </c>
      <c r="O2335" s="22">
        <v>0</v>
      </c>
      <c r="P2335" s="22">
        <v>0</v>
      </c>
      <c r="Q2335" s="22">
        <v>0</v>
      </c>
      <c r="R2335" s="22"/>
      <c r="S2335" s="22"/>
      <c r="T2335" s="22"/>
      <c r="U2335" t="s">
        <v>466</v>
      </c>
      <c r="V2335" s="18">
        <f t="shared" si="220"/>
        <v>0.23999999999999844</v>
      </c>
      <c r="W2335" s="18">
        <v>40.110559827199999</v>
      </c>
      <c r="X2335" s="18">
        <v>-80.863515389400007</v>
      </c>
      <c r="Y2335" s="18">
        <v>40.113609108799999</v>
      </c>
      <c r="Z2335" s="18">
        <v>-80.861435767900005</v>
      </c>
      <c r="AA2335" s="71" t="str">
        <f t="shared" si="221"/>
        <v>BEL</v>
      </c>
    </row>
    <row r="2336" spans="1:27" x14ac:dyDescent="0.25">
      <c r="A2336" s="22" t="s">
        <v>5638</v>
      </c>
      <c r="B2336" s="22">
        <v>0</v>
      </c>
      <c r="C2336" s="22" t="s">
        <v>4624</v>
      </c>
      <c r="D2336" s="22">
        <v>2</v>
      </c>
      <c r="E2336" s="23" t="str">
        <f t="shared" si="216"/>
        <v>Green</v>
      </c>
      <c r="F2336" s="72" t="s">
        <v>1699</v>
      </c>
      <c r="G2336" s="23"/>
      <c r="H2336" s="24" t="str">
        <f t="shared" si="217"/>
        <v>Start Loc</v>
      </c>
      <c r="I2336" s="24" t="str">
        <f t="shared" si="218"/>
        <v>End Loc</v>
      </c>
      <c r="J2336" s="24" t="str">
        <f t="shared" si="219"/>
        <v>Segment</v>
      </c>
      <c r="K2336" s="71" t="s">
        <v>1765</v>
      </c>
      <c r="L2336" s="22">
        <v>2.25</v>
      </c>
      <c r="M2336" s="22">
        <v>2.4900000000000002</v>
      </c>
      <c r="N2336" s="22">
        <v>2</v>
      </c>
      <c r="O2336" s="22">
        <v>0</v>
      </c>
      <c r="P2336" s="22">
        <v>0</v>
      </c>
      <c r="Q2336" s="22">
        <v>1</v>
      </c>
      <c r="R2336" s="22"/>
      <c r="S2336" s="22"/>
      <c r="T2336" s="22"/>
      <c r="U2336" t="s">
        <v>1659</v>
      </c>
      <c r="V2336" s="18">
        <f t="shared" si="220"/>
        <v>0.24000000000000021</v>
      </c>
      <c r="W2336" s="18">
        <v>40.111065974200002</v>
      </c>
      <c r="X2336" s="18">
        <v>-82.279597719400002</v>
      </c>
      <c r="Y2336" s="18">
        <v>40.113887502499999</v>
      </c>
      <c r="Z2336" s="18">
        <v>-82.280803590000005</v>
      </c>
      <c r="AA2336" s="71" t="str">
        <f t="shared" si="221"/>
        <v>LIC</v>
      </c>
    </row>
    <row r="2337" spans="1:27" x14ac:dyDescent="0.25">
      <c r="A2337" s="22" t="s">
        <v>6490</v>
      </c>
      <c r="B2337" s="22">
        <v>0</v>
      </c>
      <c r="C2337" s="22" t="s">
        <v>4654</v>
      </c>
      <c r="D2337" s="22">
        <v>3</v>
      </c>
      <c r="E2337" s="23" t="str">
        <f t="shared" si="216"/>
        <v>Green</v>
      </c>
      <c r="F2337" s="72" t="s">
        <v>1715</v>
      </c>
      <c r="G2337" s="23"/>
      <c r="H2337" s="24" t="str">
        <f t="shared" si="217"/>
        <v>Start Loc</v>
      </c>
      <c r="I2337" s="24" t="str">
        <f t="shared" si="218"/>
        <v>End Loc</v>
      </c>
      <c r="J2337" s="24" t="str">
        <f t="shared" si="219"/>
        <v>Segment</v>
      </c>
      <c r="K2337" s="71" t="s">
        <v>876</v>
      </c>
      <c r="L2337" s="22">
        <v>6.75</v>
      </c>
      <c r="M2337" s="22">
        <v>6.99</v>
      </c>
      <c r="N2337" s="22">
        <v>3</v>
      </c>
      <c r="O2337" s="22">
        <v>0</v>
      </c>
      <c r="P2337" s="22">
        <v>0</v>
      </c>
      <c r="Q2337" s="22">
        <v>1</v>
      </c>
      <c r="R2337" s="22"/>
      <c r="S2337" s="22"/>
      <c r="T2337" s="22"/>
      <c r="U2337" t="s">
        <v>452</v>
      </c>
      <c r="V2337" s="18">
        <f t="shared" si="220"/>
        <v>0.24000000000000021</v>
      </c>
      <c r="W2337" s="18">
        <v>40.112474149500002</v>
      </c>
      <c r="X2337" s="18">
        <v>-80.966657334399997</v>
      </c>
      <c r="Y2337" s="18">
        <v>40.1139602784</v>
      </c>
      <c r="Z2337" s="18">
        <v>-80.962913691699995</v>
      </c>
      <c r="AA2337" s="71" t="str">
        <f t="shared" si="221"/>
        <v>BEL</v>
      </c>
    </row>
    <row r="2338" spans="1:27" x14ac:dyDescent="0.25">
      <c r="A2338" s="22" t="s">
        <v>5190</v>
      </c>
      <c r="B2338" s="22">
        <v>0</v>
      </c>
      <c r="C2338" s="22" t="s">
        <v>4700</v>
      </c>
      <c r="D2338" s="22">
        <v>2</v>
      </c>
      <c r="E2338" s="23" t="str">
        <f t="shared" si="216"/>
        <v>Green</v>
      </c>
      <c r="F2338" s="72" t="s">
        <v>1715</v>
      </c>
      <c r="G2338" s="23"/>
      <c r="H2338" s="24" t="str">
        <f t="shared" si="217"/>
        <v>Start Loc</v>
      </c>
      <c r="I2338" s="24" t="str">
        <f t="shared" si="218"/>
        <v>End Loc</v>
      </c>
      <c r="J2338" s="24" t="str">
        <f t="shared" si="219"/>
        <v>Segment</v>
      </c>
      <c r="K2338" s="71" t="s">
        <v>808</v>
      </c>
      <c r="L2338" s="22">
        <v>18.25</v>
      </c>
      <c r="M2338" s="22">
        <v>18.489999999999998</v>
      </c>
      <c r="N2338" s="22">
        <v>2</v>
      </c>
      <c r="O2338" s="22">
        <v>0</v>
      </c>
      <c r="P2338" s="22">
        <v>0</v>
      </c>
      <c r="Q2338" s="22">
        <v>0</v>
      </c>
      <c r="R2338" s="22"/>
      <c r="S2338" s="22"/>
      <c r="T2338" s="22"/>
      <c r="U2338" t="s">
        <v>383</v>
      </c>
      <c r="V2338" s="18">
        <f t="shared" si="220"/>
        <v>0.23999999999999844</v>
      </c>
      <c r="W2338" s="18">
        <v>40.110844409800002</v>
      </c>
      <c r="X2338" s="18">
        <v>-80.841598617399995</v>
      </c>
      <c r="Y2338" s="18">
        <v>40.114014663399999</v>
      </c>
      <c r="Z2338" s="18">
        <v>-80.840630940500006</v>
      </c>
      <c r="AA2338" s="71" t="str">
        <f t="shared" si="221"/>
        <v>BEL</v>
      </c>
    </row>
    <row r="2339" spans="1:27" x14ac:dyDescent="0.25">
      <c r="A2339" s="22" t="s">
        <v>2773</v>
      </c>
      <c r="B2339" s="22">
        <v>0</v>
      </c>
      <c r="C2339" s="22" t="s">
        <v>4683</v>
      </c>
      <c r="D2339" s="22">
        <v>3</v>
      </c>
      <c r="E2339" s="23" t="str">
        <f t="shared" si="216"/>
        <v>Green</v>
      </c>
      <c r="F2339" s="72" t="s">
        <v>1715</v>
      </c>
      <c r="G2339" s="23"/>
      <c r="H2339" s="24" t="str">
        <f t="shared" si="217"/>
        <v>Start Loc</v>
      </c>
      <c r="I2339" s="24" t="str">
        <f t="shared" si="218"/>
        <v>End Loc</v>
      </c>
      <c r="J2339" s="24" t="str">
        <f t="shared" si="219"/>
        <v>Segment</v>
      </c>
      <c r="K2339" s="71" t="s">
        <v>808</v>
      </c>
      <c r="L2339" s="22">
        <v>25.75</v>
      </c>
      <c r="M2339" s="22">
        <v>25.99</v>
      </c>
      <c r="N2339" s="22">
        <v>3</v>
      </c>
      <c r="O2339" s="22">
        <v>0</v>
      </c>
      <c r="P2339" s="22">
        <v>0</v>
      </c>
      <c r="Q2339" s="22">
        <v>2</v>
      </c>
      <c r="R2339" s="22"/>
      <c r="S2339" s="22"/>
      <c r="T2339" s="22"/>
      <c r="U2339" t="s">
        <v>383</v>
      </c>
      <c r="V2339" s="18">
        <f t="shared" si="220"/>
        <v>0.23999999999999844</v>
      </c>
      <c r="W2339" s="18">
        <v>40.115191507200002</v>
      </c>
      <c r="X2339" s="18">
        <v>-80.742104583400007</v>
      </c>
      <c r="Y2339" s="18">
        <v>40.116681969299997</v>
      </c>
      <c r="Z2339" s="18">
        <v>-80.738424655499998</v>
      </c>
      <c r="AA2339" s="71" t="str">
        <f t="shared" si="221"/>
        <v>BEL</v>
      </c>
    </row>
    <row r="2340" spans="1:27" x14ac:dyDescent="0.25">
      <c r="A2340" s="22" t="s">
        <v>3519</v>
      </c>
      <c r="B2340" s="22">
        <v>0</v>
      </c>
      <c r="C2340" s="22" t="s">
        <v>4671</v>
      </c>
      <c r="D2340" s="22">
        <v>2</v>
      </c>
      <c r="E2340" s="23" t="str">
        <f t="shared" si="216"/>
        <v>Green</v>
      </c>
      <c r="F2340" s="72" t="s">
        <v>1715</v>
      </c>
      <c r="G2340" s="23"/>
      <c r="H2340" s="24" t="str">
        <f t="shared" si="217"/>
        <v>Start Loc</v>
      </c>
      <c r="I2340" s="24" t="str">
        <f t="shared" si="218"/>
        <v>End Loc</v>
      </c>
      <c r="J2340" s="24" t="str">
        <f t="shared" si="219"/>
        <v>Segment</v>
      </c>
      <c r="K2340" s="71" t="s">
        <v>808</v>
      </c>
      <c r="L2340" s="22">
        <v>26.75</v>
      </c>
      <c r="M2340" s="22">
        <v>26.99</v>
      </c>
      <c r="N2340" s="22">
        <v>2</v>
      </c>
      <c r="O2340" s="22">
        <v>0</v>
      </c>
      <c r="P2340" s="22">
        <v>0</v>
      </c>
      <c r="Q2340" s="22">
        <v>1</v>
      </c>
      <c r="R2340" s="22"/>
      <c r="S2340" s="22"/>
      <c r="T2340" s="22"/>
      <c r="U2340" t="s">
        <v>383</v>
      </c>
      <c r="V2340" s="18">
        <f t="shared" si="220"/>
        <v>0.23999999999999844</v>
      </c>
      <c r="W2340" s="18">
        <v>40.118239767799999</v>
      </c>
      <c r="X2340" s="18">
        <v>-80.726672041499995</v>
      </c>
      <c r="Y2340" s="18">
        <v>40.116735253599998</v>
      </c>
      <c r="Z2340" s="18">
        <v>-80.723355504599994</v>
      </c>
      <c r="AA2340" s="71" t="str">
        <f t="shared" si="221"/>
        <v>BEL</v>
      </c>
    </row>
    <row r="2341" spans="1:27" x14ac:dyDescent="0.25">
      <c r="A2341" s="22" t="s">
        <v>3340</v>
      </c>
      <c r="B2341" s="22">
        <v>0</v>
      </c>
      <c r="C2341" s="22" t="s">
        <v>4672</v>
      </c>
      <c r="D2341" s="22">
        <v>4</v>
      </c>
      <c r="E2341" s="23" t="str">
        <f t="shared" si="216"/>
        <v>Green</v>
      </c>
      <c r="F2341" s="72" t="s">
        <v>1715</v>
      </c>
      <c r="G2341" s="23"/>
      <c r="H2341" s="24" t="str">
        <f t="shared" si="217"/>
        <v>Start Loc</v>
      </c>
      <c r="I2341" s="24" t="str">
        <f t="shared" si="218"/>
        <v>End Loc</v>
      </c>
      <c r="J2341" s="24" t="str">
        <f t="shared" si="219"/>
        <v>Segment</v>
      </c>
      <c r="K2341" s="71" t="s">
        <v>952</v>
      </c>
      <c r="L2341" s="22">
        <v>27</v>
      </c>
      <c r="M2341" s="22">
        <v>27.24</v>
      </c>
      <c r="N2341" s="22">
        <v>4</v>
      </c>
      <c r="O2341" s="22">
        <v>0</v>
      </c>
      <c r="P2341" s="22">
        <v>0</v>
      </c>
      <c r="Q2341" s="22">
        <v>1</v>
      </c>
      <c r="R2341" s="22"/>
      <c r="S2341" s="22"/>
      <c r="T2341" s="22"/>
      <c r="U2341" t="s">
        <v>466</v>
      </c>
      <c r="V2341" s="18">
        <f t="shared" si="220"/>
        <v>0.23999999999999844</v>
      </c>
      <c r="W2341" s="18">
        <v>40.113738147100001</v>
      </c>
      <c r="X2341" s="18">
        <v>-80.861351197800005</v>
      </c>
      <c r="Y2341" s="18">
        <v>40.116931209900002</v>
      </c>
      <c r="Z2341" s="18">
        <v>-80.860554240400006</v>
      </c>
      <c r="AA2341" s="71" t="str">
        <f t="shared" si="221"/>
        <v>BEL</v>
      </c>
    </row>
    <row r="2342" spans="1:27" x14ac:dyDescent="0.25">
      <c r="A2342" s="22" t="s">
        <v>3241</v>
      </c>
      <c r="B2342" s="22">
        <v>0</v>
      </c>
      <c r="C2342" s="22" t="s">
        <v>4670</v>
      </c>
      <c r="D2342" s="22">
        <v>3</v>
      </c>
      <c r="E2342" s="23" t="str">
        <f t="shared" si="216"/>
        <v>Green</v>
      </c>
      <c r="F2342" s="72" t="s">
        <v>1733</v>
      </c>
      <c r="G2342" s="23"/>
      <c r="H2342" s="24" t="str">
        <f t="shared" si="217"/>
        <v>Start Loc</v>
      </c>
      <c r="I2342" s="24" t="str">
        <f t="shared" si="218"/>
        <v>End Loc</v>
      </c>
      <c r="J2342" s="24" t="str">
        <f t="shared" si="219"/>
        <v>Segment</v>
      </c>
      <c r="K2342" s="71" t="s">
        <v>861</v>
      </c>
      <c r="L2342" s="22">
        <v>17</v>
      </c>
      <c r="M2342" s="22">
        <v>17.239999999999998</v>
      </c>
      <c r="N2342" s="22">
        <v>3</v>
      </c>
      <c r="O2342" s="22">
        <v>0</v>
      </c>
      <c r="P2342" s="22">
        <v>0</v>
      </c>
      <c r="Q2342" s="22">
        <v>0</v>
      </c>
      <c r="R2342" s="22"/>
      <c r="S2342" s="22"/>
      <c r="T2342" s="22"/>
      <c r="U2342" t="s">
        <v>460</v>
      </c>
      <c r="V2342" s="18">
        <f t="shared" si="220"/>
        <v>0.23999999999999844</v>
      </c>
      <c r="W2342" s="18">
        <v>40.114644036100003</v>
      </c>
      <c r="X2342" s="18">
        <v>-81.557431475000001</v>
      </c>
      <c r="Y2342" s="18">
        <v>40.1176774395</v>
      </c>
      <c r="Z2342" s="18">
        <v>-81.556734652700001</v>
      </c>
      <c r="AA2342" s="71" t="str">
        <f t="shared" si="221"/>
        <v>GUE</v>
      </c>
    </row>
    <row r="2343" spans="1:27" x14ac:dyDescent="0.25">
      <c r="A2343" s="22" t="s">
        <v>6317</v>
      </c>
      <c r="B2343" s="22">
        <v>0</v>
      </c>
      <c r="C2343" s="22" t="s">
        <v>4672</v>
      </c>
      <c r="D2343" s="22">
        <v>2</v>
      </c>
      <c r="E2343" s="23" t="str">
        <f t="shared" si="216"/>
        <v>Green</v>
      </c>
      <c r="F2343" s="72" t="s">
        <v>1715</v>
      </c>
      <c r="G2343" s="23"/>
      <c r="H2343" s="24" t="str">
        <f t="shared" si="217"/>
        <v>Start Loc</v>
      </c>
      <c r="I2343" s="24" t="str">
        <f t="shared" si="218"/>
        <v>End Loc</v>
      </c>
      <c r="J2343" s="24" t="str">
        <f t="shared" si="219"/>
        <v>Segment</v>
      </c>
      <c r="K2343" s="71" t="s">
        <v>808</v>
      </c>
      <c r="L2343" s="22">
        <v>27</v>
      </c>
      <c r="M2343" s="22">
        <v>27.24</v>
      </c>
      <c r="N2343" s="22">
        <v>2</v>
      </c>
      <c r="O2343" s="22">
        <v>0</v>
      </c>
      <c r="P2343" s="22">
        <v>2</v>
      </c>
      <c r="Q2343" s="22">
        <v>4</v>
      </c>
      <c r="R2343" s="22"/>
      <c r="S2343" s="22"/>
      <c r="T2343" s="22"/>
      <c r="U2343" t="s">
        <v>383</v>
      </c>
      <c r="V2343" s="18">
        <f t="shared" si="220"/>
        <v>0.23999999999999844</v>
      </c>
      <c r="W2343" s="18">
        <v>40.116599155400003</v>
      </c>
      <c r="X2343" s="18">
        <v>-80.723286985599998</v>
      </c>
      <c r="Y2343" s="18">
        <v>40.1181127467</v>
      </c>
      <c r="Z2343" s="18">
        <v>-80.719832639100005</v>
      </c>
      <c r="AA2343" s="71" t="str">
        <f t="shared" si="221"/>
        <v>BEL</v>
      </c>
    </row>
    <row r="2344" spans="1:27" x14ac:dyDescent="0.25">
      <c r="A2344" s="22" t="s">
        <v>6442</v>
      </c>
      <c r="B2344" s="22">
        <v>0</v>
      </c>
      <c r="C2344" s="22" t="s">
        <v>4618</v>
      </c>
      <c r="D2344" s="22">
        <v>3</v>
      </c>
      <c r="E2344" s="23" t="str">
        <f t="shared" si="216"/>
        <v>Green</v>
      </c>
      <c r="F2344" s="72" t="s">
        <v>1676</v>
      </c>
      <c r="G2344" s="23"/>
      <c r="H2344" s="24" t="str">
        <f t="shared" si="217"/>
        <v>Start Loc</v>
      </c>
      <c r="I2344" s="24" t="str">
        <f t="shared" si="218"/>
        <v>End Loc</v>
      </c>
      <c r="J2344" s="24" t="str">
        <f t="shared" si="219"/>
        <v>Segment</v>
      </c>
      <c r="K2344" s="71" t="s">
        <v>872</v>
      </c>
      <c r="L2344" s="22">
        <v>2</v>
      </c>
      <c r="M2344" s="22">
        <v>2.2400000000000002</v>
      </c>
      <c r="N2344" s="22">
        <v>3</v>
      </c>
      <c r="O2344" s="22">
        <v>0</v>
      </c>
      <c r="P2344" s="22">
        <v>0</v>
      </c>
      <c r="Q2344" s="22">
        <v>3</v>
      </c>
      <c r="R2344" s="22"/>
      <c r="S2344" s="22"/>
      <c r="T2344" s="22"/>
      <c r="U2344" t="s">
        <v>252</v>
      </c>
      <c r="V2344" s="18">
        <f t="shared" si="220"/>
        <v>0.24000000000000021</v>
      </c>
      <c r="W2344" s="18">
        <v>40.116897242</v>
      </c>
      <c r="X2344" s="18">
        <v>-82.144235381800002</v>
      </c>
      <c r="Y2344" s="18">
        <v>40.119114642299998</v>
      </c>
      <c r="Z2344" s="18">
        <v>-82.140801595799999</v>
      </c>
      <c r="AA2344" s="71" t="str">
        <f t="shared" si="221"/>
        <v>MUS</v>
      </c>
    </row>
    <row r="2345" spans="1:27" x14ac:dyDescent="0.25">
      <c r="A2345" s="22" t="s">
        <v>2280</v>
      </c>
      <c r="B2345" s="22">
        <v>0</v>
      </c>
      <c r="C2345" s="22" t="s">
        <v>4642</v>
      </c>
      <c r="D2345" s="22">
        <v>3</v>
      </c>
      <c r="E2345" s="23" t="str">
        <f t="shared" si="216"/>
        <v>Green</v>
      </c>
      <c r="F2345" s="72" t="s">
        <v>1715</v>
      </c>
      <c r="G2345" s="23"/>
      <c r="H2345" s="24" t="str">
        <f t="shared" si="217"/>
        <v>Start Loc</v>
      </c>
      <c r="I2345" s="24" t="str">
        <f t="shared" si="218"/>
        <v>End Loc</v>
      </c>
      <c r="J2345" s="24" t="str">
        <f t="shared" si="219"/>
        <v>Segment</v>
      </c>
      <c r="K2345" s="71" t="s">
        <v>995</v>
      </c>
      <c r="L2345" s="22">
        <v>32.5</v>
      </c>
      <c r="M2345" s="22">
        <v>32.74</v>
      </c>
      <c r="N2345" s="22">
        <v>3</v>
      </c>
      <c r="O2345" s="22">
        <v>0</v>
      </c>
      <c r="P2345" s="22">
        <v>0</v>
      </c>
      <c r="Q2345" s="22">
        <v>0</v>
      </c>
      <c r="R2345" s="22"/>
      <c r="S2345" s="22"/>
      <c r="T2345" s="22"/>
      <c r="U2345" t="s">
        <v>1782</v>
      </c>
      <c r="V2345" s="18">
        <f t="shared" si="220"/>
        <v>0.24000000000000199</v>
      </c>
      <c r="W2345" s="18">
        <v>40.119765704700001</v>
      </c>
      <c r="X2345" s="18">
        <v>-80.882294956099997</v>
      </c>
      <c r="Y2345" s="18">
        <v>40.1222426916</v>
      </c>
      <c r="Z2345" s="18">
        <v>-80.880671325700007</v>
      </c>
      <c r="AA2345" s="71" t="str">
        <f t="shared" si="221"/>
        <v>BEL</v>
      </c>
    </row>
    <row r="2346" spans="1:27" x14ac:dyDescent="0.25">
      <c r="A2346" s="22" t="s">
        <v>4174</v>
      </c>
      <c r="B2346" s="22">
        <v>0</v>
      </c>
      <c r="C2346" s="22" t="s">
        <v>4679</v>
      </c>
      <c r="D2346" s="22">
        <v>2</v>
      </c>
      <c r="E2346" s="23" t="str">
        <f t="shared" si="216"/>
        <v>Green</v>
      </c>
      <c r="F2346" s="72" t="s">
        <v>1715</v>
      </c>
      <c r="G2346" s="23"/>
      <c r="H2346" s="24" t="str">
        <f t="shared" si="217"/>
        <v>Start Loc</v>
      </c>
      <c r="I2346" s="24" t="str">
        <f t="shared" si="218"/>
        <v>End Loc</v>
      </c>
      <c r="J2346" s="24" t="str">
        <f t="shared" si="219"/>
        <v>Segment</v>
      </c>
      <c r="K2346" s="71" t="s">
        <v>808</v>
      </c>
      <c r="L2346" s="22">
        <v>21.25</v>
      </c>
      <c r="M2346" s="22">
        <v>21.49</v>
      </c>
      <c r="N2346" s="22">
        <v>2</v>
      </c>
      <c r="O2346" s="22">
        <v>1</v>
      </c>
      <c r="P2346" s="22">
        <v>0</v>
      </c>
      <c r="Q2346" s="22">
        <v>1</v>
      </c>
      <c r="R2346" s="22"/>
      <c r="S2346" s="22"/>
      <c r="T2346" s="22"/>
      <c r="U2346" t="s">
        <v>383</v>
      </c>
      <c r="V2346" s="18">
        <f t="shared" si="220"/>
        <v>0.23999999999999844</v>
      </c>
      <c r="W2346" s="18">
        <v>40.124034548600001</v>
      </c>
      <c r="X2346" s="18">
        <v>-80.807071913399994</v>
      </c>
      <c r="Y2346" s="18">
        <v>40.122254446100001</v>
      </c>
      <c r="Z2346" s="18">
        <v>-80.803240125299993</v>
      </c>
      <c r="AA2346" s="71" t="str">
        <f t="shared" si="221"/>
        <v>BEL</v>
      </c>
    </row>
    <row r="2347" spans="1:27" x14ac:dyDescent="0.25">
      <c r="A2347" s="22" t="s">
        <v>6030</v>
      </c>
      <c r="B2347" s="22">
        <v>0</v>
      </c>
      <c r="C2347" s="22" t="s">
        <v>4624</v>
      </c>
      <c r="D2347" s="22">
        <v>2</v>
      </c>
      <c r="E2347" s="23" t="str">
        <f t="shared" si="216"/>
        <v>Green</v>
      </c>
      <c r="F2347" s="72" t="s">
        <v>1715</v>
      </c>
      <c r="G2347" s="23"/>
      <c r="H2347" s="24" t="str">
        <f t="shared" si="217"/>
        <v>Start Loc</v>
      </c>
      <c r="I2347" s="24" t="str">
        <f t="shared" si="218"/>
        <v>End Loc</v>
      </c>
      <c r="J2347" s="24" t="str">
        <f t="shared" si="219"/>
        <v>Segment</v>
      </c>
      <c r="K2347" s="71" t="s">
        <v>842</v>
      </c>
      <c r="L2347" s="22">
        <v>2.25</v>
      </c>
      <c r="M2347" s="22">
        <v>2.4900000000000002</v>
      </c>
      <c r="N2347" s="22">
        <v>2</v>
      </c>
      <c r="O2347" s="22">
        <v>0</v>
      </c>
      <c r="P2347" s="22">
        <v>0</v>
      </c>
      <c r="Q2347" s="22">
        <v>0</v>
      </c>
      <c r="R2347" s="22"/>
      <c r="S2347" s="22"/>
      <c r="T2347" s="22"/>
      <c r="U2347" t="s">
        <v>744</v>
      </c>
      <c r="V2347" s="18">
        <f t="shared" si="220"/>
        <v>0.24000000000000021</v>
      </c>
      <c r="W2347" s="18">
        <v>40.124639251600001</v>
      </c>
      <c r="X2347" s="18">
        <v>-80.727057683799998</v>
      </c>
      <c r="Y2347" s="18">
        <v>40.122672161799997</v>
      </c>
      <c r="Z2347" s="18">
        <v>-80.723503105000006</v>
      </c>
      <c r="AA2347" s="71" t="str">
        <f t="shared" si="221"/>
        <v>BEL</v>
      </c>
    </row>
    <row r="2348" spans="1:27" x14ac:dyDescent="0.25">
      <c r="A2348" s="22" t="s">
        <v>5719</v>
      </c>
      <c r="B2348" s="22">
        <v>0</v>
      </c>
      <c r="C2348" s="22" t="s">
        <v>4627</v>
      </c>
      <c r="D2348" s="22">
        <v>2</v>
      </c>
      <c r="E2348" s="23" t="str">
        <f t="shared" si="216"/>
        <v>Green</v>
      </c>
      <c r="F2348" s="72" t="s">
        <v>1699</v>
      </c>
      <c r="G2348" s="23"/>
      <c r="H2348" s="24" t="str">
        <f t="shared" si="217"/>
        <v>Start Loc</v>
      </c>
      <c r="I2348" s="24" t="str">
        <f t="shared" si="218"/>
        <v>End Loc</v>
      </c>
      <c r="J2348" s="24" t="str">
        <f t="shared" si="219"/>
        <v>Segment</v>
      </c>
      <c r="K2348" s="71" t="s">
        <v>1765</v>
      </c>
      <c r="L2348" s="22">
        <v>3.25</v>
      </c>
      <c r="M2348" s="22">
        <v>3.49</v>
      </c>
      <c r="N2348" s="22">
        <v>2</v>
      </c>
      <c r="O2348" s="22">
        <v>0</v>
      </c>
      <c r="P2348" s="22">
        <v>0</v>
      </c>
      <c r="Q2348" s="22">
        <v>2</v>
      </c>
      <c r="R2348" s="22"/>
      <c r="S2348" s="22"/>
      <c r="T2348" s="22"/>
      <c r="U2348" t="s">
        <v>1659</v>
      </c>
      <c r="V2348" s="18">
        <f t="shared" si="220"/>
        <v>0.24000000000000021</v>
      </c>
      <c r="W2348" s="18">
        <v>40.122809197099997</v>
      </c>
      <c r="X2348" s="18">
        <v>-82.286034469100002</v>
      </c>
      <c r="Y2348" s="18">
        <v>40.1244030772</v>
      </c>
      <c r="Z2348" s="18">
        <v>-82.289542984099995</v>
      </c>
      <c r="AA2348" s="71" t="str">
        <f t="shared" si="221"/>
        <v>LIC</v>
      </c>
    </row>
    <row r="2349" spans="1:27" x14ac:dyDescent="0.25">
      <c r="A2349" s="22" t="s">
        <v>6336</v>
      </c>
      <c r="B2349" s="22">
        <v>0</v>
      </c>
      <c r="C2349" s="22" t="s">
        <v>6631</v>
      </c>
      <c r="D2349" s="22">
        <v>2</v>
      </c>
      <c r="E2349" s="23" t="str">
        <f t="shared" si="216"/>
        <v>Green</v>
      </c>
      <c r="F2349" s="72" t="s">
        <v>1715</v>
      </c>
      <c r="G2349" s="23"/>
      <c r="H2349" s="24" t="str">
        <f t="shared" si="217"/>
        <v>Start Loc</v>
      </c>
      <c r="I2349" s="24" t="str">
        <f t="shared" si="218"/>
        <v>End Loc</v>
      </c>
      <c r="J2349" s="24" t="str">
        <f t="shared" si="219"/>
        <v>Segment</v>
      </c>
      <c r="K2349" s="71" t="s">
        <v>995</v>
      </c>
      <c r="L2349" s="22">
        <v>32.75</v>
      </c>
      <c r="M2349" s="22">
        <v>32.99</v>
      </c>
      <c r="N2349" s="22">
        <v>2</v>
      </c>
      <c r="O2349" s="22">
        <v>0</v>
      </c>
      <c r="P2349" s="22">
        <v>0</v>
      </c>
      <c r="Q2349" s="22">
        <v>2</v>
      </c>
      <c r="R2349" s="22"/>
      <c r="S2349" s="22"/>
      <c r="T2349" s="22"/>
      <c r="U2349" t="s">
        <v>1782</v>
      </c>
      <c r="V2349" s="18">
        <f t="shared" si="220"/>
        <v>0.24000000000000199</v>
      </c>
      <c r="W2349" s="18">
        <v>40.122280705599998</v>
      </c>
      <c r="X2349" s="18">
        <v>-80.880468746700004</v>
      </c>
      <c r="Y2349" s="18">
        <v>40.124508050300001</v>
      </c>
      <c r="Z2349" s="18">
        <v>-80.878432611799994</v>
      </c>
      <c r="AA2349" s="71" t="str">
        <f t="shared" si="221"/>
        <v>BEL</v>
      </c>
    </row>
    <row r="2350" spans="1:27" x14ac:dyDescent="0.25">
      <c r="A2350" s="22" t="s">
        <v>2303</v>
      </c>
      <c r="B2350" s="22">
        <v>0</v>
      </c>
      <c r="C2350" s="22" t="s">
        <v>4647</v>
      </c>
      <c r="D2350" s="22">
        <v>2</v>
      </c>
      <c r="E2350" s="23" t="str">
        <f t="shared" si="216"/>
        <v>Green</v>
      </c>
      <c r="F2350" s="72" t="s">
        <v>1715</v>
      </c>
      <c r="G2350" s="23"/>
      <c r="H2350" s="24" t="str">
        <f t="shared" si="217"/>
        <v>Start Loc</v>
      </c>
      <c r="I2350" s="24" t="str">
        <f t="shared" si="218"/>
        <v>End Loc</v>
      </c>
      <c r="J2350" s="24" t="str">
        <f t="shared" si="219"/>
        <v>Segment</v>
      </c>
      <c r="K2350" s="71" t="s">
        <v>876</v>
      </c>
      <c r="L2350" s="22">
        <v>10.5</v>
      </c>
      <c r="M2350" s="22">
        <v>10.74</v>
      </c>
      <c r="N2350" s="22">
        <v>2</v>
      </c>
      <c r="O2350" s="22">
        <v>0</v>
      </c>
      <c r="P2350" s="22">
        <v>0</v>
      </c>
      <c r="Q2350" s="22">
        <v>0</v>
      </c>
      <c r="R2350" s="22"/>
      <c r="S2350" s="22"/>
      <c r="T2350" s="22"/>
      <c r="U2350" t="s">
        <v>452</v>
      </c>
      <c r="V2350" s="18">
        <f t="shared" si="220"/>
        <v>0.24000000000000021</v>
      </c>
      <c r="W2350" s="18">
        <v>40.122886294499999</v>
      </c>
      <c r="X2350" s="18">
        <v>-80.913183325000006</v>
      </c>
      <c r="Y2350" s="18">
        <v>40.1249076828</v>
      </c>
      <c r="Z2350" s="18">
        <v>-80.910270977799996</v>
      </c>
      <c r="AA2350" s="71" t="str">
        <f t="shared" si="221"/>
        <v>BEL</v>
      </c>
    </row>
    <row r="2351" spans="1:27" x14ac:dyDescent="0.25">
      <c r="A2351" s="22" t="s">
        <v>6366</v>
      </c>
      <c r="B2351" s="22">
        <v>0</v>
      </c>
      <c r="C2351" s="22" t="s">
        <v>4620</v>
      </c>
      <c r="D2351" s="22">
        <v>3</v>
      </c>
      <c r="E2351" s="23" t="str">
        <f t="shared" si="216"/>
        <v>Green</v>
      </c>
      <c r="F2351" s="72" t="s">
        <v>1685</v>
      </c>
      <c r="G2351" s="23"/>
      <c r="H2351" s="24" t="str">
        <f t="shared" si="217"/>
        <v>Start Loc</v>
      </c>
      <c r="I2351" s="24" t="str">
        <f t="shared" si="218"/>
        <v>End Loc</v>
      </c>
      <c r="J2351" s="24" t="str">
        <f t="shared" si="219"/>
        <v>Segment</v>
      </c>
      <c r="K2351" s="71" t="s">
        <v>980</v>
      </c>
      <c r="L2351" s="22">
        <v>0</v>
      </c>
      <c r="M2351" s="22">
        <v>0.24</v>
      </c>
      <c r="N2351" s="22">
        <v>3</v>
      </c>
      <c r="O2351" s="22">
        <v>0</v>
      </c>
      <c r="P2351" s="22">
        <v>0</v>
      </c>
      <c r="Q2351" s="22">
        <v>1</v>
      </c>
      <c r="R2351" s="22"/>
      <c r="S2351" s="22"/>
      <c r="T2351" s="22"/>
      <c r="U2351" t="s">
        <v>6821</v>
      </c>
      <c r="V2351" s="18">
        <f t="shared" si="220"/>
        <v>0.24</v>
      </c>
      <c r="W2351" s="18">
        <v>40.122389310899997</v>
      </c>
      <c r="X2351" s="18">
        <v>-83.016118362100002</v>
      </c>
      <c r="Y2351" s="18">
        <v>40.124977834100001</v>
      </c>
      <c r="Z2351" s="18">
        <v>-83.013434369400002</v>
      </c>
      <c r="AA2351" s="71" t="str">
        <f t="shared" si="221"/>
        <v>FRA</v>
      </c>
    </row>
    <row r="2352" spans="1:27" x14ac:dyDescent="0.25">
      <c r="A2352" s="22" t="s">
        <v>6326</v>
      </c>
      <c r="B2352" s="22">
        <v>0</v>
      </c>
      <c r="C2352" s="22" t="s">
        <v>4612</v>
      </c>
      <c r="D2352" s="22">
        <v>2</v>
      </c>
      <c r="E2352" s="23" t="str">
        <f t="shared" si="216"/>
        <v>Green</v>
      </c>
      <c r="F2352" s="72" t="s">
        <v>1715</v>
      </c>
      <c r="G2352" s="23"/>
      <c r="H2352" s="24" t="str">
        <f t="shared" si="217"/>
        <v>Start Loc</v>
      </c>
      <c r="I2352" s="24" t="str">
        <f t="shared" si="218"/>
        <v>End Loc</v>
      </c>
      <c r="J2352" s="24" t="str">
        <f t="shared" si="219"/>
        <v>Segment</v>
      </c>
      <c r="K2352" s="71" t="s">
        <v>842</v>
      </c>
      <c r="L2352" s="22">
        <v>1</v>
      </c>
      <c r="M2352" s="22">
        <v>1.24</v>
      </c>
      <c r="N2352" s="22">
        <v>2</v>
      </c>
      <c r="O2352" s="22">
        <v>0</v>
      </c>
      <c r="P2352" s="22">
        <v>0</v>
      </c>
      <c r="Q2352" s="22">
        <v>1</v>
      </c>
      <c r="R2352" s="22"/>
      <c r="S2352" s="22"/>
      <c r="T2352" s="22"/>
      <c r="U2352" t="s">
        <v>744</v>
      </c>
      <c r="V2352" s="18">
        <f t="shared" si="220"/>
        <v>0.24</v>
      </c>
      <c r="W2352" s="18">
        <v>40.126333558100001</v>
      </c>
      <c r="X2352" s="18">
        <v>-80.749546173300004</v>
      </c>
      <c r="Y2352" s="18">
        <v>40.125001053699997</v>
      </c>
      <c r="Z2352" s="18">
        <v>-80.745447985300004</v>
      </c>
      <c r="AA2352" s="71" t="str">
        <f t="shared" si="221"/>
        <v>BEL</v>
      </c>
    </row>
    <row r="2353" spans="1:27" x14ac:dyDescent="0.25">
      <c r="A2353" s="22" t="s">
        <v>3336</v>
      </c>
      <c r="B2353" s="22">
        <v>0</v>
      </c>
      <c r="C2353" s="22" t="s">
        <v>4692</v>
      </c>
      <c r="D2353" s="22">
        <v>4</v>
      </c>
      <c r="E2353" s="23" t="str">
        <f t="shared" si="216"/>
        <v>Green</v>
      </c>
      <c r="F2353" s="72" t="s">
        <v>1715</v>
      </c>
      <c r="G2353" s="23"/>
      <c r="H2353" s="24" t="str">
        <f t="shared" si="217"/>
        <v>Start Loc</v>
      </c>
      <c r="I2353" s="24" t="str">
        <f t="shared" si="218"/>
        <v>End Loc</v>
      </c>
      <c r="J2353" s="24" t="str">
        <f t="shared" si="219"/>
        <v>Segment</v>
      </c>
      <c r="K2353" s="71" t="s">
        <v>808</v>
      </c>
      <c r="L2353" s="22">
        <v>19.25</v>
      </c>
      <c r="M2353" s="22">
        <v>19.489999999999998</v>
      </c>
      <c r="N2353" s="22">
        <v>4</v>
      </c>
      <c r="O2353" s="22">
        <v>0</v>
      </c>
      <c r="P2353" s="22">
        <v>0</v>
      </c>
      <c r="Q2353" s="22">
        <v>0</v>
      </c>
      <c r="R2353" s="22"/>
      <c r="S2353" s="22"/>
      <c r="T2353" s="22"/>
      <c r="U2353" t="s">
        <v>383</v>
      </c>
      <c r="V2353" s="18">
        <f t="shared" si="220"/>
        <v>0.23999999999999844</v>
      </c>
      <c r="W2353" s="18">
        <v>40.123496399099999</v>
      </c>
      <c r="X2353" s="18">
        <v>-80.834932765800005</v>
      </c>
      <c r="Y2353" s="18">
        <v>40.125772629899998</v>
      </c>
      <c r="Z2353" s="18">
        <v>-80.832496244599994</v>
      </c>
      <c r="AA2353" s="71" t="str">
        <f t="shared" si="221"/>
        <v>BEL</v>
      </c>
    </row>
    <row r="2354" spans="1:27" x14ac:dyDescent="0.25">
      <c r="A2354" s="22" t="s">
        <v>5869</v>
      </c>
      <c r="B2354" s="22">
        <v>0</v>
      </c>
      <c r="C2354" s="22" t="s">
        <v>4628</v>
      </c>
      <c r="D2354" s="22">
        <v>2</v>
      </c>
      <c r="E2354" s="23" t="str">
        <f t="shared" si="216"/>
        <v>Green</v>
      </c>
      <c r="F2354" s="72" t="s">
        <v>1699</v>
      </c>
      <c r="G2354" s="23"/>
      <c r="H2354" s="24" t="str">
        <f t="shared" si="217"/>
        <v>Start Loc</v>
      </c>
      <c r="I2354" s="24" t="str">
        <f t="shared" si="218"/>
        <v>End Loc</v>
      </c>
      <c r="J2354" s="24" t="str">
        <f t="shared" si="219"/>
        <v>Segment</v>
      </c>
      <c r="K2354" s="71" t="s">
        <v>876</v>
      </c>
      <c r="L2354" s="22">
        <v>4.75</v>
      </c>
      <c r="M2354" s="22">
        <v>4.99</v>
      </c>
      <c r="N2354" s="22">
        <v>2</v>
      </c>
      <c r="O2354" s="22">
        <v>0</v>
      </c>
      <c r="P2354" s="22">
        <v>0</v>
      </c>
      <c r="Q2354" s="22">
        <v>1</v>
      </c>
      <c r="R2354" s="22"/>
      <c r="S2354" s="22"/>
      <c r="T2354" s="22"/>
      <c r="U2354" t="s">
        <v>450</v>
      </c>
      <c r="V2354" s="18">
        <f t="shared" si="220"/>
        <v>0.24000000000000021</v>
      </c>
      <c r="W2354" s="18">
        <v>40.122898709600001</v>
      </c>
      <c r="X2354" s="18">
        <v>-82.514451901000001</v>
      </c>
      <c r="Y2354" s="18">
        <v>40.1269773</v>
      </c>
      <c r="Z2354" s="18">
        <v>-82.556690231999994</v>
      </c>
      <c r="AA2354" s="71" t="str">
        <f t="shared" si="221"/>
        <v>LIC</v>
      </c>
    </row>
    <row r="2355" spans="1:27" x14ac:dyDescent="0.25">
      <c r="A2355" s="22" t="s">
        <v>6528</v>
      </c>
      <c r="B2355" s="22">
        <v>0</v>
      </c>
      <c r="C2355" s="22" t="s">
        <v>4684</v>
      </c>
      <c r="D2355" s="22">
        <v>4</v>
      </c>
      <c r="E2355" s="23" t="str">
        <f t="shared" si="216"/>
        <v>Green</v>
      </c>
      <c r="F2355" s="72" t="s">
        <v>1699</v>
      </c>
      <c r="G2355" s="23"/>
      <c r="H2355" s="24" t="str">
        <f t="shared" si="217"/>
        <v>Start Loc</v>
      </c>
      <c r="I2355" s="24" t="str">
        <f t="shared" si="218"/>
        <v>End Loc</v>
      </c>
      <c r="J2355" s="24" t="str">
        <f t="shared" si="219"/>
        <v>Segment</v>
      </c>
      <c r="K2355" s="71" t="s">
        <v>1081</v>
      </c>
      <c r="L2355" s="22">
        <v>16</v>
      </c>
      <c r="M2355" s="22">
        <v>16.239999999999998</v>
      </c>
      <c r="N2355" s="22">
        <v>4</v>
      </c>
      <c r="O2355" s="22">
        <v>1</v>
      </c>
      <c r="P2355" s="22">
        <v>1</v>
      </c>
      <c r="Q2355" s="22">
        <v>2</v>
      </c>
      <c r="R2355" s="22"/>
      <c r="S2355" s="22"/>
      <c r="T2355" s="22"/>
      <c r="U2355" t="s">
        <v>527</v>
      </c>
      <c r="V2355" s="18">
        <f t="shared" si="220"/>
        <v>0.23999999999999844</v>
      </c>
      <c r="W2355" s="18">
        <v>40.1272609086</v>
      </c>
      <c r="X2355" s="18">
        <v>-82.230207035299998</v>
      </c>
      <c r="Y2355" s="18">
        <v>40.129494626300001</v>
      </c>
      <c r="Z2355" s="18">
        <v>-82.226803597200004</v>
      </c>
      <c r="AA2355" s="71" t="str">
        <f t="shared" si="221"/>
        <v>LIC</v>
      </c>
    </row>
    <row r="2356" spans="1:27" x14ac:dyDescent="0.25">
      <c r="A2356" s="22" t="s">
        <v>5490</v>
      </c>
      <c r="B2356" s="22">
        <v>0</v>
      </c>
      <c r="C2356" s="22" t="s">
        <v>4627</v>
      </c>
      <c r="D2356" s="22">
        <v>3</v>
      </c>
      <c r="E2356" s="23" t="str">
        <f t="shared" si="216"/>
        <v>Green</v>
      </c>
      <c r="F2356" s="72" t="s">
        <v>1699</v>
      </c>
      <c r="G2356" s="23"/>
      <c r="H2356" s="24" t="str">
        <f t="shared" si="217"/>
        <v>Start Loc</v>
      </c>
      <c r="I2356" s="24" t="str">
        <f t="shared" si="218"/>
        <v>End Loc</v>
      </c>
      <c r="J2356" s="24" t="str">
        <f t="shared" si="219"/>
        <v>Segment</v>
      </c>
      <c r="K2356" s="71" t="s">
        <v>1020</v>
      </c>
      <c r="L2356" s="22">
        <v>3.25</v>
      </c>
      <c r="M2356" s="22">
        <v>3.49</v>
      </c>
      <c r="N2356" s="22">
        <v>3</v>
      </c>
      <c r="O2356" s="22">
        <v>0</v>
      </c>
      <c r="P2356" s="22">
        <v>0</v>
      </c>
      <c r="Q2356" s="22">
        <v>2</v>
      </c>
      <c r="R2356" s="22"/>
      <c r="S2356" s="22"/>
      <c r="T2356" s="22"/>
      <c r="U2356" t="s">
        <v>4916</v>
      </c>
      <c r="V2356" s="18">
        <f t="shared" si="220"/>
        <v>0.24000000000000021</v>
      </c>
      <c r="W2356" s="18">
        <v>40.131738410700002</v>
      </c>
      <c r="X2356" s="18">
        <v>-82.404147096200006</v>
      </c>
      <c r="Y2356" s="18">
        <v>40.132381249200002</v>
      </c>
      <c r="Z2356" s="18">
        <v>-82.400203172299996</v>
      </c>
      <c r="AA2356" s="71" t="str">
        <f t="shared" si="221"/>
        <v>LIC</v>
      </c>
    </row>
    <row r="2357" spans="1:27" x14ac:dyDescent="0.25">
      <c r="A2357" s="22" t="s">
        <v>4019</v>
      </c>
      <c r="B2357" s="22">
        <v>0</v>
      </c>
      <c r="C2357" s="22" t="s">
        <v>4618</v>
      </c>
      <c r="D2357" s="22">
        <v>2</v>
      </c>
      <c r="E2357" s="23" t="str">
        <f t="shared" si="216"/>
        <v>Green</v>
      </c>
      <c r="F2357" s="72" t="s">
        <v>1733</v>
      </c>
      <c r="G2357" s="23"/>
      <c r="H2357" s="24" t="str">
        <f t="shared" si="217"/>
        <v>Start Loc</v>
      </c>
      <c r="I2357" s="24" t="str">
        <f t="shared" si="218"/>
        <v>End Loc</v>
      </c>
      <c r="J2357" s="24" t="str">
        <f t="shared" si="219"/>
        <v>Segment</v>
      </c>
      <c r="K2357" s="71" t="s">
        <v>810</v>
      </c>
      <c r="L2357" s="22">
        <v>2</v>
      </c>
      <c r="M2357" s="22">
        <v>2.2400000000000002</v>
      </c>
      <c r="N2357" s="22">
        <v>2</v>
      </c>
      <c r="O2357" s="22">
        <v>0</v>
      </c>
      <c r="P2357" s="22">
        <v>0</v>
      </c>
      <c r="Q2357" s="22">
        <v>2</v>
      </c>
      <c r="R2357" s="22"/>
      <c r="S2357" s="22"/>
      <c r="T2357" s="22"/>
      <c r="U2357" t="s">
        <v>356</v>
      </c>
      <c r="V2357" s="18">
        <f t="shared" si="220"/>
        <v>0.24000000000000021</v>
      </c>
      <c r="W2357" s="18">
        <v>40.130980599499999</v>
      </c>
      <c r="X2357" s="18">
        <v>-81.420765484200004</v>
      </c>
      <c r="Y2357" s="18">
        <v>40.133686357999999</v>
      </c>
      <c r="Z2357" s="18">
        <v>-81.420722071300005</v>
      </c>
      <c r="AA2357" s="71" t="str">
        <f t="shared" si="221"/>
        <v>GUE</v>
      </c>
    </row>
    <row r="2358" spans="1:27" x14ac:dyDescent="0.25">
      <c r="A2358" s="22" t="s">
        <v>2502</v>
      </c>
      <c r="B2358" s="22">
        <v>0</v>
      </c>
      <c r="C2358" s="22" t="s">
        <v>4620</v>
      </c>
      <c r="D2358" s="22">
        <v>2</v>
      </c>
      <c r="E2358" s="23" t="str">
        <f t="shared" si="216"/>
        <v>Green</v>
      </c>
      <c r="F2358" s="72" t="s">
        <v>1715</v>
      </c>
      <c r="G2358" s="23"/>
      <c r="H2358" s="24" t="str">
        <f t="shared" si="217"/>
        <v>Start Loc</v>
      </c>
      <c r="I2358" s="24" t="str">
        <f t="shared" si="218"/>
        <v>End Loc</v>
      </c>
      <c r="J2358" s="24" t="str">
        <f t="shared" si="219"/>
        <v>Segment</v>
      </c>
      <c r="K2358" s="71" t="s">
        <v>842</v>
      </c>
      <c r="L2358" s="22">
        <v>0</v>
      </c>
      <c r="M2358" s="22">
        <v>0.24</v>
      </c>
      <c r="N2358" s="22">
        <v>2</v>
      </c>
      <c r="O2358" s="22">
        <v>0</v>
      </c>
      <c r="P2358" s="22">
        <v>0</v>
      </c>
      <c r="Q2358" s="22">
        <v>0</v>
      </c>
      <c r="R2358" s="22"/>
      <c r="S2358" s="22"/>
      <c r="T2358" s="22"/>
      <c r="U2358" t="s">
        <v>744</v>
      </c>
      <c r="V2358" s="18">
        <f t="shared" si="220"/>
        <v>0.24</v>
      </c>
      <c r="W2358" s="18">
        <v>40.135552065900001</v>
      </c>
      <c r="X2358" s="18">
        <v>-80.762406951700001</v>
      </c>
      <c r="Y2358" s="18">
        <v>40.133735475899996</v>
      </c>
      <c r="Z2358" s="18">
        <v>-80.7592778689</v>
      </c>
      <c r="AA2358" s="71" t="str">
        <f t="shared" si="221"/>
        <v>BEL</v>
      </c>
    </row>
    <row r="2359" spans="1:27" x14ac:dyDescent="0.25">
      <c r="A2359" s="22" t="s">
        <v>4996</v>
      </c>
      <c r="B2359" s="22">
        <v>0</v>
      </c>
      <c r="C2359" s="22" t="s">
        <v>4615</v>
      </c>
      <c r="D2359" s="22">
        <v>2</v>
      </c>
      <c r="E2359" s="23" t="str">
        <f t="shared" si="216"/>
        <v>Green</v>
      </c>
      <c r="F2359" s="72" t="s">
        <v>1686</v>
      </c>
      <c r="G2359" s="23"/>
      <c r="H2359" s="24" t="str">
        <f t="shared" si="217"/>
        <v>Start Loc</v>
      </c>
      <c r="I2359" s="24" t="str">
        <f t="shared" si="218"/>
        <v>End Loc</v>
      </c>
      <c r="J2359" s="24" t="str">
        <f t="shared" si="219"/>
        <v>Segment</v>
      </c>
      <c r="K2359" s="71" t="s">
        <v>844</v>
      </c>
      <c r="L2359" s="22">
        <v>2.5</v>
      </c>
      <c r="M2359" s="22">
        <v>2.74</v>
      </c>
      <c r="N2359" s="22">
        <v>2</v>
      </c>
      <c r="O2359" s="22">
        <v>0</v>
      </c>
      <c r="P2359" s="22">
        <v>0</v>
      </c>
      <c r="Q2359" s="22">
        <v>5</v>
      </c>
      <c r="R2359" s="22"/>
      <c r="S2359" s="22"/>
      <c r="T2359" s="22"/>
      <c r="U2359" t="s">
        <v>1623</v>
      </c>
      <c r="V2359" s="18">
        <f t="shared" si="220"/>
        <v>0.24000000000000021</v>
      </c>
      <c r="W2359" s="18">
        <v>40.138767087600002</v>
      </c>
      <c r="X2359" s="18">
        <v>-83.196161802399999</v>
      </c>
      <c r="Y2359" s="18">
        <v>40.138503240299997</v>
      </c>
      <c r="Z2359" s="18">
        <v>-83.191648113100001</v>
      </c>
      <c r="AA2359" s="71" t="str">
        <f t="shared" si="221"/>
        <v>UNI</v>
      </c>
    </row>
    <row r="2360" spans="1:27" x14ac:dyDescent="0.25">
      <c r="A2360" s="22" t="s">
        <v>4961</v>
      </c>
      <c r="B2360" s="22">
        <v>0</v>
      </c>
      <c r="C2360" s="22" t="s">
        <v>4616</v>
      </c>
      <c r="D2360" s="22">
        <v>2</v>
      </c>
      <c r="E2360" s="23" t="str">
        <f t="shared" si="216"/>
        <v>Green</v>
      </c>
      <c r="F2360" s="72" t="s">
        <v>1732</v>
      </c>
      <c r="G2360" s="23"/>
      <c r="H2360" s="24" t="str">
        <f t="shared" si="217"/>
        <v>Start Loc</v>
      </c>
      <c r="I2360" s="24" t="str">
        <f t="shared" si="218"/>
        <v>End Loc</v>
      </c>
      <c r="J2360" s="24" t="str">
        <f t="shared" si="219"/>
        <v>Segment</v>
      </c>
      <c r="K2360" s="71" t="s">
        <v>1000</v>
      </c>
      <c r="L2360" s="22">
        <v>4</v>
      </c>
      <c r="M2360" s="22">
        <v>4.24</v>
      </c>
      <c r="N2360" s="22">
        <v>2</v>
      </c>
      <c r="O2360" s="22">
        <v>0</v>
      </c>
      <c r="P2360" s="22">
        <v>0</v>
      </c>
      <c r="Q2360" s="22">
        <v>0</v>
      </c>
      <c r="R2360" s="22"/>
      <c r="S2360" s="22"/>
      <c r="T2360" s="22"/>
      <c r="U2360" t="s">
        <v>2123</v>
      </c>
      <c r="V2360" s="18">
        <f t="shared" si="220"/>
        <v>0.24000000000000021</v>
      </c>
      <c r="W2360" s="18">
        <v>40.142339334600003</v>
      </c>
      <c r="X2360" s="18">
        <v>-84.357060352900007</v>
      </c>
      <c r="Y2360" s="18">
        <v>40.139621925299998</v>
      </c>
      <c r="Z2360" s="18">
        <v>-84.355062268799998</v>
      </c>
      <c r="AA2360" s="71" t="str">
        <f t="shared" si="221"/>
        <v>MIA</v>
      </c>
    </row>
    <row r="2361" spans="1:27" x14ac:dyDescent="0.25">
      <c r="A2361" s="22" t="s">
        <v>2790</v>
      </c>
      <c r="B2361" s="22">
        <v>0</v>
      </c>
      <c r="C2361" s="22" t="s">
        <v>4655</v>
      </c>
      <c r="D2361" s="22">
        <v>2</v>
      </c>
      <c r="E2361" s="23" t="str">
        <f t="shared" si="216"/>
        <v>Green</v>
      </c>
      <c r="F2361" s="72" t="s">
        <v>1699</v>
      </c>
      <c r="G2361" s="23"/>
      <c r="H2361" s="24" t="str">
        <f t="shared" si="217"/>
        <v>Start Loc</v>
      </c>
      <c r="I2361" s="24" t="str">
        <f t="shared" si="218"/>
        <v>End Loc</v>
      </c>
      <c r="J2361" s="24" t="str">
        <f t="shared" si="219"/>
        <v>Segment</v>
      </c>
      <c r="K2361" s="71" t="s">
        <v>1081</v>
      </c>
      <c r="L2361" s="22">
        <v>17.5</v>
      </c>
      <c r="M2361" s="22">
        <v>17.739999999999998</v>
      </c>
      <c r="N2361" s="22">
        <v>2</v>
      </c>
      <c r="O2361" s="22">
        <v>0</v>
      </c>
      <c r="P2361" s="22">
        <v>1</v>
      </c>
      <c r="Q2361" s="22">
        <v>2</v>
      </c>
      <c r="R2361" s="22"/>
      <c r="S2361" s="22"/>
      <c r="T2361" s="22"/>
      <c r="U2361" t="s">
        <v>527</v>
      </c>
      <c r="V2361" s="18">
        <f t="shared" si="220"/>
        <v>0.23999999999999844</v>
      </c>
      <c r="W2361" s="18">
        <v>40.138521564800001</v>
      </c>
      <c r="X2361" s="18">
        <v>-82.207945227600007</v>
      </c>
      <c r="Y2361" s="18">
        <v>40.1399491536</v>
      </c>
      <c r="Z2361" s="18">
        <v>-82.203824401199995</v>
      </c>
      <c r="AA2361" s="71" t="str">
        <f t="shared" si="221"/>
        <v>LIC</v>
      </c>
    </row>
    <row r="2362" spans="1:27" x14ac:dyDescent="0.25">
      <c r="A2362" s="22" t="s">
        <v>2434</v>
      </c>
      <c r="B2362" s="22">
        <v>0</v>
      </c>
      <c r="C2362" s="22" t="s">
        <v>4619</v>
      </c>
      <c r="D2362" s="22">
        <v>2</v>
      </c>
      <c r="E2362" s="23" t="str">
        <f t="shared" si="216"/>
        <v>Green</v>
      </c>
      <c r="F2362" s="72" t="s">
        <v>1699</v>
      </c>
      <c r="G2362" s="23"/>
      <c r="H2362" s="24" t="str">
        <f t="shared" si="217"/>
        <v>Start Loc</v>
      </c>
      <c r="I2362" s="24" t="str">
        <f t="shared" si="218"/>
        <v>End Loc</v>
      </c>
      <c r="J2362" s="24" t="str">
        <f t="shared" si="219"/>
        <v>Segment</v>
      </c>
      <c r="K2362" s="71" t="s">
        <v>1056</v>
      </c>
      <c r="L2362" s="22">
        <v>0.5</v>
      </c>
      <c r="M2362" s="22">
        <v>0.74</v>
      </c>
      <c r="N2362" s="22">
        <v>2</v>
      </c>
      <c r="O2362" s="22">
        <v>0</v>
      </c>
      <c r="P2362" s="22">
        <v>0</v>
      </c>
      <c r="Q2362" s="22">
        <v>0</v>
      </c>
      <c r="R2362" s="22"/>
      <c r="S2362" s="22"/>
      <c r="T2362" s="22"/>
      <c r="U2362" t="s">
        <v>713</v>
      </c>
      <c r="V2362" s="18">
        <f t="shared" si="220"/>
        <v>0.24</v>
      </c>
      <c r="W2362" s="18">
        <v>40.137232805899998</v>
      </c>
      <c r="X2362" s="18">
        <v>-82.343577756900004</v>
      </c>
      <c r="Y2362" s="18">
        <v>40.140646900100002</v>
      </c>
      <c r="Z2362" s="18">
        <v>-82.343511382200006</v>
      </c>
      <c r="AA2362" s="71" t="str">
        <f t="shared" si="221"/>
        <v>LIC</v>
      </c>
    </row>
    <row r="2363" spans="1:27" x14ac:dyDescent="0.25">
      <c r="A2363" s="22" t="s">
        <v>5666</v>
      </c>
      <c r="B2363" s="22">
        <v>0</v>
      </c>
      <c r="C2363" s="22" t="s">
        <v>4626</v>
      </c>
      <c r="D2363" s="22">
        <v>2</v>
      </c>
      <c r="E2363" s="23" t="str">
        <f t="shared" si="216"/>
        <v>Green</v>
      </c>
      <c r="F2363" s="72" t="s">
        <v>1699</v>
      </c>
      <c r="G2363" s="23"/>
      <c r="H2363" s="24" t="str">
        <f t="shared" si="217"/>
        <v>Start Loc</v>
      </c>
      <c r="I2363" s="24" t="str">
        <f t="shared" si="218"/>
        <v>End Loc</v>
      </c>
      <c r="J2363" s="24" t="str">
        <f t="shared" si="219"/>
        <v>Segment</v>
      </c>
      <c r="K2363" s="71" t="s">
        <v>1123</v>
      </c>
      <c r="L2363" s="22">
        <v>1.75</v>
      </c>
      <c r="M2363" s="22">
        <v>1.99</v>
      </c>
      <c r="N2363" s="22">
        <v>2</v>
      </c>
      <c r="O2363" s="22">
        <v>0</v>
      </c>
      <c r="P2363" s="22">
        <v>0</v>
      </c>
      <c r="Q2363" s="22">
        <v>0</v>
      </c>
      <c r="R2363" s="22"/>
      <c r="S2363" s="22"/>
      <c r="T2363" s="22"/>
      <c r="U2363" t="s">
        <v>1910</v>
      </c>
      <c r="V2363" s="18">
        <f t="shared" si="220"/>
        <v>0.24</v>
      </c>
      <c r="W2363" s="18">
        <v>40.1375973663</v>
      </c>
      <c r="X2363" s="18">
        <v>-82.250286629499996</v>
      </c>
      <c r="Y2363" s="18">
        <v>40.141055192099998</v>
      </c>
      <c r="Z2363" s="18">
        <v>-82.250034974599998</v>
      </c>
      <c r="AA2363" s="71" t="str">
        <f t="shared" si="221"/>
        <v>LIC</v>
      </c>
    </row>
    <row r="2364" spans="1:27" x14ac:dyDescent="0.25">
      <c r="A2364" s="22" t="s">
        <v>6109</v>
      </c>
      <c r="B2364" s="22">
        <v>0</v>
      </c>
      <c r="C2364" s="22" t="s">
        <v>4626</v>
      </c>
      <c r="D2364" s="22">
        <v>2</v>
      </c>
      <c r="E2364" s="23" t="str">
        <f t="shared" si="216"/>
        <v>Green</v>
      </c>
      <c r="F2364" s="72" t="s">
        <v>1686</v>
      </c>
      <c r="G2364" s="23"/>
      <c r="H2364" s="24" t="str">
        <f t="shared" si="217"/>
        <v>Start Loc</v>
      </c>
      <c r="I2364" s="24" t="str">
        <f t="shared" si="218"/>
        <v>End Loc</v>
      </c>
      <c r="J2364" s="24" t="str">
        <f t="shared" si="219"/>
        <v>Segment</v>
      </c>
      <c r="K2364" s="71" t="s">
        <v>844</v>
      </c>
      <c r="L2364" s="22">
        <v>1.75</v>
      </c>
      <c r="M2364" s="22">
        <v>1.99</v>
      </c>
      <c r="N2364" s="22">
        <v>2</v>
      </c>
      <c r="O2364" s="22">
        <v>0</v>
      </c>
      <c r="P2364" s="22">
        <v>0</v>
      </c>
      <c r="Q2364" s="22">
        <v>0</v>
      </c>
      <c r="R2364" s="22"/>
      <c r="S2364" s="22"/>
      <c r="T2364" s="22"/>
      <c r="U2364" t="s">
        <v>1623</v>
      </c>
      <c r="V2364" s="18">
        <f t="shared" si="220"/>
        <v>0.24</v>
      </c>
      <c r="W2364" s="18">
        <v>40.142973334399997</v>
      </c>
      <c r="X2364" s="18">
        <v>-83.208781696700001</v>
      </c>
      <c r="Y2364" s="18">
        <v>40.142069280100003</v>
      </c>
      <c r="Z2364" s="18">
        <v>-83.204618036799999</v>
      </c>
      <c r="AA2364" s="71" t="str">
        <f t="shared" si="221"/>
        <v>UNI</v>
      </c>
    </row>
    <row r="2365" spans="1:27" x14ac:dyDescent="0.25">
      <c r="A2365" s="22" t="s">
        <v>6485</v>
      </c>
      <c r="B2365" s="22">
        <v>0</v>
      </c>
      <c r="C2365" s="22" t="s">
        <v>4620</v>
      </c>
      <c r="D2365" s="22">
        <v>3</v>
      </c>
      <c r="E2365" s="23" t="str">
        <f t="shared" si="216"/>
        <v>Green</v>
      </c>
      <c r="F2365" s="72" t="s">
        <v>1690</v>
      </c>
      <c r="G2365" s="23"/>
      <c r="H2365" s="24" t="str">
        <f t="shared" si="217"/>
        <v>Start Loc</v>
      </c>
      <c r="I2365" s="24" t="str">
        <f t="shared" si="218"/>
        <v>End Loc</v>
      </c>
      <c r="J2365" s="24" t="str">
        <f t="shared" si="219"/>
        <v>Segment</v>
      </c>
      <c r="K2365" s="71" t="s">
        <v>875</v>
      </c>
      <c r="L2365" s="22">
        <v>0</v>
      </c>
      <c r="M2365" s="22">
        <v>0.24</v>
      </c>
      <c r="N2365" s="22">
        <v>3</v>
      </c>
      <c r="O2365" s="22">
        <v>0</v>
      </c>
      <c r="P2365" s="22">
        <v>0</v>
      </c>
      <c r="Q2365" s="22">
        <v>0</v>
      </c>
      <c r="R2365" s="22"/>
      <c r="S2365" s="22"/>
      <c r="T2365" s="22"/>
      <c r="U2365" t="s">
        <v>255</v>
      </c>
      <c r="V2365" s="18">
        <f t="shared" si="220"/>
        <v>0.24</v>
      </c>
      <c r="W2365" s="18">
        <v>40.139210303600002</v>
      </c>
      <c r="X2365" s="18">
        <v>-83.089394320699995</v>
      </c>
      <c r="Y2365" s="18">
        <v>40.142285045100003</v>
      </c>
      <c r="Z2365" s="18">
        <v>-83.091445580499993</v>
      </c>
      <c r="AA2365" s="71" t="str">
        <f t="shared" si="221"/>
        <v>DEL</v>
      </c>
    </row>
    <row r="2366" spans="1:27" x14ac:dyDescent="0.25">
      <c r="A2366" s="22" t="s">
        <v>2626</v>
      </c>
      <c r="B2366" s="22">
        <v>0</v>
      </c>
      <c r="C2366" s="22" t="s">
        <v>4647</v>
      </c>
      <c r="D2366" s="22">
        <v>2</v>
      </c>
      <c r="E2366" s="23" t="str">
        <f t="shared" si="216"/>
        <v>Green</v>
      </c>
      <c r="F2366" s="72" t="s">
        <v>1699</v>
      </c>
      <c r="G2366" s="23"/>
      <c r="H2366" s="24" t="str">
        <f t="shared" si="217"/>
        <v>Start Loc</v>
      </c>
      <c r="I2366" s="24" t="str">
        <f t="shared" si="218"/>
        <v>End Loc</v>
      </c>
      <c r="J2366" s="24" t="str">
        <f t="shared" si="219"/>
        <v>Segment</v>
      </c>
      <c r="K2366" s="71" t="s">
        <v>842</v>
      </c>
      <c r="L2366" s="22">
        <v>10.5</v>
      </c>
      <c r="M2366" s="22">
        <v>10.74</v>
      </c>
      <c r="N2366" s="22">
        <v>2</v>
      </c>
      <c r="O2366" s="22">
        <v>0</v>
      </c>
      <c r="P2366" s="22">
        <v>0</v>
      </c>
      <c r="Q2366" s="22">
        <v>0</v>
      </c>
      <c r="R2366" s="22"/>
      <c r="S2366" s="22"/>
      <c r="T2366" s="22"/>
      <c r="U2366" t="s">
        <v>1849</v>
      </c>
      <c r="V2366" s="18">
        <f t="shared" si="220"/>
        <v>0.24000000000000021</v>
      </c>
      <c r="W2366" s="18">
        <v>40.145358199900002</v>
      </c>
      <c r="X2366" s="18">
        <v>-82.478789795699996</v>
      </c>
      <c r="Y2366" s="18">
        <v>40.1432929399</v>
      </c>
      <c r="Z2366" s="18">
        <v>-82.475269734700007</v>
      </c>
      <c r="AA2366" s="71" t="str">
        <f t="shared" si="221"/>
        <v>LIC</v>
      </c>
    </row>
    <row r="2367" spans="1:27" x14ac:dyDescent="0.25">
      <c r="A2367" s="22" t="s">
        <v>6168</v>
      </c>
      <c r="B2367" s="22">
        <v>0</v>
      </c>
      <c r="C2367" s="22" t="s">
        <v>4620</v>
      </c>
      <c r="D2367" s="22">
        <v>2</v>
      </c>
      <c r="E2367" s="23" t="str">
        <f t="shared" si="216"/>
        <v>Green</v>
      </c>
      <c r="F2367" s="72" t="s">
        <v>1732</v>
      </c>
      <c r="G2367" s="23"/>
      <c r="H2367" s="24" t="str">
        <f t="shared" si="217"/>
        <v>Start Loc</v>
      </c>
      <c r="I2367" s="24" t="str">
        <f t="shared" si="218"/>
        <v>End Loc</v>
      </c>
      <c r="J2367" s="24" t="str">
        <f t="shared" si="219"/>
        <v>Segment</v>
      </c>
      <c r="K2367" s="71" t="s">
        <v>1082</v>
      </c>
      <c r="L2367" s="22">
        <v>0</v>
      </c>
      <c r="M2367" s="22">
        <v>0.24</v>
      </c>
      <c r="N2367" s="22">
        <v>2</v>
      </c>
      <c r="O2367" s="22">
        <v>0</v>
      </c>
      <c r="P2367" s="22">
        <v>0</v>
      </c>
      <c r="Q2367" s="22">
        <v>0</v>
      </c>
      <c r="R2367" s="22"/>
      <c r="S2367" s="22"/>
      <c r="T2367" s="22"/>
      <c r="U2367" t="s">
        <v>6790</v>
      </c>
      <c r="V2367" s="18">
        <f t="shared" si="220"/>
        <v>0.24</v>
      </c>
      <c r="W2367" s="18">
        <v>40.141846516800001</v>
      </c>
      <c r="X2367" s="18">
        <v>-84.353721489199998</v>
      </c>
      <c r="Y2367" s="18">
        <v>40.144191537899999</v>
      </c>
      <c r="Z2367" s="18">
        <v>-84.352324830000001</v>
      </c>
      <c r="AA2367" s="71" t="str">
        <f t="shared" si="221"/>
        <v>MIA</v>
      </c>
    </row>
    <row r="2368" spans="1:27" x14ac:dyDescent="0.25">
      <c r="A2368" s="22" t="s">
        <v>2411</v>
      </c>
      <c r="B2368" s="22">
        <v>0</v>
      </c>
      <c r="C2368" s="22" t="s">
        <v>4606</v>
      </c>
      <c r="D2368" s="22">
        <v>3</v>
      </c>
      <c r="E2368" s="23" t="str">
        <f t="shared" si="216"/>
        <v>Green</v>
      </c>
      <c r="F2368" s="72" t="s">
        <v>1690</v>
      </c>
      <c r="G2368" s="23"/>
      <c r="H2368" s="24" t="str">
        <f t="shared" si="217"/>
        <v>Start Loc</v>
      </c>
      <c r="I2368" s="24" t="str">
        <f t="shared" si="218"/>
        <v>End Loc</v>
      </c>
      <c r="J2368" s="24" t="str">
        <f t="shared" si="219"/>
        <v>Segment</v>
      </c>
      <c r="K2368" s="71" t="s">
        <v>844</v>
      </c>
      <c r="L2368" s="22">
        <v>0.25</v>
      </c>
      <c r="M2368" s="22">
        <v>0.49</v>
      </c>
      <c r="N2368" s="22">
        <v>3</v>
      </c>
      <c r="O2368" s="22">
        <v>0</v>
      </c>
      <c r="P2368" s="22">
        <v>0</v>
      </c>
      <c r="Q2368" s="22">
        <v>0</v>
      </c>
      <c r="R2368" s="22"/>
      <c r="S2368" s="22"/>
      <c r="T2368" s="22"/>
      <c r="U2368" t="s">
        <v>1887</v>
      </c>
      <c r="V2368" s="18">
        <f t="shared" si="220"/>
        <v>0.24</v>
      </c>
      <c r="W2368" s="18">
        <v>40.142158199400001</v>
      </c>
      <c r="X2368" s="18">
        <v>-83.072646793499999</v>
      </c>
      <c r="Y2368" s="18">
        <v>40.145474033500001</v>
      </c>
      <c r="Z2368" s="18">
        <v>-83.073186372799995</v>
      </c>
      <c r="AA2368" s="71" t="str">
        <f t="shared" si="221"/>
        <v>DEL</v>
      </c>
    </row>
    <row r="2369" spans="1:27" x14ac:dyDescent="0.25">
      <c r="A2369" s="22" t="s">
        <v>3798</v>
      </c>
      <c r="B2369" s="22">
        <v>0</v>
      </c>
      <c r="C2369" s="22" t="s">
        <v>4619</v>
      </c>
      <c r="D2369" s="22">
        <v>4</v>
      </c>
      <c r="E2369" s="23" t="str">
        <f t="shared" si="216"/>
        <v>Green</v>
      </c>
      <c r="F2369" s="72" t="s">
        <v>1732</v>
      </c>
      <c r="G2369" s="23"/>
      <c r="H2369" s="24" t="str">
        <f t="shared" si="217"/>
        <v>Start Loc</v>
      </c>
      <c r="I2369" s="24" t="str">
        <f t="shared" si="218"/>
        <v>End Loc</v>
      </c>
      <c r="J2369" s="24" t="str">
        <f t="shared" si="219"/>
        <v>Segment</v>
      </c>
      <c r="K2369" s="71" t="s">
        <v>912</v>
      </c>
      <c r="L2369" s="22">
        <v>0.5</v>
      </c>
      <c r="M2369" s="22">
        <v>0.74</v>
      </c>
      <c r="N2369" s="22">
        <v>4</v>
      </c>
      <c r="O2369" s="22">
        <v>0</v>
      </c>
      <c r="P2369" s="22">
        <v>0</v>
      </c>
      <c r="Q2369" s="22">
        <v>1</v>
      </c>
      <c r="R2369" s="22"/>
      <c r="S2369" s="22"/>
      <c r="T2369" s="22"/>
      <c r="U2369" t="s">
        <v>1378</v>
      </c>
      <c r="V2369" s="18">
        <f t="shared" si="220"/>
        <v>0.24</v>
      </c>
      <c r="W2369" s="18">
        <v>40.147079632199997</v>
      </c>
      <c r="X2369" s="18">
        <v>-84.344987843499993</v>
      </c>
      <c r="Y2369" s="18">
        <v>40.146644905300001</v>
      </c>
      <c r="Z2369" s="18">
        <v>-84.340567679499998</v>
      </c>
      <c r="AA2369" s="71" t="str">
        <f t="shared" si="221"/>
        <v>MIA</v>
      </c>
    </row>
    <row r="2370" spans="1:27" x14ac:dyDescent="0.25">
      <c r="A2370" s="22" t="s">
        <v>3442</v>
      </c>
      <c r="B2370" s="22">
        <v>0</v>
      </c>
      <c r="C2370" s="22" t="s">
        <v>4694</v>
      </c>
      <c r="D2370" s="22">
        <v>2</v>
      </c>
      <c r="E2370" s="23" t="str">
        <f t="shared" si="216"/>
        <v>Green</v>
      </c>
      <c r="F2370" s="72" t="s">
        <v>1715</v>
      </c>
      <c r="G2370" s="23"/>
      <c r="H2370" s="24" t="str">
        <f t="shared" si="217"/>
        <v>Start Loc</v>
      </c>
      <c r="I2370" s="24" t="str">
        <f t="shared" si="218"/>
        <v>End Loc</v>
      </c>
      <c r="J2370" s="24" t="str">
        <f t="shared" si="219"/>
        <v>Segment</v>
      </c>
      <c r="K2370" s="71" t="s">
        <v>952</v>
      </c>
      <c r="L2370" s="22">
        <v>29.5</v>
      </c>
      <c r="M2370" s="22">
        <v>29.74</v>
      </c>
      <c r="N2370" s="22">
        <v>2</v>
      </c>
      <c r="O2370" s="22">
        <v>0</v>
      </c>
      <c r="P2370" s="22">
        <v>0</v>
      </c>
      <c r="Q2370" s="22">
        <v>1</v>
      </c>
      <c r="R2370" s="22"/>
      <c r="S2370" s="22"/>
      <c r="T2370" s="22"/>
      <c r="U2370" t="s">
        <v>466</v>
      </c>
      <c r="V2370" s="18">
        <f t="shared" si="220"/>
        <v>0.23999999999999844</v>
      </c>
      <c r="W2370" s="18">
        <v>40.144573896399997</v>
      </c>
      <c r="X2370" s="18">
        <v>-80.850837364300006</v>
      </c>
      <c r="Y2370" s="18">
        <v>40.147567381599998</v>
      </c>
      <c r="Z2370" s="18">
        <v>-80.849276222599997</v>
      </c>
      <c r="AA2370" s="71" t="str">
        <f t="shared" si="221"/>
        <v>BEL</v>
      </c>
    </row>
    <row r="2371" spans="1:27" x14ac:dyDescent="0.25">
      <c r="A2371" s="22" t="s">
        <v>2290</v>
      </c>
      <c r="B2371" s="22">
        <v>0</v>
      </c>
      <c r="C2371" s="22" t="s">
        <v>4645</v>
      </c>
      <c r="D2371" s="22">
        <v>2</v>
      </c>
      <c r="E2371" s="23" t="str">
        <f t="shared" si="216"/>
        <v>Green</v>
      </c>
      <c r="F2371" s="72" t="s">
        <v>1699</v>
      </c>
      <c r="G2371" s="23"/>
      <c r="H2371" s="24" t="str">
        <f t="shared" si="217"/>
        <v>Start Loc</v>
      </c>
      <c r="I2371" s="24" t="str">
        <f t="shared" si="218"/>
        <v>End Loc</v>
      </c>
      <c r="J2371" s="24" t="str">
        <f t="shared" si="219"/>
        <v>Segment</v>
      </c>
      <c r="K2371" s="71" t="s">
        <v>842</v>
      </c>
      <c r="L2371" s="22">
        <v>9</v>
      </c>
      <c r="M2371" s="22">
        <v>9.24</v>
      </c>
      <c r="N2371" s="22">
        <v>2</v>
      </c>
      <c r="O2371" s="22">
        <v>0</v>
      </c>
      <c r="P2371" s="22">
        <v>0</v>
      </c>
      <c r="Q2371" s="22">
        <v>0</v>
      </c>
      <c r="R2371" s="22"/>
      <c r="S2371" s="22"/>
      <c r="T2371" s="22"/>
      <c r="U2371" t="s">
        <v>1849</v>
      </c>
      <c r="V2371" s="18">
        <f t="shared" si="220"/>
        <v>0.24000000000000021</v>
      </c>
      <c r="W2371" s="18">
        <v>40.150252201999997</v>
      </c>
      <c r="X2371" s="18">
        <v>-82.505256291199998</v>
      </c>
      <c r="Y2371" s="18">
        <v>40.147908890399997</v>
      </c>
      <c r="Z2371" s="18">
        <v>-82.502022632800006</v>
      </c>
      <c r="AA2371" s="71" t="str">
        <f t="shared" si="221"/>
        <v>LIC</v>
      </c>
    </row>
    <row r="2372" spans="1:27" x14ac:dyDescent="0.25">
      <c r="A2372" s="22" t="s">
        <v>6376</v>
      </c>
      <c r="B2372" s="22">
        <v>0</v>
      </c>
      <c r="C2372" s="22" t="s">
        <v>4611</v>
      </c>
      <c r="D2372" s="22">
        <v>3</v>
      </c>
      <c r="E2372" s="23" t="str">
        <f t="shared" si="216"/>
        <v>Green</v>
      </c>
      <c r="F2372" s="72" t="s">
        <v>1699</v>
      </c>
      <c r="G2372" s="23"/>
      <c r="H2372" s="24" t="str">
        <f t="shared" si="217"/>
        <v>Start Loc</v>
      </c>
      <c r="I2372" s="24" t="str">
        <f t="shared" si="218"/>
        <v>End Loc</v>
      </c>
      <c r="J2372" s="24" t="str">
        <f t="shared" si="219"/>
        <v>Segment</v>
      </c>
      <c r="K2372" s="71" t="s">
        <v>1060</v>
      </c>
      <c r="L2372" s="22">
        <v>8.75</v>
      </c>
      <c r="M2372" s="22">
        <v>8.99</v>
      </c>
      <c r="N2372" s="22">
        <v>3</v>
      </c>
      <c r="O2372" s="22">
        <v>0</v>
      </c>
      <c r="P2372" s="22">
        <v>0</v>
      </c>
      <c r="Q2372" s="22">
        <v>3</v>
      </c>
      <c r="R2372" s="22"/>
      <c r="S2372" s="22"/>
      <c r="T2372" s="22"/>
      <c r="U2372" t="s">
        <v>1162</v>
      </c>
      <c r="V2372" s="18">
        <f t="shared" si="220"/>
        <v>0.24000000000000021</v>
      </c>
      <c r="W2372" s="18">
        <v>40.149238026699997</v>
      </c>
      <c r="X2372" s="18">
        <v>-82.283436848500003</v>
      </c>
      <c r="Y2372" s="18">
        <v>40.148283843599998</v>
      </c>
      <c r="Z2372" s="18">
        <v>-82.279154265200006</v>
      </c>
      <c r="AA2372" s="71" t="str">
        <f t="shared" si="221"/>
        <v>LIC</v>
      </c>
    </row>
    <row r="2373" spans="1:27" x14ac:dyDescent="0.25">
      <c r="A2373" s="22" t="s">
        <v>6077</v>
      </c>
      <c r="B2373" s="22">
        <v>0</v>
      </c>
      <c r="C2373" s="22" t="s">
        <v>4654</v>
      </c>
      <c r="D2373" s="22">
        <v>2</v>
      </c>
      <c r="E2373" s="23" t="str">
        <f t="shared" si="216"/>
        <v>Green</v>
      </c>
      <c r="F2373" s="72" t="s">
        <v>1686</v>
      </c>
      <c r="G2373" s="23"/>
      <c r="H2373" s="24" t="str">
        <f t="shared" si="217"/>
        <v>Start Loc</v>
      </c>
      <c r="I2373" s="24" t="str">
        <f t="shared" si="218"/>
        <v>End Loc</v>
      </c>
      <c r="J2373" s="24" t="str">
        <f t="shared" si="219"/>
        <v>Segment</v>
      </c>
      <c r="K2373" s="71" t="s">
        <v>967</v>
      </c>
      <c r="L2373" s="22">
        <v>6.75</v>
      </c>
      <c r="M2373" s="22">
        <v>6.99</v>
      </c>
      <c r="N2373" s="22">
        <v>2</v>
      </c>
      <c r="O2373" s="22">
        <v>2</v>
      </c>
      <c r="P2373" s="22">
        <v>1</v>
      </c>
      <c r="Q2373" s="22">
        <v>1</v>
      </c>
      <c r="R2373" s="22"/>
      <c r="S2373" s="22"/>
      <c r="T2373" s="22"/>
      <c r="U2373" t="s">
        <v>1982</v>
      </c>
      <c r="V2373" s="18">
        <f t="shared" si="220"/>
        <v>0.24000000000000021</v>
      </c>
      <c r="W2373" s="18">
        <v>40.153356901999999</v>
      </c>
      <c r="X2373" s="18">
        <v>-83.397415092700001</v>
      </c>
      <c r="Y2373" s="18">
        <v>40.150494264999999</v>
      </c>
      <c r="Z2373" s="18">
        <v>-83.395001423799997</v>
      </c>
      <c r="AA2373" s="71" t="str">
        <f t="shared" si="221"/>
        <v>UNI</v>
      </c>
    </row>
    <row r="2374" spans="1:27" x14ac:dyDescent="0.25">
      <c r="A2374" s="22" t="s">
        <v>3539</v>
      </c>
      <c r="B2374" s="22">
        <v>0</v>
      </c>
      <c r="C2374" s="22" t="s">
        <v>4622</v>
      </c>
      <c r="D2374" s="22">
        <v>2</v>
      </c>
      <c r="E2374" s="23" t="str">
        <f t="shared" si="216"/>
        <v>Green</v>
      </c>
      <c r="F2374" s="72" t="s">
        <v>1739</v>
      </c>
      <c r="G2374" s="23"/>
      <c r="H2374" s="24" t="str">
        <f t="shared" si="217"/>
        <v>Start Loc</v>
      </c>
      <c r="I2374" s="24" t="str">
        <f t="shared" si="218"/>
        <v>End Loc</v>
      </c>
      <c r="J2374" s="24" t="str">
        <f t="shared" si="219"/>
        <v>Segment</v>
      </c>
      <c r="K2374" s="71" t="s">
        <v>1109</v>
      </c>
      <c r="L2374" s="22">
        <v>1.5</v>
      </c>
      <c r="M2374" s="22">
        <v>1.74</v>
      </c>
      <c r="N2374" s="22">
        <v>2</v>
      </c>
      <c r="O2374" s="22">
        <v>0</v>
      </c>
      <c r="P2374" s="22">
        <v>0</v>
      </c>
      <c r="Q2374" s="22">
        <v>1</v>
      </c>
      <c r="R2374" s="22"/>
      <c r="S2374" s="22"/>
      <c r="T2374" s="22"/>
      <c r="U2374" t="s">
        <v>1828</v>
      </c>
      <c r="V2374" s="18">
        <f t="shared" si="220"/>
        <v>0.24</v>
      </c>
      <c r="W2374" s="18">
        <v>40.150968090500001</v>
      </c>
      <c r="X2374" s="18">
        <v>-83.644251043099999</v>
      </c>
      <c r="Y2374" s="18">
        <v>40.150611188500001</v>
      </c>
      <c r="Z2374" s="18">
        <v>-83.6398129146</v>
      </c>
      <c r="AA2374" s="71" t="str">
        <f t="shared" si="221"/>
        <v>CHP</v>
      </c>
    </row>
    <row r="2375" spans="1:27" x14ac:dyDescent="0.25">
      <c r="A2375" s="22" t="s">
        <v>3170</v>
      </c>
      <c r="B2375" s="22">
        <v>0</v>
      </c>
      <c r="C2375" s="22" t="s">
        <v>4608</v>
      </c>
      <c r="D2375" s="22">
        <v>3</v>
      </c>
      <c r="E2375" s="23" t="str">
        <f t="shared" si="216"/>
        <v>Green</v>
      </c>
      <c r="F2375" s="72" t="s">
        <v>1690</v>
      </c>
      <c r="G2375" s="23"/>
      <c r="H2375" s="24" t="str">
        <f t="shared" si="217"/>
        <v>Start Loc</v>
      </c>
      <c r="I2375" s="24" t="str">
        <f t="shared" si="218"/>
        <v>End Loc</v>
      </c>
      <c r="J2375" s="24" t="str">
        <f t="shared" si="219"/>
        <v>Segment</v>
      </c>
      <c r="K2375" s="71" t="s">
        <v>833</v>
      </c>
      <c r="L2375" s="22">
        <v>1.25</v>
      </c>
      <c r="M2375" s="22">
        <v>1.49</v>
      </c>
      <c r="N2375" s="22">
        <v>3</v>
      </c>
      <c r="O2375" s="22">
        <v>0</v>
      </c>
      <c r="P2375" s="22">
        <v>0</v>
      </c>
      <c r="Q2375" s="22">
        <v>2</v>
      </c>
      <c r="R2375" s="22"/>
      <c r="S2375" s="22"/>
      <c r="T2375" s="22"/>
      <c r="U2375" t="s">
        <v>1368</v>
      </c>
      <c r="V2375" s="18">
        <f t="shared" si="220"/>
        <v>0.24</v>
      </c>
      <c r="W2375" s="18">
        <v>40.147211242399997</v>
      </c>
      <c r="X2375" s="18">
        <v>-82.840304479300002</v>
      </c>
      <c r="Y2375" s="18">
        <v>40.150686531600002</v>
      </c>
      <c r="Z2375" s="18">
        <v>-82.8401730378</v>
      </c>
      <c r="AA2375" s="71" t="str">
        <f t="shared" si="221"/>
        <v>DEL</v>
      </c>
    </row>
    <row r="2376" spans="1:27" x14ac:dyDescent="0.25">
      <c r="A2376" s="22" t="s">
        <v>3701</v>
      </c>
      <c r="B2376" s="22">
        <v>0</v>
      </c>
      <c r="C2376" s="22" t="s">
        <v>4695</v>
      </c>
      <c r="D2376" s="22">
        <v>2</v>
      </c>
      <c r="E2376" s="23" t="str">
        <f t="shared" si="216"/>
        <v>Green</v>
      </c>
      <c r="F2376" s="72" t="s">
        <v>1715</v>
      </c>
      <c r="G2376" s="23"/>
      <c r="H2376" s="24" t="str">
        <f t="shared" si="217"/>
        <v>Start Loc</v>
      </c>
      <c r="I2376" s="24" t="str">
        <f t="shared" si="218"/>
        <v>End Loc</v>
      </c>
      <c r="J2376" s="24" t="str">
        <f t="shared" si="219"/>
        <v>Segment</v>
      </c>
      <c r="K2376" s="71" t="s">
        <v>995</v>
      </c>
      <c r="L2376" s="22">
        <v>35</v>
      </c>
      <c r="M2376" s="22">
        <v>35.24</v>
      </c>
      <c r="N2376" s="22">
        <v>2</v>
      </c>
      <c r="O2376" s="22">
        <v>0</v>
      </c>
      <c r="P2376" s="22">
        <v>0</v>
      </c>
      <c r="Q2376" s="22">
        <v>2</v>
      </c>
      <c r="R2376" s="22"/>
      <c r="S2376" s="22"/>
      <c r="T2376" s="22"/>
      <c r="U2376" t="s">
        <v>1782</v>
      </c>
      <c r="V2376" s="18">
        <f t="shared" si="220"/>
        <v>0.24000000000000199</v>
      </c>
      <c r="W2376" s="18">
        <v>40.149337752000001</v>
      </c>
      <c r="X2376" s="18">
        <v>-80.877154098899993</v>
      </c>
      <c r="Y2376" s="18">
        <v>40.151370949700002</v>
      </c>
      <c r="Z2376" s="18">
        <v>-80.874840517500004</v>
      </c>
      <c r="AA2376" s="71" t="str">
        <f t="shared" si="221"/>
        <v>BEL</v>
      </c>
    </row>
    <row r="2377" spans="1:27" x14ac:dyDescent="0.25">
      <c r="A2377" s="22" t="s">
        <v>4035</v>
      </c>
      <c r="B2377" s="22">
        <v>0</v>
      </c>
      <c r="C2377" s="22" t="s">
        <v>4624</v>
      </c>
      <c r="D2377" s="22">
        <v>3</v>
      </c>
      <c r="E2377" s="23" t="str">
        <f t="shared" ref="E2377:E2440" si="222">IF(D2377&gt;15,"Red",IF(D2377&gt;10,"Yellow",IF(D2377&gt;5,"Purple",IF(D2377&gt;1,"Green",""))))</f>
        <v>Green</v>
      </c>
      <c r="F2377" s="72" t="s">
        <v>1690</v>
      </c>
      <c r="G2377" s="23"/>
      <c r="H2377" s="24" t="str">
        <f t="shared" ref="H2377:H2440" si="223">IF(W2377=0,"Unavailable",HYPERLINK(CONCATENATE("http://maps.google.com/maps?q=",+W2377,",+",+X2377,"+(Begin)&amp;iwloc=A&amp;hl=en"),"Start Loc"))</f>
        <v>Start Loc</v>
      </c>
      <c r="I2377" s="24" t="str">
        <f t="shared" ref="I2377:I2440" si="224">IF(Y2377=0,"Unavailable",HYPERLINK(CONCATENATE("http://maps.google.com/maps?q=",+Y2377,",+",+Z2377,"+(End)&amp;iwloc=A&amp;hl=en"),"End Loc"))</f>
        <v>End Loc</v>
      </c>
      <c r="J2377" s="24" t="str">
        <f t="shared" ref="J2377:J2440" si="225">HYPERLINK(CONCATENATE("https://www.google.us/maps/dir/",W2377,",",X2377,"/",Y2377,",",Z2377,"/@",AVERAGE(W2377,Y2377),",",AVERAGE(X2377,Z2377),",15z"),"Segment")</f>
        <v>Segment</v>
      </c>
      <c r="K2377" s="71" t="s">
        <v>921</v>
      </c>
      <c r="L2377" s="22">
        <v>2.25</v>
      </c>
      <c r="M2377" s="22">
        <v>2.4900000000000002</v>
      </c>
      <c r="N2377" s="22">
        <v>3</v>
      </c>
      <c r="O2377" s="22">
        <v>0</v>
      </c>
      <c r="P2377" s="22">
        <v>2</v>
      </c>
      <c r="Q2377" s="22">
        <v>4</v>
      </c>
      <c r="R2377" s="22"/>
      <c r="S2377" s="22"/>
      <c r="T2377" s="22"/>
      <c r="U2377" t="s">
        <v>1793</v>
      </c>
      <c r="V2377" s="18">
        <f t="shared" ref="V2377:V2440" si="226">M2377-L2377</f>
        <v>0.24000000000000021</v>
      </c>
      <c r="W2377" s="18">
        <v>40.1513361895</v>
      </c>
      <c r="X2377" s="18">
        <v>-82.868357344800003</v>
      </c>
      <c r="Y2377" s="18">
        <v>40.153291958399997</v>
      </c>
      <c r="Z2377" s="18">
        <v>-82.870786639100004</v>
      </c>
      <c r="AA2377" s="71" t="str">
        <f t="shared" ref="AA2377:AA2440" si="227">MID(U2377,2,3)</f>
        <v>DEL</v>
      </c>
    </row>
    <row r="2378" spans="1:27" x14ac:dyDescent="0.25">
      <c r="A2378" s="22" t="s">
        <v>2897</v>
      </c>
      <c r="B2378" s="22">
        <v>0</v>
      </c>
      <c r="C2378" s="22" t="s">
        <v>4626</v>
      </c>
      <c r="D2378" s="22">
        <v>3</v>
      </c>
      <c r="E2378" s="23" t="str">
        <f t="shared" si="222"/>
        <v>Green</v>
      </c>
      <c r="F2378" s="72" t="s">
        <v>1690</v>
      </c>
      <c r="G2378" s="23"/>
      <c r="H2378" s="24" t="str">
        <f t="shared" si="223"/>
        <v>Start Loc</v>
      </c>
      <c r="I2378" s="24" t="str">
        <f t="shared" si="224"/>
        <v>End Loc</v>
      </c>
      <c r="J2378" s="24" t="str">
        <f t="shared" si="225"/>
        <v>Segment</v>
      </c>
      <c r="K2378" s="71" t="s">
        <v>845</v>
      </c>
      <c r="L2378" s="22">
        <v>1.75</v>
      </c>
      <c r="M2378" s="22">
        <v>1.99</v>
      </c>
      <c r="N2378" s="22">
        <v>3</v>
      </c>
      <c r="O2378" s="22">
        <v>0</v>
      </c>
      <c r="P2378" s="22">
        <v>0</v>
      </c>
      <c r="Q2378" s="22">
        <v>1</v>
      </c>
      <c r="R2378" s="22"/>
      <c r="S2378" s="22"/>
      <c r="T2378" s="22"/>
      <c r="U2378" t="s">
        <v>599</v>
      </c>
      <c r="V2378" s="18">
        <f t="shared" si="226"/>
        <v>0.24</v>
      </c>
      <c r="W2378" s="18">
        <v>40.1506026482</v>
      </c>
      <c r="X2378" s="18">
        <v>-82.952578814299997</v>
      </c>
      <c r="Y2378" s="18">
        <v>40.153312754200002</v>
      </c>
      <c r="Z2378" s="18">
        <v>-82.949903486799997</v>
      </c>
      <c r="AA2378" s="71" t="str">
        <f t="shared" si="227"/>
        <v>DEL</v>
      </c>
    </row>
    <row r="2379" spans="1:27" x14ac:dyDescent="0.25">
      <c r="A2379" s="22" t="s">
        <v>5034</v>
      </c>
      <c r="B2379" s="22">
        <v>0</v>
      </c>
      <c r="C2379" s="22" t="s">
        <v>4626</v>
      </c>
      <c r="D2379" s="22">
        <v>2</v>
      </c>
      <c r="E2379" s="23" t="str">
        <f t="shared" si="222"/>
        <v>Green</v>
      </c>
      <c r="F2379" s="72" t="s">
        <v>1690</v>
      </c>
      <c r="G2379" s="23"/>
      <c r="H2379" s="24" t="str">
        <f t="shared" si="223"/>
        <v>Start Loc</v>
      </c>
      <c r="I2379" s="24" t="str">
        <f t="shared" si="224"/>
        <v>End Loc</v>
      </c>
      <c r="J2379" s="24" t="str">
        <f t="shared" si="225"/>
        <v>Segment</v>
      </c>
      <c r="K2379" s="71" t="s">
        <v>1066</v>
      </c>
      <c r="L2379" s="22">
        <v>1.75</v>
      </c>
      <c r="M2379" s="22">
        <v>1.99</v>
      </c>
      <c r="N2379" s="22">
        <v>2</v>
      </c>
      <c r="O2379" s="22">
        <v>0</v>
      </c>
      <c r="P2379" s="22">
        <v>0</v>
      </c>
      <c r="Q2379" s="22">
        <v>2</v>
      </c>
      <c r="R2379" s="22"/>
      <c r="S2379" s="22"/>
      <c r="T2379" s="22"/>
      <c r="U2379" t="s">
        <v>4757</v>
      </c>
      <c r="V2379" s="18">
        <f t="shared" si="226"/>
        <v>0.24</v>
      </c>
      <c r="W2379" s="18">
        <v>40.154006742500002</v>
      </c>
      <c r="X2379" s="18">
        <v>-83.133014230100002</v>
      </c>
      <c r="Y2379" s="18">
        <v>40.153740242200001</v>
      </c>
      <c r="Z2379" s="18">
        <v>-83.128648310900005</v>
      </c>
      <c r="AA2379" s="71" t="str">
        <f t="shared" si="227"/>
        <v>DEL</v>
      </c>
    </row>
    <row r="2380" spans="1:27" x14ac:dyDescent="0.25">
      <c r="A2380" s="22" t="s">
        <v>5041</v>
      </c>
      <c r="B2380" s="22">
        <v>0</v>
      </c>
      <c r="C2380" s="22" t="s">
        <v>4618</v>
      </c>
      <c r="D2380" s="22">
        <v>2</v>
      </c>
      <c r="E2380" s="23" t="str">
        <f t="shared" si="222"/>
        <v>Green</v>
      </c>
      <c r="F2380" s="72" t="s">
        <v>1690</v>
      </c>
      <c r="G2380" s="23"/>
      <c r="H2380" s="24" t="str">
        <f t="shared" si="223"/>
        <v>Start Loc</v>
      </c>
      <c r="I2380" s="24" t="str">
        <f t="shared" si="224"/>
        <v>End Loc</v>
      </c>
      <c r="J2380" s="24" t="str">
        <f t="shared" si="225"/>
        <v>Segment</v>
      </c>
      <c r="K2380" s="71" t="s">
        <v>1066</v>
      </c>
      <c r="L2380" s="22">
        <v>2</v>
      </c>
      <c r="M2380" s="22">
        <v>2.2400000000000002</v>
      </c>
      <c r="N2380" s="22">
        <v>2</v>
      </c>
      <c r="O2380" s="22">
        <v>0</v>
      </c>
      <c r="P2380" s="22">
        <v>0</v>
      </c>
      <c r="Q2380" s="22">
        <v>1</v>
      </c>
      <c r="R2380" s="22"/>
      <c r="S2380" s="22"/>
      <c r="T2380" s="22"/>
      <c r="U2380" t="s">
        <v>4757</v>
      </c>
      <c r="V2380" s="18">
        <f t="shared" si="226"/>
        <v>0.24000000000000021</v>
      </c>
      <c r="W2380" s="18">
        <v>40.153759719599996</v>
      </c>
      <c r="X2380" s="18">
        <v>-83.128441920200004</v>
      </c>
      <c r="Y2380" s="18">
        <v>40.1542571548</v>
      </c>
      <c r="Z2380" s="18">
        <v>-83.123944147200007</v>
      </c>
      <c r="AA2380" s="71" t="str">
        <f t="shared" si="227"/>
        <v>DEL</v>
      </c>
    </row>
    <row r="2381" spans="1:27" x14ac:dyDescent="0.25">
      <c r="A2381" s="22" t="s">
        <v>5355</v>
      </c>
      <c r="B2381" s="22">
        <v>0</v>
      </c>
      <c r="C2381" s="22" t="s">
        <v>4622</v>
      </c>
      <c r="D2381" s="22">
        <v>3</v>
      </c>
      <c r="E2381" s="23" t="str">
        <f t="shared" si="222"/>
        <v>Green</v>
      </c>
      <c r="F2381" s="72" t="s">
        <v>1690</v>
      </c>
      <c r="G2381" s="23"/>
      <c r="H2381" s="24" t="str">
        <f t="shared" si="223"/>
        <v>Start Loc</v>
      </c>
      <c r="I2381" s="24" t="str">
        <f t="shared" si="224"/>
        <v>End Loc</v>
      </c>
      <c r="J2381" s="24" t="str">
        <f t="shared" si="225"/>
        <v>Segment</v>
      </c>
      <c r="K2381" s="71" t="s">
        <v>854</v>
      </c>
      <c r="L2381" s="22">
        <v>1.5</v>
      </c>
      <c r="M2381" s="22">
        <v>1.74</v>
      </c>
      <c r="N2381" s="22">
        <v>3</v>
      </c>
      <c r="O2381" s="22">
        <v>0</v>
      </c>
      <c r="P2381" s="22">
        <v>0</v>
      </c>
      <c r="Q2381" s="22">
        <v>1</v>
      </c>
      <c r="R2381" s="22"/>
      <c r="S2381" s="22"/>
      <c r="T2381" s="22"/>
      <c r="U2381" t="s">
        <v>241</v>
      </c>
      <c r="V2381" s="18">
        <f t="shared" si="226"/>
        <v>0.24</v>
      </c>
      <c r="W2381" s="18">
        <v>40.156616018500003</v>
      </c>
      <c r="X2381" s="18">
        <v>-82.974741482200002</v>
      </c>
      <c r="Y2381" s="18">
        <v>40.155932615099999</v>
      </c>
      <c r="Z2381" s="18">
        <v>-82.970334231500004</v>
      </c>
      <c r="AA2381" s="71" t="str">
        <f t="shared" si="227"/>
        <v>DEL</v>
      </c>
    </row>
    <row r="2382" spans="1:27" x14ac:dyDescent="0.25">
      <c r="A2382" s="22" t="s">
        <v>4974</v>
      </c>
      <c r="B2382" s="22">
        <v>0</v>
      </c>
      <c r="C2382" s="22" t="s">
        <v>5533</v>
      </c>
      <c r="D2382" s="22">
        <v>2</v>
      </c>
      <c r="E2382" s="23" t="str">
        <f t="shared" si="222"/>
        <v>Green</v>
      </c>
      <c r="F2382" s="72" t="s">
        <v>1715</v>
      </c>
      <c r="G2382" s="23"/>
      <c r="H2382" s="24" t="str">
        <f t="shared" si="223"/>
        <v>Start Loc</v>
      </c>
      <c r="I2382" s="24" t="str">
        <f t="shared" si="224"/>
        <v>End Loc</v>
      </c>
      <c r="J2382" s="24" t="str">
        <f t="shared" si="225"/>
        <v>Segment</v>
      </c>
      <c r="K2382" s="71" t="s">
        <v>952</v>
      </c>
      <c r="L2382" s="22">
        <v>30.75</v>
      </c>
      <c r="M2382" s="22">
        <v>30.99</v>
      </c>
      <c r="N2382" s="22">
        <v>2</v>
      </c>
      <c r="O2382" s="22">
        <v>0</v>
      </c>
      <c r="P2382" s="22">
        <v>1</v>
      </c>
      <c r="Q2382" s="22">
        <v>1</v>
      </c>
      <c r="R2382" s="22"/>
      <c r="S2382" s="22"/>
      <c r="T2382" s="22"/>
      <c r="U2382" t="s">
        <v>466</v>
      </c>
      <c r="V2382" s="18">
        <f t="shared" si="226"/>
        <v>0.23999999999999844</v>
      </c>
      <c r="W2382" s="18">
        <v>40.154513372099998</v>
      </c>
      <c r="X2382" s="18">
        <v>-80.834499715000007</v>
      </c>
      <c r="Y2382" s="18">
        <v>40.156732347199998</v>
      </c>
      <c r="Z2382" s="18">
        <v>-80.831539258600003</v>
      </c>
      <c r="AA2382" s="71" t="str">
        <f t="shared" si="227"/>
        <v>BEL</v>
      </c>
    </row>
    <row r="2383" spans="1:27" x14ac:dyDescent="0.25">
      <c r="A2383" s="22" t="s">
        <v>2536</v>
      </c>
      <c r="B2383" s="22">
        <v>0</v>
      </c>
      <c r="C2383" s="22" t="s">
        <v>4626</v>
      </c>
      <c r="D2383" s="22">
        <v>3</v>
      </c>
      <c r="E2383" s="23" t="str">
        <f t="shared" si="222"/>
        <v>Green</v>
      </c>
      <c r="F2383" s="72" t="s">
        <v>1690</v>
      </c>
      <c r="G2383" s="23"/>
      <c r="H2383" s="24" t="str">
        <f t="shared" si="223"/>
        <v>Start Loc</v>
      </c>
      <c r="I2383" s="24" t="str">
        <f t="shared" si="224"/>
        <v>End Loc</v>
      </c>
      <c r="J2383" s="24" t="str">
        <f t="shared" si="225"/>
        <v>Segment</v>
      </c>
      <c r="K2383" s="71" t="s">
        <v>817</v>
      </c>
      <c r="L2383" s="22">
        <v>1.75</v>
      </c>
      <c r="M2383" s="22">
        <v>1.99</v>
      </c>
      <c r="N2383" s="22">
        <v>3</v>
      </c>
      <c r="O2383" s="22">
        <v>0</v>
      </c>
      <c r="P2383" s="22">
        <v>0</v>
      </c>
      <c r="Q2383" s="22">
        <v>0</v>
      </c>
      <c r="R2383" s="22"/>
      <c r="S2383" s="22"/>
      <c r="T2383" s="22"/>
      <c r="U2383" t="s">
        <v>627</v>
      </c>
      <c r="V2383" s="18">
        <f t="shared" si="226"/>
        <v>0.24</v>
      </c>
      <c r="W2383" s="18">
        <v>40.156257961800002</v>
      </c>
      <c r="X2383" s="18">
        <v>-82.947706423200003</v>
      </c>
      <c r="Y2383" s="18">
        <v>40.158910650899998</v>
      </c>
      <c r="Z2383" s="18">
        <v>-82.950419702800005</v>
      </c>
      <c r="AA2383" s="71" t="str">
        <f t="shared" si="227"/>
        <v>DEL</v>
      </c>
    </row>
    <row r="2384" spans="1:27" x14ac:dyDescent="0.25">
      <c r="A2384" s="22" t="s">
        <v>2469</v>
      </c>
      <c r="B2384" s="22">
        <v>0</v>
      </c>
      <c r="C2384" s="22" t="s">
        <v>4622</v>
      </c>
      <c r="D2384" s="22">
        <v>2</v>
      </c>
      <c r="E2384" s="23" t="str">
        <f t="shared" si="222"/>
        <v>Green</v>
      </c>
      <c r="F2384" s="72" t="s">
        <v>1686</v>
      </c>
      <c r="G2384" s="23"/>
      <c r="H2384" s="24" t="str">
        <f t="shared" si="223"/>
        <v>Start Loc</v>
      </c>
      <c r="I2384" s="24" t="str">
        <f t="shared" si="224"/>
        <v>End Loc</v>
      </c>
      <c r="J2384" s="24" t="str">
        <f t="shared" si="225"/>
        <v>Segment</v>
      </c>
      <c r="K2384" s="71" t="s">
        <v>1023</v>
      </c>
      <c r="L2384" s="22">
        <v>1.5</v>
      </c>
      <c r="M2384" s="22">
        <v>1.74</v>
      </c>
      <c r="N2384" s="22">
        <v>2</v>
      </c>
      <c r="O2384" s="22">
        <v>0</v>
      </c>
      <c r="P2384" s="22">
        <v>0</v>
      </c>
      <c r="Q2384" s="22">
        <v>0</v>
      </c>
      <c r="R2384" s="22"/>
      <c r="S2384" s="22"/>
      <c r="T2384" s="22"/>
      <c r="U2384" t="s">
        <v>1456</v>
      </c>
      <c r="V2384" s="18">
        <f t="shared" si="226"/>
        <v>0.24</v>
      </c>
      <c r="W2384" s="18">
        <v>40.1626975669</v>
      </c>
      <c r="X2384" s="18">
        <v>-83.348202715300005</v>
      </c>
      <c r="Y2384" s="18">
        <v>40.159592885400002</v>
      </c>
      <c r="Z2384" s="18">
        <v>-83.349064573299998</v>
      </c>
      <c r="AA2384" s="71" t="str">
        <f t="shared" si="227"/>
        <v>UNI</v>
      </c>
    </row>
    <row r="2385" spans="1:27" x14ac:dyDescent="0.25">
      <c r="A2385" s="22" t="s">
        <v>3299</v>
      </c>
      <c r="B2385" s="22">
        <v>0</v>
      </c>
      <c r="C2385" s="22" t="s">
        <v>4608</v>
      </c>
      <c r="D2385" s="22">
        <v>5</v>
      </c>
      <c r="E2385" s="23" t="str">
        <f t="shared" si="222"/>
        <v>Green</v>
      </c>
      <c r="F2385" s="72" t="s">
        <v>1690</v>
      </c>
      <c r="G2385" s="23"/>
      <c r="H2385" s="24" t="str">
        <f t="shared" si="223"/>
        <v>Start Loc</v>
      </c>
      <c r="I2385" s="24" t="str">
        <f t="shared" si="224"/>
        <v>End Loc</v>
      </c>
      <c r="J2385" s="24" t="str">
        <f t="shared" si="225"/>
        <v>Segment</v>
      </c>
      <c r="K2385" s="71" t="s">
        <v>875</v>
      </c>
      <c r="L2385" s="22">
        <v>1.25</v>
      </c>
      <c r="M2385" s="22">
        <v>1.49</v>
      </c>
      <c r="N2385" s="22">
        <v>5</v>
      </c>
      <c r="O2385" s="22">
        <v>0</v>
      </c>
      <c r="P2385" s="22">
        <v>0</v>
      </c>
      <c r="Q2385" s="22">
        <v>1</v>
      </c>
      <c r="R2385" s="22"/>
      <c r="S2385" s="22"/>
      <c r="T2385" s="22"/>
      <c r="U2385" t="s">
        <v>255</v>
      </c>
      <c r="V2385" s="18">
        <f t="shared" si="226"/>
        <v>0.24</v>
      </c>
      <c r="W2385" s="18">
        <v>40.156359117199997</v>
      </c>
      <c r="X2385" s="18">
        <v>-83.091988835799995</v>
      </c>
      <c r="Y2385" s="18">
        <v>40.159776784800002</v>
      </c>
      <c r="Z2385" s="18">
        <v>-83.091388171899993</v>
      </c>
      <c r="AA2385" s="71" t="str">
        <f t="shared" si="227"/>
        <v>DEL</v>
      </c>
    </row>
    <row r="2386" spans="1:27" x14ac:dyDescent="0.25">
      <c r="A2386" s="22" t="s">
        <v>5635</v>
      </c>
      <c r="B2386" s="22">
        <v>0</v>
      </c>
      <c r="C2386" s="22" t="s">
        <v>4608</v>
      </c>
      <c r="D2386" s="22">
        <v>2</v>
      </c>
      <c r="E2386" s="23" t="str">
        <f t="shared" si="222"/>
        <v>Green</v>
      </c>
      <c r="F2386" s="72" t="s">
        <v>1682</v>
      </c>
      <c r="G2386" s="23"/>
      <c r="H2386" s="24" t="str">
        <f t="shared" si="223"/>
        <v>Start Loc</v>
      </c>
      <c r="I2386" s="24" t="str">
        <f t="shared" si="224"/>
        <v>End Loc</v>
      </c>
      <c r="J2386" s="24" t="str">
        <f t="shared" si="225"/>
        <v>Segment</v>
      </c>
      <c r="K2386" s="71" t="s">
        <v>930</v>
      </c>
      <c r="L2386" s="22">
        <v>1.25</v>
      </c>
      <c r="M2386" s="22">
        <v>1.49</v>
      </c>
      <c r="N2386" s="22">
        <v>2</v>
      </c>
      <c r="O2386" s="22">
        <v>0</v>
      </c>
      <c r="P2386" s="22">
        <v>0</v>
      </c>
      <c r="Q2386" s="22">
        <v>0</v>
      </c>
      <c r="R2386" s="22"/>
      <c r="S2386" s="22"/>
      <c r="T2386" s="22"/>
      <c r="U2386" t="s">
        <v>577</v>
      </c>
      <c r="V2386" s="18">
        <f t="shared" si="226"/>
        <v>0.24</v>
      </c>
      <c r="W2386" s="18">
        <v>40.161704639200003</v>
      </c>
      <c r="X2386" s="18">
        <v>-80.728411696500004</v>
      </c>
      <c r="Y2386" s="18">
        <v>40.161050989400003</v>
      </c>
      <c r="Z2386" s="18">
        <v>-80.724070793600006</v>
      </c>
      <c r="AA2386" s="71" t="str">
        <f t="shared" si="227"/>
        <v>JEF</v>
      </c>
    </row>
    <row r="2387" spans="1:27" x14ac:dyDescent="0.25">
      <c r="A2387" s="22" t="s">
        <v>2458</v>
      </c>
      <c r="B2387" s="22">
        <v>0</v>
      </c>
      <c r="C2387" s="22" t="s">
        <v>4622</v>
      </c>
      <c r="D2387" s="22">
        <v>2</v>
      </c>
      <c r="E2387" s="23" t="str">
        <f t="shared" si="222"/>
        <v>Green</v>
      </c>
      <c r="F2387" s="72" t="s">
        <v>1682</v>
      </c>
      <c r="G2387" s="23"/>
      <c r="H2387" s="24" t="str">
        <f t="shared" si="223"/>
        <v>Start Loc</v>
      </c>
      <c r="I2387" s="24" t="str">
        <f t="shared" si="224"/>
        <v>End Loc</v>
      </c>
      <c r="J2387" s="24" t="str">
        <f t="shared" si="225"/>
        <v>Segment</v>
      </c>
      <c r="K2387" s="71" t="s">
        <v>930</v>
      </c>
      <c r="L2387" s="22">
        <v>1.5</v>
      </c>
      <c r="M2387" s="22">
        <v>1.74</v>
      </c>
      <c r="N2387" s="22">
        <v>2</v>
      </c>
      <c r="O2387" s="22">
        <v>0</v>
      </c>
      <c r="P2387" s="22">
        <v>0</v>
      </c>
      <c r="Q2387" s="22">
        <v>1</v>
      </c>
      <c r="R2387" s="22"/>
      <c r="S2387" s="22"/>
      <c r="T2387" s="22"/>
      <c r="U2387" t="s">
        <v>577</v>
      </c>
      <c r="V2387" s="18">
        <f t="shared" si="226"/>
        <v>0.24</v>
      </c>
      <c r="W2387" s="18">
        <v>40.161076793100001</v>
      </c>
      <c r="X2387" s="18">
        <v>-80.723876656900003</v>
      </c>
      <c r="Y2387" s="18">
        <v>40.161551278600001</v>
      </c>
      <c r="Z2387" s="18">
        <v>-80.719440351100005</v>
      </c>
      <c r="AA2387" s="71" t="str">
        <f t="shared" si="227"/>
        <v>JEF</v>
      </c>
    </row>
    <row r="2388" spans="1:27" x14ac:dyDescent="0.25">
      <c r="A2388" s="22" t="s">
        <v>3293</v>
      </c>
      <c r="B2388" s="22">
        <v>0</v>
      </c>
      <c r="C2388" s="22" t="s">
        <v>4622</v>
      </c>
      <c r="D2388" s="22">
        <v>2</v>
      </c>
      <c r="E2388" s="23" t="str">
        <f t="shared" si="222"/>
        <v>Green</v>
      </c>
      <c r="F2388" s="72" t="s">
        <v>1690</v>
      </c>
      <c r="G2388" s="23"/>
      <c r="H2388" s="24" t="str">
        <f t="shared" si="223"/>
        <v>Start Loc</v>
      </c>
      <c r="I2388" s="24" t="str">
        <f t="shared" si="224"/>
        <v>End Loc</v>
      </c>
      <c r="J2388" s="24" t="str">
        <f t="shared" si="225"/>
        <v>Segment</v>
      </c>
      <c r="K2388" s="71" t="s">
        <v>875</v>
      </c>
      <c r="L2388" s="22">
        <v>1.5</v>
      </c>
      <c r="M2388" s="22">
        <v>1.74</v>
      </c>
      <c r="N2388" s="22">
        <v>2</v>
      </c>
      <c r="O2388" s="22">
        <v>0</v>
      </c>
      <c r="P2388" s="22">
        <v>0</v>
      </c>
      <c r="Q2388" s="22">
        <v>2</v>
      </c>
      <c r="R2388" s="22"/>
      <c r="S2388" s="22"/>
      <c r="T2388" s="22"/>
      <c r="U2388" t="s">
        <v>255</v>
      </c>
      <c r="V2388" s="18">
        <f t="shared" si="226"/>
        <v>0.24</v>
      </c>
      <c r="W2388" s="18">
        <v>40.159899767399999</v>
      </c>
      <c r="X2388" s="18">
        <v>-83.091270200599993</v>
      </c>
      <c r="Y2388" s="18">
        <v>40.162737329400002</v>
      </c>
      <c r="Z2388" s="18">
        <v>-83.088855762700007</v>
      </c>
      <c r="AA2388" s="71" t="str">
        <f t="shared" si="227"/>
        <v>DEL</v>
      </c>
    </row>
    <row r="2389" spans="1:27" x14ac:dyDescent="0.25">
      <c r="A2389" s="22" t="s">
        <v>3229</v>
      </c>
      <c r="B2389" s="22">
        <v>0</v>
      </c>
      <c r="C2389" s="22" t="s">
        <v>4643</v>
      </c>
      <c r="D2389" s="22">
        <v>2</v>
      </c>
      <c r="E2389" s="23" t="str">
        <f t="shared" si="222"/>
        <v>Green</v>
      </c>
      <c r="F2389" s="72" t="s">
        <v>1686</v>
      </c>
      <c r="G2389" s="23"/>
      <c r="H2389" s="24" t="str">
        <f t="shared" si="223"/>
        <v>Start Loc</v>
      </c>
      <c r="I2389" s="24" t="str">
        <f t="shared" si="224"/>
        <v>End Loc</v>
      </c>
      <c r="J2389" s="24" t="str">
        <f t="shared" si="225"/>
        <v>Segment</v>
      </c>
      <c r="K2389" s="71" t="s">
        <v>930</v>
      </c>
      <c r="L2389" s="22">
        <v>3.5</v>
      </c>
      <c r="M2389" s="22">
        <v>3.74</v>
      </c>
      <c r="N2389" s="22">
        <v>2</v>
      </c>
      <c r="O2389" s="22">
        <v>0</v>
      </c>
      <c r="P2389" s="22">
        <v>0</v>
      </c>
      <c r="Q2389" s="22">
        <v>0</v>
      </c>
      <c r="R2389" s="22"/>
      <c r="S2389" s="22"/>
      <c r="T2389" s="22"/>
      <c r="U2389" t="s">
        <v>1609</v>
      </c>
      <c r="V2389" s="18">
        <f t="shared" si="226"/>
        <v>0.24000000000000021</v>
      </c>
      <c r="W2389" s="18">
        <v>40.1594701645</v>
      </c>
      <c r="X2389" s="18">
        <v>-83.185199439100003</v>
      </c>
      <c r="Y2389" s="18">
        <v>40.162882125800003</v>
      </c>
      <c r="Z2389" s="18">
        <v>-83.185583730299996</v>
      </c>
      <c r="AA2389" s="71" t="str">
        <f t="shared" si="227"/>
        <v>UNI</v>
      </c>
    </row>
    <row r="2390" spans="1:27" x14ac:dyDescent="0.25">
      <c r="A2390" s="22" t="s">
        <v>3321</v>
      </c>
      <c r="B2390" s="22">
        <v>0</v>
      </c>
      <c r="C2390" s="22" t="s">
        <v>4614</v>
      </c>
      <c r="D2390" s="22">
        <v>4</v>
      </c>
      <c r="E2390" s="23" t="str">
        <f t="shared" si="222"/>
        <v>Green</v>
      </c>
      <c r="F2390" s="72" t="s">
        <v>1682</v>
      </c>
      <c r="G2390" s="23"/>
      <c r="H2390" s="24" t="str">
        <f t="shared" si="223"/>
        <v>Start Loc</v>
      </c>
      <c r="I2390" s="24" t="str">
        <f t="shared" si="224"/>
        <v>End Loc</v>
      </c>
      <c r="J2390" s="24" t="str">
        <f t="shared" si="225"/>
        <v>Segment</v>
      </c>
      <c r="K2390" s="71" t="s">
        <v>864</v>
      </c>
      <c r="L2390" s="22">
        <v>3.75</v>
      </c>
      <c r="M2390" s="22">
        <v>3.99</v>
      </c>
      <c r="N2390" s="22">
        <v>4</v>
      </c>
      <c r="O2390" s="22">
        <v>0</v>
      </c>
      <c r="P2390" s="22">
        <v>0</v>
      </c>
      <c r="Q2390" s="22">
        <v>0</v>
      </c>
      <c r="R2390" s="22"/>
      <c r="S2390" s="22"/>
      <c r="T2390" s="22"/>
      <c r="U2390" t="s">
        <v>437</v>
      </c>
      <c r="V2390" s="18">
        <f t="shared" si="226"/>
        <v>0.24000000000000021</v>
      </c>
      <c r="W2390" s="18">
        <v>40.161755470300001</v>
      </c>
      <c r="X2390" s="18">
        <v>-80.743242350900005</v>
      </c>
      <c r="Y2390" s="18">
        <v>40.162963906400002</v>
      </c>
      <c r="Z2390" s="18">
        <v>-80.740446074199994</v>
      </c>
      <c r="AA2390" s="71" t="str">
        <f t="shared" si="227"/>
        <v>JEF</v>
      </c>
    </row>
    <row r="2391" spans="1:27" x14ac:dyDescent="0.25">
      <c r="A2391" s="22" t="s">
        <v>3063</v>
      </c>
      <c r="B2391" s="22">
        <v>0</v>
      </c>
      <c r="C2391" s="22" t="s">
        <v>4606</v>
      </c>
      <c r="D2391" s="22">
        <v>2</v>
      </c>
      <c r="E2391" s="23" t="str">
        <f t="shared" si="222"/>
        <v>Green</v>
      </c>
      <c r="F2391" s="72" t="s">
        <v>1732</v>
      </c>
      <c r="G2391" s="23"/>
      <c r="H2391" s="24" t="str">
        <f t="shared" si="223"/>
        <v>Start Loc</v>
      </c>
      <c r="I2391" s="24" t="str">
        <f t="shared" si="224"/>
        <v>End Loc</v>
      </c>
      <c r="J2391" s="24" t="str">
        <f t="shared" si="225"/>
        <v>Segment</v>
      </c>
      <c r="K2391" s="71" t="s">
        <v>1046</v>
      </c>
      <c r="L2391" s="22">
        <v>0.25</v>
      </c>
      <c r="M2391" s="22">
        <v>0.49</v>
      </c>
      <c r="N2391" s="22">
        <v>2</v>
      </c>
      <c r="O2391" s="22">
        <v>0</v>
      </c>
      <c r="P2391" s="22">
        <v>0</v>
      </c>
      <c r="Q2391" s="22">
        <v>2</v>
      </c>
      <c r="R2391" s="22"/>
      <c r="S2391" s="22"/>
      <c r="T2391" s="22"/>
      <c r="U2391" t="s">
        <v>469</v>
      </c>
      <c r="V2391" s="18">
        <f t="shared" si="226"/>
        <v>0.24</v>
      </c>
      <c r="W2391" s="18">
        <v>40.159739471499996</v>
      </c>
      <c r="X2391" s="18">
        <v>-84.242394924500005</v>
      </c>
      <c r="Y2391" s="18">
        <v>40.162988499000001</v>
      </c>
      <c r="Z2391" s="18">
        <v>-84.243942213300002</v>
      </c>
      <c r="AA2391" s="71" t="str">
        <f t="shared" si="227"/>
        <v>MIA</v>
      </c>
    </row>
    <row r="2392" spans="1:27" x14ac:dyDescent="0.25">
      <c r="A2392" s="22" t="s">
        <v>2413</v>
      </c>
      <c r="B2392" s="22">
        <v>0</v>
      </c>
      <c r="C2392" s="22" t="s">
        <v>4646</v>
      </c>
      <c r="D2392" s="22">
        <v>2</v>
      </c>
      <c r="E2392" s="23" t="str">
        <f t="shared" si="222"/>
        <v>Green</v>
      </c>
      <c r="F2392" s="72" t="s">
        <v>1739</v>
      </c>
      <c r="G2392" s="23"/>
      <c r="H2392" s="24" t="str">
        <f t="shared" si="223"/>
        <v>Start Loc</v>
      </c>
      <c r="I2392" s="24" t="str">
        <f t="shared" si="224"/>
        <v>End Loc</v>
      </c>
      <c r="J2392" s="24" t="str">
        <f t="shared" si="225"/>
        <v>Segment</v>
      </c>
      <c r="K2392" s="71" t="s">
        <v>930</v>
      </c>
      <c r="L2392" s="22">
        <v>5.5</v>
      </c>
      <c r="M2392" s="22">
        <v>5.74</v>
      </c>
      <c r="N2392" s="22">
        <v>2</v>
      </c>
      <c r="O2392" s="22">
        <v>0</v>
      </c>
      <c r="P2392" s="22">
        <v>0</v>
      </c>
      <c r="Q2392" s="22">
        <v>1</v>
      </c>
      <c r="R2392" s="22"/>
      <c r="S2392" s="22"/>
      <c r="T2392" s="22"/>
      <c r="U2392" t="s">
        <v>659</v>
      </c>
      <c r="V2392" s="18">
        <f t="shared" si="226"/>
        <v>0.24000000000000021</v>
      </c>
      <c r="W2392" s="18">
        <v>40.163170639299999</v>
      </c>
      <c r="X2392" s="18">
        <v>-83.5606642881</v>
      </c>
      <c r="Y2392" s="18">
        <v>40.163740286100001</v>
      </c>
      <c r="Z2392" s="18">
        <v>-83.556380868399998</v>
      </c>
      <c r="AA2392" s="71" t="str">
        <f t="shared" si="227"/>
        <v>CHP</v>
      </c>
    </row>
    <row r="2393" spans="1:27" x14ac:dyDescent="0.25">
      <c r="A2393" s="22" t="s">
        <v>4481</v>
      </c>
      <c r="B2393" s="22">
        <v>0</v>
      </c>
      <c r="C2393" s="22" t="s">
        <v>4621</v>
      </c>
      <c r="D2393" s="22">
        <v>2</v>
      </c>
      <c r="E2393" s="23" t="str">
        <f t="shared" si="222"/>
        <v>Green</v>
      </c>
      <c r="F2393" s="72" t="s">
        <v>1682</v>
      </c>
      <c r="G2393" s="23"/>
      <c r="H2393" s="24" t="str">
        <f t="shared" si="223"/>
        <v>Start Loc</v>
      </c>
      <c r="I2393" s="24" t="str">
        <f t="shared" si="224"/>
        <v>End Loc</v>
      </c>
      <c r="J2393" s="24" t="str">
        <f t="shared" si="225"/>
        <v>Segment</v>
      </c>
      <c r="K2393" s="71" t="s">
        <v>930</v>
      </c>
      <c r="L2393" s="22">
        <v>0.75</v>
      </c>
      <c r="M2393" s="22">
        <v>0.99</v>
      </c>
      <c r="N2393" s="22">
        <v>2</v>
      </c>
      <c r="O2393" s="22">
        <v>0</v>
      </c>
      <c r="P2393" s="22">
        <v>0</v>
      </c>
      <c r="Q2393" s="22">
        <v>0</v>
      </c>
      <c r="R2393" s="22"/>
      <c r="S2393" s="22"/>
      <c r="T2393" s="22"/>
      <c r="U2393" t="s">
        <v>577</v>
      </c>
      <c r="V2393" s="18">
        <f t="shared" si="226"/>
        <v>0.24</v>
      </c>
      <c r="W2393" s="18">
        <v>40.162176184099998</v>
      </c>
      <c r="X2393" s="18">
        <v>-80.736368241999998</v>
      </c>
      <c r="Y2393" s="18">
        <v>40.1637459202</v>
      </c>
      <c r="Z2393" s="18">
        <v>-80.732368538100005</v>
      </c>
      <c r="AA2393" s="71" t="str">
        <f t="shared" si="227"/>
        <v>JEF</v>
      </c>
    </row>
    <row r="2394" spans="1:27" x14ac:dyDescent="0.25">
      <c r="A2394" s="22" t="s">
        <v>2308</v>
      </c>
      <c r="B2394" s="22">
        <v>0</v>
      </c>
      <c r="C2394" s="22" t="s">
        <v>4641</v>
      </c>
      <c r="D2394" s="22">
        <v>2</v>
      </c>
      <c r="E2394" s="23" t="str">
        <f t="shared" si="222"/>
        <v>Green</v>
      </c>
      <c r="F2394" s="72" t="s">
        <v>1699</v>
      </c>
      <c r="G2394" s="23"/>
      <c r="H2394" s="24" t="str">
        <f t="shared" si="223"/>
        <v>Start Loc</v>
      </c>
      <c r="I2394" s="24" t="str">
        <f t="shared" si="224"/>
        <v>End Loc</v>
      </c>
      <c r="J2394" s="24" t="str">
        <f t="shared" si="225"/>
        <v>Segment</v>
      </c>
      <c r="K2394" s="71" t="s">
        <v>802</v>
      </c>
      <c r="L2394" s="22">
        <v>8.5</v>
      </c>
      <c r="M2394" s="22">
        <v>8.74</v>
      </c>
      <c r="N2394" s="22">
        <v>2</v>
      </c>
      <c r="O2394" s="22">
        <v>0</v>
      </c>
      <c r="P2394" s="22">
        <v>0</v>
      </c>
      <c r="Q2394" s="22">
        <v>0</v>
      </c>
      <c r="R2394" s="22"/>
      <c r="S2394" s="22"/>
      <c r="T2394" s="22"/>
      <c r="U2394" t="s">
        <v>2067</v>
      </c>
      <c r="V2394" s="18">
        <f t="shared" si="226"/>
        <v>0.24000000000000021</v>
      </c>
      <c r="W2394" s="18">
        <v>40.164068715500001</v>
      </c>
      <c r="X2394" s="18">
        <v>-82.489530357700005</v>
      </c>
      <c r="Y2394" s="18">
        <v>40.1639334117</v>
      </c>
      <c r="Z2394" s="18">
        <v>-82.485054181999999</v>
      </c>
      <c r="AA2394" s="71" t="str">
        <f t="shared" si="227"/>
        <v>LIC</v>
      </c>
    </row>
    <row r="2395" spans="1:27" x14ac:dyDescent="0.25">
      <c r="A2395" s="22" t="s">
        <v>5852</v>
      </c>
      <c r="B2395" s="22">
        <v>0</v>
      </c>
      <c r="C2395" s="22" t="s">
        <v>4627</v>
      </c>
      <c r="D2395" s="22">
        <v>2</v>
      </c>
      <c r="E2395" s="23" t="str">
        <f t="shared" si="222"/>
        <v>Green</v>
      </c>
      <c r="F2395" s="72" t="s">
        <v>1690</v>
      </c>
      <c r="G2395" s="23"/>
      <c r="H2395" s="24" t="str">
        <f t="shared" si="223"/>
        <v>Start Loc</v>
      </c>
      <c r="I2395" s="24" t="str">
        <f t="shared" si="224"/>
        <v>End Loc</v>
      </c>
      <c r="J2395" s="24" t="str">
        <f t="shared" si="225"/>
        <v>Segment</v>
      </c>
      <c r="K2395" s="71" t="s">
        <v>925</v>
      </c>
      <c r="L2395" s="22">
        <v>3.25</v>
      </c>
      <c r="M2395" s="22">
        <v>3.49</v>
      </c>
      <c r="N2395" s="22">
        <v>2</v>
      </c>
      <c r="O2395" s="22">
        <v>0</v>
      </c>
      <c r="P2395" s="22">
        <v>0</v>
      </c>
      <c r="Q2395" s="22">
        <v>0</v>
      </c>
      <c r="R2395" s="22"/>
      <c r="S2395" s="22"/>
      <c r="T2395" s="22"/>
      <c r="U2395" t="s">
        <v>6704</v>
      </c>
      <c r="V2395" s="18">
        <f t="shared" si="226"/>
        <v>0.24000000000000021</v>
      </c>
      <c r="W2395" s="18">
        <v>40.1644148472</v>
      </c>
      <c r="X2395" s="18">
        <v>-82.781213432000001</v>
      </c>
      <c r="Y2395" s="18">
        <v>40.163989672699998</v>
      </c>
      <c r="Z2395" s="18">
        <v>-82.776782005900003</v>
      </c>
      <c r="AA2395" s="71" t="str">
        <f t="shared" si="227"/>
        <v>DEL</v>
      </c>
    </row>
    <row r="2396" spans="1:27" x14ac:dyDescent="0.25">
      <c r="A2396" s="22" t="s">
        <v>2370</v>
      </c>
      <c r="B2396" s="22">
        <v>0</v>
      </c>
      <c r="C2396" s="22" t="s">
        <v>4653</v>
      </c>
      <c r="D2396" s="22">
        <v>2</v>
      </c>
      <c r="E2396" s="23" t="str">
        <f t="shared" si="222"/>
        <v>Green</v>
      </c>
      <c r="F2396" s="72" t="s">
        <v>1733</v>
      </c>
      <c r="G2396" s="23"/>
      <c r="H2396" s="24" t="str">
        <f t="shared" si="223"/>
        <v>Start Loc</v>
      </c>
      <c r="I2396" s="24" t="str">
        <f t="shared" si="224"/>
        <v>End Loc</v>
      </c>
      <c r="J2396" s="24" t="str">
        <f t="shared" si="225"/>
        <v>Segment</v>
      </c>
      <c r="K2396" s="71" t="s">
        <v>795</v>
      </c>
      <c r="L2396" s="22">
        <v>6</v>
      </c>
      <c r="M2396" s="22">
        <v>6.24</v>
      </c>
      <c r="N2396" s="22">
        <v>2</v>
      </c>
      <c r="O2396" s="22">
        <v>0</v>
      </c>
      <c r="P2396" s="22">
        <v>0</v>
      </c>
      <c r="Q2396" s="22">
        <v>0</v>
      </c>
      <c r="R2396" s="22"/>
      <c r="S2396" s="22"/>
      <c r="T2396" s="22"/>
      <c r="U2396" t="s">
        <v>1657</v>
      </c>
      <c r="V2396" s="18">
        <f t="shared" si="226"/>
        <v>0.24000000000000021</v>
      </c>
      <c r="W2396" s="18">
        <v>40.166797714600001</v>
      </c>
      <c r="X2396" s="18">
        <v>-81.284933795699999</v>
      </c>
      <c r="Y2396" s="18">
        <v>40.169253144999999</v>
      </c>
      <c r="Z2396" s="18">
        <v>-81.282510046699997</v>
      </c>
      <c r="AA2396" s="71" t="str">
        <f t="shared" si="227"/>
        <v>GUE</v>
      </c>
    </row>
    <row r="2397" spans="1:27" x14ac:dyDescent="0.25">
      <c r="A2397" s="22" t="s">
        <v>6284</v>
      </c>
      <c r="B2397" s="22">
        <v>0</v>
      </c>
      <c r="C2397" s="22" t="s">
        <v>4618</v>
      </c>
      <c r="D2397" s="22">
        <v>2</v>
      </c>
      <c r="E2397" s="23" t="str">
        <f t="shared" si="222"/>
        <v>Green</v>
      </c>
      <c r="F2397" s="72" t="s">
        <v>1690</v>
      </c>
      <c r="G2397" s="23"/>
      <c r="H2397" s="24" t="str">
        <f t="shared" si="223"/>
        <v>Start Loc</v>
      </c>
      <c r="I2397" s="24" t="str">
        <f t="shared" si="224"/>
        <v>End Loc</v>
      </c>
      <c r="J2397" s="24" t="str">
        <f t="shared" si="225"/>
        <v>Segment</v>
      </c>
      <c r="K2397" s="71" t="s">
        <v>875</v>
      </c>
      <c r="L2397" s="22">
        <v>2</v>
      </c>
      <c r="M2397" s="22">
        <v>2.2400000000000002</v>
      </c>
      <c r="N2397" s="22">
        <v>2</v>
      </c>
      <c r="O2397" s="22">
        <v>0</v>
      </c>
      <c r="P2397" s="22">
        <v>0</v>
      </c>
      <c r="Q2397" s="22">
        <v>0</v>
      </c>
      <c r="R2397" s="22"/>
      <c r="S2397" s="22"/>
      <c r="T2397" s="22"/>
      <c r="U2397" t="s">
        <v>255</v>
      </c>
      <c r="V2397" s="18">
        <f t="shared" si="226"/>
        <v>0.24000000000000021</v>
      </c>
      <c r="W2397" s="18">
        <v>40.166383417600002</v>
      </c>
      <c r="X2397" s="18">
        <v>-83.088459743100003</v>
      </c>
      <c r="Y2397" s="18">
        <v>40.169612411400003</v>
      </c>
      <c r="Z2397" s="18">
        <v>-83.089971208899996</v>
      </c>
      <c r="AA2397" s="71" t="str">
        <f t="shared" si="227"/>
        <v>DEL</v>
      </c>
    </row>
    <row r="2398" spans="1:27" x14ac:dyDescent="0.25">
      <c r="A2398" s="22" t="s">
        <v>2806</v>
      </c>
      <c r="B2398" s="22">
        <v>0</v>
      </c>
      <c r="C2398" s="22" t="s">
        <v>4608</v>
      </c>
      <c r="D2398" s="22">
        <v>2</v>
      </c>
      <c r="E2398" s="23" t="str">
        <f t="shared" si="222"/>
        <v>Green</v>
      </c>
      <c r="F2398" s="72" t="s">
        <v>1739</v>
      </c>
      <c r="G2398" s="23"/>
      <c r="H2398" s="24" t="str">
        <f t="shared" si="223"/>
        <v>Start Loc</v>
      </c>
      <c r="I2398" s="24" t="str">
        <f t="shared" si="224"/>
        <v>End Loc</v>
      </c>
      <c r="J2398" s="24" t="str">
        <f t="shared" si="225"/>
        <v>Segment</v>
      </c>
      <c r="K2398" s="71" t="s">
        <v>949</v>
      </c>
      <c r="L2398" s="22">
        <v>1.25</v>
      </c>
      <c r="M2398" s="22">
        <v>1.49</v>
      </c>
      <c r="N2398" s="22">
        <v>2</v>
      </c>
      <c r="O2398" s="22">
        <v>0</v>
      </c>
      <c r="P2398" s="22">
        <v>0</v>
      </c>
      <c r="Q2398" s="22">
        <v>1</v>
      </c>
      <c r="R2398" s="22"/>
      <c r="S2398" s="22"/>
      <c r="T2398" s="22"/>
      <c r="U2398" t="s">
        <v>1513</v>
      </c>
      <c r="V2398" s="18">
        <f t="shared" si="226"/>
        <v>0.24</v>
      </c>
      <c r="W2398" s="18">
        <v>40.170363936999998</v>
      </c>
      <c r="X2398" s="18">
        <v>-83.721474036499998</v>
      </c>
      <c r="Y2398" s="18">
        <v>40.170480365000003</v>
      </c>
      <c r="Z2398" s="18">
        <v>-83.7169493257</v>
      </c>
      <c r="AA2398" s="71" t="str">
        <f t="shared" si="227"/>
        <v>CHP</v>
      </c>
    </row>
    <row r="2399" spans="1:27" x14ac:dyDescent="0.25">
      <c r="A2399" s="22" t="s">
        <v>2979</v>
      </c>
      <c r="B2399" s="22">
        <v>0</v>
      </c>
      <c r="C2399" s="22" t="s">
        <v>4621</v>
      </c>
      <c r="D2399" s="22">
        <v>2</v>
      </c>
      <c r="E2399" s="23" t="str">
        <f t="shared" si="222"/>
        <v>Green</v>
      </c>
      <c r="F2399" s="72" t="s">
        <v>1699</v>
      </c>
      <c r="G2399" s="23"/>
      <c r="H2399" s="24" t="str">
        <f t="shared" si="223"/>
        <v>Start Loc</v>
      </c>
      <c r="I2399" s="24" t="str">
        <f t="shared" si="224"/>
        <v>End Loc</v>
      </c>
      <c r="J2399" s="24" t="str">
        <f t="shared" si="225"/>
        <v>Segment</v>
      </c>
      <c r="K2399" s="71" t="s">
        <v>1060</v>
      </c>
      <c r="L2399" s="22">
        <v>0.75</v>
      </c>
      <c r="M2399" s="22">
        <v>0.99</v>
      </c>
      <c r="N2399" s="22">
        <v>2</v>
      </c>
      <c r="O2399" s="22">
        <v>0</v>
      </c>
      <c r="P2399" s="22">
        <v>1</v>
      </c>
      <c r="Q2399" s="22">
        <v>2</v>
      </c>
      <c r="R2399" s="22"/>
      <c r="S2399" s="22"/>
      <c r="T2399" s="22"/>
      <c r="U2399" t="s">
        <v>1162</v>
      </c>
      <c r="V2399" s="18">
        <f t="shared" si="226"/>
        <v>0.24</v>
      </c>
      <c r="W2399" s="18">
        <v>40.172294817800001</v>
      </c>
      <c r="X2399" s="18">
        <v>-82.406705951800006</v>
      </c>
      <c r="Y2399" s="18">
        <v>40.171889616500003</v>
      </c>
      <c r="Z2399" s="18">
        <v>-82.402710929899996</v>
      </c>
      <c r="AA2399" s="71" t="str">
        <f t="shared" si="227"/>
        <v>LIC</v>
      </c>
    </row>
    <row r="2400" spans="1:27" x14ac:dyDescent="0.25">
      <c r="A2400" s="22" t="s">
        <v>4926</v>
      </c>
      <c r="B2400" s="22">
        <v>0</v>
      </c>
      <c r="C2400" s="22" t="s">
        <v>4622</v>
      </c>
      <c r="D2400" s="22">
        <v>2</v>
      </c>
      <c r="E2400" s="23" t="str">
        <f t="shared" si="222"/>
        <v>Green</v>
      </c>
      <c r="F2400" s="72" t="s">
        <v>1699</v>
      </c>
      <c r="G2400" s="23"/>
      <c r="H2400" s="24" t="str">
        <f t="shared" si="223"/>
        <v>Start Loc</v>
      </c>
      <c r="I2400" s="24" t="str">
        <f t="shared" si="224"/>
        <v>End Loc</v>
      </c>
      <c r="J2400" s="24" t="str">
        <f t="shared" si="225"/>
        <v>Segment</v>
      </c>
      <c r="K2400" s="71" t="s">
        <v>1060</v>
      </c>
      <c r="L2400" s="22">
        <v>1.5</v>
      </c>
      <c r="M2400" s="22">
        <v>1.74</v>
      </c>
      <c r="N2400" s="22">
        <v>2</v>
      </c>
      <c r="O2400" s="22">
        <v>0</v>
      </c>
      <c r="P2400" s="22">
        <v>0</v>
      </c>
      <c r="Q2400" s="22">
        <v>2</v>
      </c>
      <c r="R2400" s="22"/>
      <c r="S2400" s="22"/>
      <c r="T2400" s="22"/>
      <c r="U2400" t="s">
        <v>1162</v>
      </c>
      <c r="V2400" s="18">
        <f t="shared" si="226"/>
        <v>0.24</v>
      </c>
      <c r="W2400" s="18">
        <v>40.172198959900001</v>
      </c>
      <c r="X2400" s="18">
        <v>-82.393170636500003</v>
      </c>
      <c r="Y2400" s="18">
        <v>40.171908387099997</v>
      </c>
      <c r="Z2400" s="18">
        <v>-82.388672536499996</v>
      </c>
      <c r="AA2400" s="71" t="str">
        <f t="shared" si="227"/>
        <v>LIC</v>
      </c>
    </row>
    <row r="2401" spans="1:27" x14ac:dyDescent="0.25">
      <c r="A2401" s="22" t="s">
        <v>6307</v>
      </c>
      <c r="B2401" s="22">
        <v>0</v>
      </c>
      <c r="C2401" s="22" t="s">
        <v>4612</v>
      </c>
      <c r="D2401" s="22">
        <v>2</v>
      </c>
      <c r="E2401" s="23" t="str">
        <f t="shared" si="222"/>
        <v>Green</v>
      </c>
      <c r="F2401" s="72" t="s">
        <v>1732</v>
      </c>
      <c r="G2401" s="23"/>
      <c r="H2401" s="24" t="str">
        <f t="shared" si="223"/>
        <v>Start Loc</v>
      </c>
      <c r="I2401" s="24" t="str">
        <f t="shared" si="224"/>
        <v>End Loc</v>
      </c>
      <c r="J2401" s="24" t="str">
        <f t="shared" si="225"/>
        <v>Segment</v>
      </c>
      <c r="K2401" s="71" t="s">
        <v>1046</v>
      </c>
      <c r="L2401" s="22">
        <v>1</v>
      </c>
      <c r="M2401" s="22">
        <v>1.24</v>
      </c>
      <c r="N2401" s="22">
        <v>2</v>
      </c>
      <c r="O2401" s="22">
        <v>0</v>
      </c>
      <c r="P2401" s="22">
        <v>1</v>
      </c>
      <c r="Q2401" s="22">
        <v>1</v>
      </c>
      <c r="R2401" s="22"/>
      <c r="S2401" s="22"/>
      <c r="T2401" s="22"/>
      <c r="U2401" t="s">
        <v>469</v>
      </c>
      <c r="V2401" s="18">
        <f t="shared" si="226"/>
        <v>0.24</v>
      </c>
      <c r="W2401" s="18">
        <v>40.170334692399997</v>
      </c>
      <c r="X2401" s="18">
        <v>-84.244624144200003</v>
      </c>
      <c r="Y2401" s="18">
        <v>40.173738914899999</v>
      </c>
      <c r="Z2401" s="18">
        <v>-84.244016244299999</v>
      </c>
      <c r="AA2401" s="71" t="str">
        <f t="shared" si="227"/>
        <v>MIA</v>
      </c>
    </row>
    <row r="2402" spans="1:27" x14ac:dyDescent="0.25">
      <c r="A2402" s="22" t="s">
        <v>5873</v>
      </c>
      <c r="B2402" s="22">
        <v>0</v>
      </c>
      <c r="C2402" s="22" t="s">
        <v>4626</v>
      </c>
      <c r="D2402" s="22">
        <v>2</v>
      </c>
      <c r="E2402" s="23" t="str">
        <f t="shared" si="222"/>
        <v>Green</v>
      </c>
      <c r="F2402" s="72" t="s">
        <v>1686</v>
      </c>
      <c r="G2402" s="23"/>
      <c r="H2402" s="24" t="str">
        <f t="shared" si="223"/>
        <v>Start Loc</v>
      </c>
      <c r="I2402" s="24" t="str">
        <f t="shared" si="224"/>
        <v>End Loc</v>
      </c>
      <c r="J2402" s="24" t="str">
        <f t="shared" si="225"/>
        <v>Segment</v>
      </c>
      <c r="K2402" s="71" t="s">
        <v>833</v>
      </c>
      <c r="L2402" s="22">
        <v>1.75</v>
      </c>
      <c r="M2402" s="22">
        <v>1.99</v>
      </c>
      <c r="N2402" s="22">
        <v>2</v>
      </c>
      <c r="O2402" s="22">
        <v>0</v>
      </c>
      <c r="P2402" s="22">
        <v>1</v>
      </c>
      <c r="Q2402" s="22">
        <v>1</v>
      </c>
      <c r="R2402" s="22"/>
      <c r="S2402" s="22"/>
      <c r="T2402" s="22"/>
      <c r="U2402" t="s">
        <v>6711</v>
      </c>
      <c r="V2402" s="18">
        <f t="shared" si="226"/>
        <v>0.24</v>
      </c>
      <c r="W2402" s="18">
        <v>40.173426939999999</v>
      </c>
      <c r="X2402" s="18">
        <v>-83.188107730400006</v>
      </c>
      <c r="Y2402" s="18">
        <v>40.173824835799998</v>
      </c>
      <c r="Z2402" s="18">
        <v>-83.183684387300005</v>
      </c>
      <c r="AA2402" s="71" t="str">
        <f t="shared" si="227"/>
        <v>UNI</v>
      </c>
    </row>
    <row r="2403" spans="1:27" x14ac:dyDescent="0.25">
      <c r="A2403" s="22" t="s">
        <v>2661</v>
      </c>
      <c r="B2403" s="22">
        <v>0</v>
      </c>
      <c r="C2403" s="22" t="s">
        <v>4679</v>
      </c>
      <c r="D2403" s="22">
        <v>3</v>
      </c>
      <c r="E2403" s="23" t="str">
        <f t="shared" si="222"/>
        <v>Green</v>
      </c>
      <c r="F2403" s="72" t="s">
        <v>1733</v>
      </c>
      <c r="G2403" s="23"/>
      <c r="H2403" s="24" t="str">
        <f t="shared" si="223"/>
        <v>Start Loc</v>
      </c>
      <c r="I2403" s="24" t="str">
        <f t="shared" si="224"/>
        <v>End Loc</v>
      </c>
      <c r="J2403" s="24" t="str">
        <f t="shared" si="225"/>
        <v>Segment</v>
      </c>
      <c r="K2403" s="71" t="s">
        <v>861</v>
      </c>
      <c r="L2403" s="22">
        <v>21.25</v>
      </c>
      <c r="M2403" s="22">
        <v>21.49</v>
      </c>
      <c r="N2403" s="22">
        <v>3</v>
      </c>
      <c r="O2403" s="22">
        <v>0</v>
      </c>
      <c r="P2403" s="22">
        <v>0</v>
      </c>
      <c r="Q2403" s="22">
        <v>1</v>
      </c>
      <c r="R2403" s="22"/>
      <c r="S2403" s="22"/>
      <c r="T2403" s="22"/>
      <c r="U2403" t="s">
        <v>460</v>
      </c>
      <c r="V2403" s="18">
        <f t="shared" si="226"/>
        <v>0.23999999999999844</v>
      </c>
      <c r="W2403" s="18">
        <v>40.170698138799999</v>
      </c>
      <c r="X2403" s="18">
        <v>-81.538774339699998</v>
      </c>
      <c r="Y2403" s="18">
        <v>40.173867399099997</v>
      </c>
      <c r="Z2403" s="18">
        <v>-81.538804665900003</v>
      </c>
      <c r="AA2403" s="71" t="str">
        <f t="shared" si="227"/>
        <v>GUE</v>
      </c>
    </row>
    <row r="2404" spans="1:27" x14ac:dyDescent="0.25">
      <c r="A2404" s="22" t="s">
        <v>3073</v>
      </c>
      <c r="B2404" s="22">
        <v>0</v>
      </c>
      <c r="C2404" s="22" t="s">
        <v>4621</v>
      </c>
      <c r="D2404" s="22">
        <v>3</v>
      </c>
      <c r="E2404" s="23" t="str">
        <f t="shared" si="222"/>
        <v>Green</v>
      </c>
      <c r="F2404" s="72" t="s">
        <v>1699</v>
      </c>
      <c r="G2404" s="23"/>
      <c r="H2404" s="24" t="str">
        <f t="shared" si="223"/>
        <v>Start Loc</v>
      </c>
      <c r="I2404" s="24" t="str">
        <f t="shared" si="224"/>
        <v>End Loc</v>
      </c>
      <c r="J2404" s="24" t="str">
        <f t="shared" si="225"/>
        <v>Segment</v>
      </c>
      <c r="K2404" s="71" t="s">
        <v>841</v>
      </c>
      <c r="L2404" s="22">
        <v>0.75</v>
      </c>
      <c r="M2404" s="22">
        <v>0.99</v>
      </c>
      <c r="N2404" s="22">
        <v>3</v>
      </c>
      <c r="O2404" s="22">
        <v>0</v>
      </c>
      <c r="P2404" s="22">
        <v>0</v>
      </c>
      <c r="Q2404" s="22">
        <v>2</v>
      </c>
      <c r="R2404" s="22"/>
      <c r="S2404" s="22"/>
      <c r="T2404" s="22"/>
      <c r="U2404" t="s">
        <v>1429</v>
      </c>
      <c r="V2404" s="18">
        <f t="shared" si="226"/>
        <v>0.24</v>
      </c>
      <c r="W2404" s="18">
        <v>40.171165981900003</v>
      </c>
      <c r="X2404" s="18">
        <v>-82.6907147509</v>
      </c>
      <c r="Y2404" s="18">
        <v>40.174553697</v>
      </c>
      <c r="Z2404" s="18">
        <v>-82.691328000200002</v>
      </c>
      <c r="AA2404" s="71" t="str">
        <f t="shared" si="227"/>
        <v>LIC</v>
      </c>
    </row>
    <row r="2405" spans="1:27" x14ac:dyDescent="0.25">
      <c r="A2405" s="22" t="s">
        <v>2233</v>
      </c>
      <c r="B2405" s="22">
        <v>0</v>
      </c>
      <c r="C2405" s="22" t="s">
        <v>4631</v>
      </c>
      <c r="D2405" s="22">
        <v>3</v>
      </c>
      <c r="E2405" s="23" t="str">
        <f t="shared" si="222"/>
        <v>Green</v>
      </c>
      <c r="F2405" s="72" t="s">
        <v>1699</v>
      </c>
      <c r="G2405" s="23"/>
      <c r="H2405" s="24" t="str">
        <f t="shared" si="223"/>
        <v>Start Loc</v>
      </c>
      <c r="I2405" s="24" t="str">
        <f t="shared" si="224"/>
        <v>End Loc</v>
      </c>
      <c r="J2405" s="24" t="str">
        <f t="shared" si="225"/>
        <v>Segment</v>
      </c>
      <c r="K2405" s="71" t="s">
        <v>1056</v>
      </c>
      <c r="L2405" s="22">
        <v>3</v>
      </c>
      <c r="M2405" s="22">
        <v>3.24</v>
      </c>
      <c r="N2405" s="22">
        <v>3</v>
      </c>
      <c r="O2405" s="22">
        <v>0</v>
      </c>
      <c r="P2405" s="22">
        <v>1</v>
      </c>
      <c r="Q2405" s="22">
        <v>2</v>
      </c>
      <c r="R2405" s="22"/>
      <c r="S2405" s="22"/>
      <c r="T2405" s="22"/>
      <c r="U2405" t="s">
        <v>713</v>
      </c>
      <c r="V2405" s="18">
        <f t="shared" si="226"/>
        <v>0.24000000000000021</v>
      </c>
      <c r="W2405" s="18">
        <v>40.172075595999999</v>
      </c>
      <c r="X2405" s="18">
        <v>-82.341833887099995</v>
      </c>
      <c r="Y2405" s="18">
        <v>40.175398313700001</v>
      </c>
      <c r="Z2405" s="18">
        <v>-82.342271913800005</v>
      </c>
      <c r="AA2405" s="71" t="str">
        <f t="shared" si="227"/>
        <v>LIC</v>
      </c>
    </row>
    <row r="2406" spans="1:27" x14ac:dyDescent="0.25">
      <c r="A2406" s="22" t="s">
        <v>2812</v>
      </c>
      <c r="B2406" s="22">
        <v>0</v>
      </c>
      <c r="C2406" s="22" t="s">
        <v>4616</v>
      </c>
      <c r="D2406" s="22">
        <v>4</v>
      </c>
      <c r="E2406" s="23" t="str">
        <f t="shared" si="222"/>
        <v>Green</v>
      </c>
      <c r="F2406" s="72" t="s">
        <v>1690</v>
      </c>
      <c r="G2406" s="23"/>
      <c r="H2406" s="24" t="str">
        <f t="shared" si="223"/>
        <v>Start Loc</v>
      </c>
      <c r="I2406" s="24" t="str">
        <f t="shared" si="224"/>
        <v>End Loc</v>
      </c>
      <c r="J2406" s="24" t="str">
        <f t="shared" si="225"/>
        <v>Segment</v>
      </c>
      <c r="K2406" s="71" t="s">
        <v>886</v>
      </c>
      <c r="L2406" s="22">
        <v>4</v>
      </c>
      <c r="M2406" s="22">
        <v>4.24</v>
      </c>
      <c r="N2406" s="22">
        <v>4</v>
      </c>
      <c r="O2406" s="22">
        <v>0</v>
      </c>
      <c r="P2406" s="22">
        <v>0</v>
      </c>
      <c r="Q2406" s="22">
        <v>2</v>
      </c>
      <c r="R2406" s="22"/>
      <c r="S2406" s="22"/>
      <c r="T2406" s="22"/>
      <c r="U2406" t="s">
        <v>1401</v>
      </c>
      <c r="V2406" s="18">
        <f t="shared" si="226"/>
        <v>0.24000000000000021</v>
      </c>
      <c r="W2406" s="18">
        <v>40.1831535006</v>
      </c>
      <c r="X2406" s="18">
        <v>-82.967271015899996</v>
      </c>
      <c r="Y2406" s="18">
        <v>40.182853177699997</v>
      </c>
      <c r="Z2406" s="18">
        <v>-82.962840032700001</v>
      </c>
      <c r="AA2406" s="71" t="str">
        <f t="shared" si="227"/>
        <v>DEL</v>
      </c>
    </row>
    <row r="2407" spans="1:27" x14ac:dyDescent="0.25">
      <c r="A2407" s="22" t="s">
        <v>5674</v>
      </c>
      <c r="B2407" s="22">
        <v>0</v>
      </c>
      <c r="C2407" s="22" t="s">
        <v>4621</v>
      </c>
      <c r="D2407" s="22">
        <v>2</v>
      </c>
      <c r="E2407" s="23" t="str">
        <f t="shared" si="222"/>
        <v>Green</v>
      </c>
      <c r="F2407" s="72" t="s">
        <v>1699</v>
      </c>
      <c r="G2407" s="23"/>
      <c r="H2407" s="24" t="str">
        <f t="shared" si="223"/>
        <v>Start Loc</v>
      </c>
      <c r="I2407" s="24" t="str">
        <f t="shared" si="224"/>
        <v>End Loc</v>
      </c>
      <c r="J2407" s="24" t="str">
        <f t="shared" si="225"/>
        <v>Segment</v>
      </c>
      <c r="K2407" s="71" t="s">
        <v>820</v>
      </c>
      <c r="L2407" s="22">
        <v>0.75</v>
      </c>
      <c r="M2407" s="22">
        <v>0.99</v>
      </c>
      <c r="N2407" s="22">
        <v>2</v>
      </c>
      <c r="O2407" s="22">
        <v>0</v>
      </c>
      <c r="P2407" s="22">
        <v>0</v>
      </c>
      <c r="Q2407" s="22">
        <v>0</v>
      </c>
      <c r="R2407" s="22"/>
      <c r="S2407" s="22"/>
      <c r="T2407" s="22"/>
      <c r="U2407" t="s">
        <v>370</v>
      </c>
      <c r="V2407" s="18">
        <f t="shared" si="226"/>
        <v>0.24</v>
      </c>
      <c r="W2407" s="18">
        <v>40.181523735799999</v>
      </c>
      <c r="X2407" s="18">
        <v>-82.407843873800005</v>
      </c>
      <c r="Y2407" s="18">
        <v>40.1836252266</v>
      </c>
      <c r="Z2407" s="18">
        <v>-82.404246478600001</v>
      </c>
      <c r="AA2407" s="71" t="str">
        <f t="shared" si="227"/>
        <v>LIC</v>
      </c>
    </row>
    <row r="2408" spans="1:27" x14ac:dyDescent="0.25">
      <c r="A2408" s="22" t="s">
        <v>6358</v>
      </c>
      <c r="B2408" s="22">
        <v>0</v>
      </c>
      <c r="C2408" s="22" t="s">
        <v>4612</v>
      </c>
      <c r="D2408" s="22">
        <v>3</v>
      </c>
      <c r="E2408" s="23" t="str">
        <f t="shared" si="222"/>
        <v>Green</v>
      </c>
      <c r="F2408" s="72" t="s">
        <v>1699</v>
      </c>
      <c r="G2408" s="23"/>
      <c r="H2408" s="24" t="str">
        <f t="shared" si="223"/>
        <v>Start Loc</v>
      </c>
      <c r="I2408" s="24" t="str">
        <f t="shared" si="224"/>
        <v>End Loc</v>
      </c>
      <c r="J2408" s="24" t="str">
        <f t="shared" si="225"/>
        <v>Segment</v>
      </c>
      <c r="K2408" s="71" t="s">
        <v>820</v>
      </c>
      <c r="L2408" s="22">
        <v>1</v>
      </c>
      <c r="M2408" s="22">
        <v>1.24</v>
      </c>
      <c r="N2408" s="22">
        <v>3</v>
      </c>
      <c r="O2408" s="22">
        <v>0</v>
      </c>
      <c r="P2408" s="22">
        <v>1</v>
      </c>
      <c r="Q2408" s="22">
        <v>2</v>
      </c>
      <c r="R2408" s="22"/>
      <c r="S2408" s="22"/>
      <c r="T2408" s="22"/>
      <c r="U2408" t="s">
        <v>370</v>
      </c>
      <c r="V2408" s="18">
        <f t="shared" si="226"/>
        <v>0.24</v>
      </c>
      <c r="W2408" s="18">
        <v>40.183720079399997</v>
      </c>
      <c r="X2408" s="18">
        <v>-82.404103931199998</v>
      </c>
      <c r="Y2408" s="18">
        <v>40.1857815487</v>
      </c>
      <c r="Z2408" s="18">
        <v>-82.401244718499996</v>
      </c>
      <c r="AA2408" s="71" t="str">
        <f t="shared" si="227"/>
        <v>LIC</v>
      </c>
    </row>
    <row r="2409" spans="1:27" x14ac:dyDescent="0.25">
      <c r="A2409" s="22" t="s">
        <v>4199</v>
      </c>
      <c r="B2409" s="22">
        <v>0</v>
      </c>
      <c r="C2409" s="22" t="s">
        <v>4624</v>
      </c>
      <c r="D2409" s="22">
        <v>4</v>
      </c>
      <c r="E2409" s="23" t="str">
        <f t="shared" si="222"/>
        <v>Green</v>
      </c>
      <c r="F2409" s="72" t="s">
        <v>1739</v>
      </c>
      <c r="G2409" s="23"/>
      <c r="H2409" s="24" t="str">
        <f t="shared" si="223"/>
        <v>Start Loc</v>
      </c>
      <c r="I2409" s="24" t="str">
        <f t="shared" si="224"/>
        <v>End Loc</v>
      </c>
      <c r="J2409" s="24" t="str">
        <f t="shared" si="225"/>
        <v>Segment</v>
      </c>
      <c r="K2409" s="71" t="s">
        <v>888</v>
      </c>
      <c r="L2409" s="22">
        <v>2.25</v>
      </c>
      <c r="M2409" s="22">
        <v>2.4900000000000002</v>
      </c>
      <c r="N2409" s="22">
        <v>4</v>
      </c>
      <c r="O2409" s="22">
        <v>0</v>
      </c>
      <c r="P2409" s="22">
        <v>0</v>
      </c>
      <c r="Q2409" s="22">
        <v>2</v>
      </c>
      <c r="R2409" s="22"/>
      <c r="S2409" s="22"/>
      <c r="T2409" s="22"/>
      <c r="U2409" t="s">
        <v>1351</v>
      </c>
      <c r="V2409" s="18">
        <f t="shared" si="226"/>
        <v>0.24000000000000021</v>
      </c>
      <c r="W2409" s="18">
        <v>40.185722719300003</v>
      </c>
      <c r="X2409" s="18">
        <v>-83.693166239899995</v>
      </c>
      <c r="Y2409" s="18">
        <v>40.187632989199997</v>
      </c>
      <c r="Z2409" s="18">
        <v>-83.695136596500006</v>
      </c>
      <c r="AA2409" s="71" t="str">
        <f t="shared" si="227"/>
        <v>CHP</v>
      </c>
    </row>
    <row r="2410" spans="1:27" x14ac:dyDescent="0.25">
      <c r="A2410" s="22" t="s">
        <v>4137</v>
      </c>
      <c r="B2410" s="22">
        <v>0</v>
      </c>
      <c r="C2410" s="22" t="s">
        <v>4696</v>
      </c>
      <c r="D2410" s="22">
        <v>5</v>
      </c>
      <c r="E2410" s="23" t="str">
        <f t="shared" si="222"/>
        <v>Green</v>
      </c>
      <c r="F2410" s="72" t="s">
        <v>1732</v>
      </c>
      <c r="G2410" s="23"/>
      <c r="H2410" s="24" t="str">
        <f t="shared" si="223"/>
        <v>Start Loc</v>
      </c>
      <c r="I2410" s="24" t="str">
        <f t="shared" si="224"/>
        <v>End Loc</v>
      </c>
      <c r="J2410" s="24" t="str">
        <f t="shared" si="225"/>
        <v>Segment</v>
      </c>
      <c r="K2410" s="71" t="s">
        <v>1583</v>
      </c>
      <c r="L2410" s="22">
        <v>19.5</v>
      </c>
      <c r="M2410" s="22">
        <v>19.739999999999998</v>
      </c>
      <c r="N2410" s="22">
        <v>5</v>
      </c>
      <c r="O2410" s="22">
        <v>0</v>
      </c>
      <c r="P2410" s="22">
        <v>0</v>
      </c>
      <c r="Q2410" s="22">
        <v>1</v>
      </c>
      <c r="R2410" s="22"/>
      <c r="S2410" s="22"/>
      <c r="T2410" s="22"/>
      <c r="U2410" t="s">
        <v>1773</v>
      </c>
      <c r="V2410" s="18">
        <f t="shared" si="226"/>
        <v>0.23999999999999844</v>
      </c>
      <c r="W2410" s="18">
        <v>40.185142173499997</v>
      </c>
      <c r="X2410" s="18">
        <v>-84.194137524400006</v>
      </c>
      <c r="Y2410" s="18">
        <v>40.188136799200002</v>
      </c>
      <c r="Z2410" s="18">
        <v>-84.192658617199996</v>
      </c>
      <c r="AA2410" s="71" t="str">
        <f t="shared" si="227"/>
        <v>MIA</v>
      </c>
    </row>
    <row r="2411" spans="1:27" x14ac:dyDescent="0.25">
      <c r="A2411" s="22" t="s">
        <v>4939</v>
      </c>
      <c r="B2411" s="22">
        <v>0</v>
      </c>
      <c r="C2411" s="22" t="s">
        <v>4624</v>
      </c>
      <c r="D2411" s="22">
        <v>2</v>
      </c>
      <c r="E2411" s="23" t="str">
        <f t="shared" si="222"/>
        <v>Green</v>
      </c>
      <c r="F2411" s="72" t="s">
        <v>1732</v>
      </c>
      <c r="G2411" s="23"/>
      <c r="H2411" s="24" t="str">
        <f t="shared" si="223"/>
        <v>Start Loc</v>
      </c>
      <c r="I2411" s="24" t="str">
        <f t="shared" si="224"/>
        <v>End Loc</v>
      </c>
      <c r="J2411" s="24" t="str">
        <f t="shared" si="225"/>
        <v>Segment</v>
      </c>
      <c r="K2411" s="71" t="s">
        <v>1046</v>
      </c>
      <c r="L2411" s="22">
        <v>2.25</v>
      </c>
      <c r="M2411" s="22">
        <v>2.4900000000000002</v>
      </c>
      <c r="N2411" s="22">
        <v>2</v>
      </c>
      <c r="O2411" s="22">
        <v>0</v>
      </c>
      <c r="P2411" s="22">
        <v>0</v>
      </c>
      <c r="Q2411" s="22">
        <v>0</v>
      </c>
      <c r="R2411" s="22"/>
      <c r="S2411" s="22"/>
      <c r="T2411" s="22"/>
      <c r="U2411" t="s">
        <v>469</v>
      </c>
      <c r="V2411" s="18">
        <f t="shared" si="226"/>
        <v>0.24000000000000021</v>
      </c>
      <c r="W2411" s="18">
        <v>40.186616989599997</v>
      </c>
      <c r="X2411" s="18">
        <v>-84.238818025300006</v>
      </c>
      <c r="Y2411" s="18">
        <v>40.188451283399999</v>
      </c>
      <c r="Z2411" s="18">
        <v>-84.234992906299993</v>
      </c>
      <c r="AA2411" s="71" t="str">
        <f t="shared" si="227"/>
        <v>MIA</v>
      </c>
    </row>
    <row r="2412" spans="1:27" x14ac:dyDescent="0.25">
      <c r="A2412" s="22" t="s">
        <v>5603</v>
      </c>
      <c r="B2412" s="22">
        <v>0</v>
      </c>
      <c r="C2412" s="22" t="s">
        <v>4615</v>
      </c>
      <c r="D2412" s="22">
        <v>2</v>
      </c>
      <c r="E2412" s="23" t="str">
        <f t="shared" si="222"/>
        <v>Green</v>
      </c>
      <c r="F2412" s="72" t="s">
        <v>1716</v>
      </c>
      <c r="G2412" s="23"/>
      <c r="H2412" s="24" t="str">
        <f t="shared" si="223"/>
        <v>Start Loc</v>
      </c>
      <c r="I2412" s="24" t="str">
        <f t="shared" si="224"/>
        <v>End Loc</v>
      </c>
      <c r="J2412" s="24" t="str">
        <f t="shared" si="225"/>
        <v>Segment</v>
      </c>
      <c r="K2412" s="71" t="s">
        <v>792</v>
      </c>
      <c r="L2412" s="22">
        <v>2.5</v>
      </c>
      <c r="M2412" s="22">
        <v>2.74</v>
      </c>
      <c r="N2412" s="22">
        <v>2</v>
      </c>
      <c r="O2412" s="22">
        <v>0</v>
      </c>
      <c r="P2412" s="22">
        <v>1</v>
      </c>
      <c r="Q2412" s="22">
        <v>1</v>
      </c>
      <c r="R2412" s="22"/>
      <c r="S2412" s="22"/>
      <c r="T2412" s="22"/>
      <c r="U2412" t="s">
        <v>1804</v>
      </c>
      <c r="V2412" s="18">
        <f t="shared" si="226"/>
        <v>0.24000000000000021</v>
      </c>
      <c r="W2412" s="18">
        <v>40.187994739899999</v>
      </c>
      <c r="X2412" s="18">
        <v>-81.984712241899999</v>
      </c>
      <c r="Y2412" s="18">
        <v>40.189435349599997</v>
      </c>
      <c r="Z2412" s="18">
        <v>-81.980901745699995</v>
      </c>
      <c r="AA2412" s="71" t="str">
        <f t="shared" si="227"/>
        <v>COS</v>
      </c>
    </row>
    <row r="2413" spans="1:27" x14ac:dyDescent="0.25">
      <c r="A2413" s="22" t="s">
        <v>5733</v>
      </c>
      <c r="B2413" s="22">
        <v>0</v>
      </c>
      <c r="C2413" s="22" t="s">
        <v>4668</v>
      </c>
      <c r="D2413" s="22">
        <v>2</v>
      </c>
      <c r="E2413" s="23" t="str">
        <f t="shared" si="222"/>
        <v>Green</v>
      </c>
      <c r="F2413" s="72" t="s">
        <v>1699</v>
      </c>
      <c r="G2413" s="23"/>
      <c r="H2413" s="24" t="str">
        <f t="shared" si="223"/>
        <v>Start Loc</v>
      </c>
      <c r="I2413" s="24" t="str">
        <f t="shared" si="224"/>
        <v>End Loc</v>
      </c>
      <c r="J2413" s="24" t="str">
        <f t="shared" si="225"/>
        <v>Segment</v>
      </c>
      <c r="K2413" s="71" t="s">
        <v>1080</v>
      </c>
      <c r="L2413" s="22">
        <v>9.5</v>
      </c>
      <c r="M2413" s="22">
        <v>9.74</v>
      </c>
      <c r="N2413" s="22">
        <v>2</v>
      </c>
      <c r="O2413" s="22">
        <v>1</v>
      </c>
      <c r="P2413" s="22">
        <v>1</v>
      </c>
      <c r="Q2413" s="22">
        <v>1</v>
      </c>
      <c r="R2413" s="22"/>
      <c r="S2413" s="22"/>
      <c r="T2413" s="22"/>
      <c r="U2413" t="s">
        <v>526</v>
      </c>
      <c r="V2413" s="18">
        <f t="shared" si="226"/>
        <v>0.24000000000000021</v>
      </c>
      <c r="W2413" s="18">
        <v>40.187197605800002</v>
      </c>
      <c r="X2413" s="18">
        <v>-82.375584443999998</v>
      </c>
      <c r="Y2413" s="18">
        <v>40.190021837800003</v>
      </c>
      <c r="Z2413" s="18">
        <v>-82.377953952599995</v>
      </c>
      <c r="AA2413" s="71" t="str">
        <f t="shared" si="227"/>
        <v>LIC</v>
      </c>
    </row>
    <row r="2414" spans="1:27" x14ac:dyDescent="0.25">
      <c r="A2414" s="22" t="s">
        <v>2700</v>
      </c>
      <c r="B2414" s="22">
        <v>0</v>
      </c>
      <c r="C2414" s="22" t="s">
        <v>4620</v>
      </c>
      <c r="D2414" s="22">
        <v>2</v>
      </c>
      <c r="E2414" s="23" t="str">
        <f t="shared" si="222"/>
        <v>Green</v>
      </c>
      <c r="F2414" s="72" t="s">
        <v>1739</v>
      </c>
      <c r="G2414" s="23"/>
      <c r="H2414" s="24" t="str">
        <f t="shared" si="223"/>
        <v>Start Loc</v>
      </c>
      <c r="I2414" s="24" t="str">
        <f t="shared" si="224"/>
        <v>End Loc</v>
      </c>
      <c r="J2414" s="24" t="str">
        <f t="shared" si="225"/>
        <v>Segment</v>
      </c>
      <c r="K2414" s="71" t="s">
        <v>1001</v>
      </c>
      <c r="L2414" s="22">
        <v>0</v>
      </c>
      <c r="M2414" s="22">
        <v>0.24</v>
      </c>
      <c r="N2414" s="22">
        <v>2</v>
      </c>
      <c r="O2414" s="22">
        <v>0</v>
      </c>
      <c r="P2414" s="22">
        <v>0</v>
      </c>
      <c r="Q2414" s="22">
        <v>1</v>
      </c>
      <c r="R2414" s="22"/>
      <c r="S2414" s="22"/>
      <c r="T2414" s="22"/>
      <c r="U2414" t="s">
        <v>1650</v>
      </c>
      <c r="V2414" s="18">
        <f t="shared" si="226"/>
        <v>0.24</v>
      </c>
      <c r="W2414" s="18">
        <v>40.188452081500003</v>
      </c>
      <c r="X2414" s="18">
        <v>-83.814095052100001</v>
      </c>
      <c r="Y2414" s="18">
        <v>40.1904673716</v>
      </c>
      <c r="Z2414" s="18">
        <v>-83.810957899800002</v>
      </c>
      <c r="AA2414" s="71" t="str">
        <f t="shared" si="227"/>
        <v>CHP</v>
      </c>
    </row>
    <row r="2415" spans="1:27" x14ac:dyDescent="0.25">
      <c r="A2415" s="22" t="s">
        <v>5611</v>
      </c>
      <c r="B2415" s="22">
        <v>0</v>
      </c>
      <c r="C2415" s="22" t="s">
        <v>6627</v>
      </c>
      <c r="D2415" s="22">
        <v>2</v>
      </c>
      <c r="E2415" s="23" t="str">
        <f t="shared" si="222"/>
        <v>Green</v>
      </c>
      <c r="F2415" s="72" t="s">
        <v>1733</v>
      </c>
      <c r="G2415" s="23"/>
      <c r="H2415" s="24" t="str">
        <f t="shared" si="223"/>
        <v>Start Loc</v>
      </c>
      <c r="I2415" s="24" t="str">
        <f t="shared" si="224"/>
        <v>End Loc</v>
      </c>
      <c r="J2415" s="24" t="str">
        <f t="shared" si="225"/>
        <v>Segment</v>
      </c>
      <c r="K2415" s="71" t="s">
        <v>861</v>
      </c>
      <c r="L2415" s="22">
        <v>22.75</v>
      </c>
      <c r="M2415" s="22">
        <v>22.99</v>
      </c>
      <c r="N2415" s="22">
        <v>2</v>
      </c>
      <c r="O2415" s="22">
        <v>0</v>
      </c>
      <c r="P2415" s="22">
        <v>2</v>
      </c>
      <c r="Q2415" s="22">
        <v>2</v>
      </c>
      <c r="R2415" s="22"/>
      <c r="S2415" s="22"/>
      <c r="T2415" s="22"/>
      <c r="U2415" t="s">
        <v>460</v>
      </c>
      <c r="V2415" s="18">
        <f t="shared" si="226"/>
        <v>0.23999999999999844</v>
      </c>
      <c r="W2415" s="18">
        <v>40.189405888099998</v>
      </c>
      <c r="X2415" s="18">
        <v>-81.527725550400007</v>
      </c>
      <c r="Y2415" s="18">
        <v>40.192213293599998</v>
      </c>
      <c r="Z2415" s="18">
        <v>-81.526774655799997</v>
      </c>
      <c r="AA2415" s="71" t="str">
        <f t="shared" si="227"/>
        <v>GUE</v>
      </c>
    </row>
    <row r="2416" spans="1:27" x14ac:dyDescent="0.25">
      <c r="A2416" s="22" t="s">
        <v>3005</v>
      </c>
      <c r="B2416" s="22">
        <v>0</v>
      </c>
      <c r="C2416" s="22" t="s">
        <v>4635</v>
      </c>
      <c r="D2416" s="22">
        <v>2</v>
      </c>
      <c r="E2416" s="23" t="str">
        <f t="shared" si="222"/>
        <v>Green</v>
      </c>
      <c r="F2416" s="72" t="s">
        <v>1690</v>
      </c>
      <c r="G2416" s="23"/>
      <c r="H2416" s="24" t="str">
        <f t="shared" si="223"/>
        <v>Start Loc</v>
      </c>
      <c r="I2416" s="24" t="str">
        <f t="shared" si="224"/>
        <v>End Loc</v>
      </c>
      <c r="J2416" s="24" t="str">
        <f t="shared" si="225"/>
        <v>Segment</v>
      </c>
      <c r="K2416" s="71" t="s">
        <v>817</v>
      </c>
      <c r="L2416" s="22">
        <v>4.5</v>
      </c>
      <c r="M2416" s="22">
        <v>4.74</v>
      </c>
      <c r="N2416" s="22">
        <v>2</v>
      </c>
      <c r="O2416" s="22">
        <v>0</v>
      </c>
      <c r="P2416" s="22">
        <v>0</v>
      </c>
      <c r="Q2416" s="22">
        <v>2</v>
      </c>
      <c r="R2416" s="22"/>
      <c r="S2416" s="22"/>
      <c r="T2416" s="22"/>
      <c r="U2416" t="s">
        <v>627</v>
      </c>
      <c r="V2416" s="18">
        <f t="shared" si="226"/>
        <v>0.24000000000000021</v>
      </c>
      <c r="W2416" s="18">
        <v>40.189000572099999</v>
      </c>
      <c r="X2416" s="18">
        <v>-82.944384275399997</v>
      </c>
      <c r="Y2416" s="18">
        <v>40.192370159299998</v>
      </c>
      <c r="Z2416" s="18">
        <v>-82.943486259300002</v>
      </c>
      <c r="AA2416" s="71" t="str">
        <f t="shared" si="227"/>
        <v>DEL</v>
      </c>
    </row>
    <row r="2417" spans="1:27" x14ac:dyDescent="0.25">
      <c r="A2417" s="22" t="s">
        <v>5563</v>
      </c>
      <c r="B2417" s="22">
        <v>0</v>
      </c>
      <c r="C2417" s="22" t="s">
        <v>4620</v>
      </c>
      <c r="D2417" s="22">
        <v>2</v>
      </c>
      <c r="E2417" s="23" t="str">
        <f t="shared" si="222"/>
        <v>Green</v>
      </c>
      <c r="F2417" s="72" t="s">
        <v>1682</v>
      </c>
      <c r="G2417" s="23"/>
      <c r="H2417" s="24" t="str">
        <f t="shared" si="223"/>
        <v>Start Loc</v>
      </c>
      <c r="I2417" s="24" t="str">
        <f t="shared" si="224"/>
        <v>End Loc</v>
      </c>
      <c r="J2417" s="24" t="str">
        <f t="shared" si="225"/>
        <v>Segment</v>
      </c>
      <c r="K2417" s="71" t="s">
        <v>842</v>
      </c>
      <c r="L2417" s="22">
        <v>0</v>
      </c>
      <c r="M2417" s="22">
        <v>0.24</v>
      </c>
      <c r="N2417" s="22">
        <v>2</v>
      </c>
      <c r="O2417" s="22">
        <v>0</v>
      </c>
      <c r="P2417" s="22">
        <v>0</v>
      </c>
      <c r="Q2417" s="22">
        <v>1</v>
      </c>
      <c r="R2417" s="22"/>
      <c r="S2417" s="22"/>
      <c r="T2417" s="22"/>
      <c r="U2417" t="s">
        <v>6637</v>
      </c>
      <c r="V2417" s="18">
        <f t="shared" si="226"/>
        <v>0.24</v>
      </c>
      <c r="W2417" s="18">
        <v>40.191557034299997</v>
      </c>
      <c r="X2417" s="18">
        <v>-80.6845471651</v>
      </c>
      <c r="Y2417" s="18">
        <v>40.192692297599997</v>
      </c>
      <c r="Z2417" s="18">
        <v>-80.685456683200002</v>
      </c>
      <c r="AA2417" s="71" t="str">
        <f t="shared" si="227"/>
        <v>JEF</v>
      </c>
    </row>
    <row r="2418" spans="1:27" x14ac:dyDescent="0.25">
      <c r="A2418" s="22" t="s">
        <v>6349</v>
      </c>
      <c r="B2418" s="22">
        <v>0</v>
      </c>
      <c r="C2418" s="22" t="s">
        <v>4621</v>
      </c>
      <c r="D2418" s="22">
        <v>3</v>
      </c>
      <c r="E2418" s="23" t="str">
        <f t="shared" si="222"/>
        <v>Green</v>
      </c>
      <c r="F2418" s="72" t="s">
        <v>1716</v>
      </c>
      <c r="G2418" s="23"/>
      <c r="H2418" s="24" t="str">
        <f t="shared" si="223"/>
        <v>Start Loc</v>
      </c>
      <c r="I2418" s="24" t="str">
        <f t="shared" si="224"/>
        <v>End Loc</v>
      </c>
      <c r="J2418" s="24" t="str">
        <f t="shared" si="225"/>
        <v>Segment</v>
      </c>
      <c r="K2418" s="71" t="s">
        <v>970</v>
      </c>
      <c r="L2418" s="22">
        <v>0.75</v>
      </c>
      <c r="M2418" s="22">
        <v>0.99</v>
      </c>
      <c r="N2418" s="22">
        <v>3</v>
      </c>
      <c r="O2418" s="22">
        <v>0</v>
      </c>
      <c r="P2418" s="22">
        <v>1</v>
      </c>
      <c r="Q2418" s="22">
        <v>3</v>
      </c>
      <c r="R2418" s="22"/>
      <c r="S2418" s="22"/>
      <c r="T2418" s="22"/>
      <c r="U2418" t="s">
        <v>6820</v>
      </c>
      <c r="V2418" s="18">
        <f t="shared" si="226"/>
        <v>0.24</v>
      </c>
      <c r="W2418" s="18">
        <v>40.191955629399999</v>
      </c>
      <c r="X2418" s="18">
        <v>-81.876532373200007</v>
      </c>
      <c r="Y2418" s="18">
        <v>40.192848187099997</v>
      </c>
      <c r="Z2418" s="18">
        <v>-81.872449288599995</v>
      </c>
      <c r="AA2418" s="71" t="str">
        <f t="shared" si="227"/>
        <v>COS</v>
      </c>
    </row>
    <row r="2419" spans="1:27" x14ac:dyDescent="0.25">
      <c r="A2419" s="22" t="s">
        <v>6091</v>
      </c>
      <c r="B2419" s="22">
        <v>0</v>
      </c>
      <c r="C2419" s="22" t="s">
        <v>4638</v>
      </c>
      <c r="D2419" s="22">
        <v>2</v>
      </c>
      <c r="E2419" s="23" t="str">
        <f t="shared" si="222"/>
        <v>Green</v>
      </c>
      <c r="F2419" s="72" t="s">
        <v>1690</v>
      </c>
      <c r="G2419" s="23"/>
      <c r="H2419" s="24" t="str">
        <f t="shared" si="223"/>
        <v>Start Loc</v>
      </c>
      <c r="I2419" s="24" t="str">
        <f t="shared" si="224"/>
        <v>End Loc</v>
      </c>
      <c r="J2419" s="24" t="str">
        <f t="shared" si="225"/>
        <v>Segment</v>
      </c>
      <c r="K2419" s="71" t="s">
        <v>890</v>
      </c>
      <c r="L2419" s="22">
        <v>7.5</v>
      </c>
      <c r="M2419" s="22">
        <v>7.74</v>
      </c>
      <c r="N2419" s="22">
        <v>2</v>
      </c>
      <c r="O2419" s="22">
        <v>0</v>
      </c>
      <c r="P2419" s="22">
        <v>0</v>
      </c>
      <c r="Q2419" s="22">
        <v>1</v>
      </c>
      <c r="R2419" s="22"/>
      <c r="S2419" s="22"/>
      <c r="T2419" s="22"/>
      <c r="U2419" t="s">
        <v>268</v>
      </c>
      <c r="V2419" s="18">
        <f t="shared" si="226"/>
        <v>0.24000000000000021</v>
      </c>
      <c r="W2419" s="18">
        <v>40.1954137532</v>
      </c>
      <c r="X2419" s="18">
        <v>-83.030564761199997</v>
      </c>
      <c r="Y2419" s="18">
        <v>40.194701137800003</v>
      </c>
      <c r="Z2419" s="18">
        <v>-83.026356384099998</v>
      </c>
      <c r="AA2419" s="71" t="str">
        <f t="shared" si="227"/>
        <v>DEL</v>
      </c>
    </row>
    <row r="2420" spans="1:27" x14ac:dyDescent="0.25">
      <c r="A2420" s="22" t="s">
        <v>3839</v>
      </c>
      <c r="B2420" s="22">
        <v>0</v>
      </c>
      <c r="C2420" s="22" t="s">
        <v>4644</v>
      </c>
      <c r="D2420" s="22">
        <v>4</v>
      </c>
      <c r="E2420" s="23" t="str">
        <f t="shared" si="222"/>
        <v>Green</v>
      </c>
      <c r="F2420" s="72" t="s">
        <v>1690</v>
      </c>
      <c r="G2420" s="23"/>
      <c r="H2420" s="24" t="str">
        <f t="shared" si="223"/>
        <v>Start Loc</v>
      </c>
      <c r="I2420" s="24" t="str">
        <f t="shared" si="224"/>
        <v>End Loc</v>
      </c>
      <c r="J2420" s="24" t="str">
        <f t="shared" si="225"/>
        <v>Segment</v>
      </c>
      <c r="K2420" s="71" t="s">
        <v>890</v>
      </c>
      <c r="L2420" s="22">
        <v>5.25</v>
      </c>
      <c r="M2420" s="22">
        <v>5.49</v>
      </c>
      <c r="N2420" s="22">
        <v>4</v>
      </c>
      <c r="O2420" s="22">
        <v>0</v>
      </c>
      <c r="P2420" s="22">
        <v>0</v>
      </c>
      <c r="Q2420" s="22">
        <v>1</v>
      </c>
      <c r="R2420" s="22"/>
      <c r="S2420" s="22"/>
      <c r="T2420" s="22"/>
      <c r="U2420" t="s">
        <v>268</v>
      </c>
      <c r="V2420" s="18">
        <f t="shared" si="226"/>
        <v>0.24000000000000021</v>
      </c>
      <c r="W2420" s="18">
        <v>40.195200726099998</v>
      </c>
      <c r="X2420" s="18">
        <v>-83.072700418400004</v>
      </c>
      <c r="Y2420" s="18">
        <v>40.194944059299999</v>
      </c>
      <c r="Z2420" s="18">
        <v>-83.068240531000001</v>
      </c>
      <c r="AA2420" s="71" t="str">
        <f t="shared" si="227"/>
        <v>DEL</v>
      </c>
    </row>
    <row r="2421" spans="1:27" x14ac:dyDescent="0.25">
      <c r="A2421" s="22" t="s">
        <v>3152</v>
      </c>
      <c r="B2421" s="22">
        <v>0</v>
      </c>
      <c r="C2421" s="22" t="s">
        <v>4607</v>
      </c>
      <c r="D2421" s="22">
        <v>4</v>
      </c>
      <c r="E2421" s="23" t="str">
        <f t="shared" si="222"/>
        <v>Green</v>
      </c>
      <c r="F2421" s="72" t="s">
        <v>1690</v>
      </c>
      <c r="G2421" s="23"/>
      <c r="H2421" s="24" t="str">
        <f t="shared" si="223"/>
        <v>Start Loc</v>
      </c>
      <c r="I2421" s="24" t="str">
        <f t="shared" si="224"/>
        <v>End Loc</v>
      </c>
      <c r="J2421" s="24" t="str">
        <f t="shared" si="225"/>
        <v>Segment</v>
      </c>
      <c r="K2421" s="71" t="s">
        <v>890</v>
      </c>
      <c r="L2421" s="22">
        <v>5</v>
      </c>
      <c r="M2421" s="22">
        <v>5.24</v>
      </c>
      <c r="N2421" s="22">
        <v>4</v>
      </c>
      <c r="O2421" s="22">
        <v>0</v>
      </c>
      <c r="P2421" s="22">
        <v>0</v>
      </c>
      <c r="Q2421" s="22">
        <v>4</v>
      </c>
      <c r="R2421" s="22"/>
      <c r="S2421" s="22"/>
      <c r="T2421" s="22"/>
      <c r="U2421" t="s">
        <v>268</v>
      </c>
      <c r="V2421" s="18">
        <f t="shared" si="226"/>
        <v>0.24000000000000021</v>
      </c>
      <c r="W2421" s="18">
        <v>40.195100622200002</v>
      </c>
      <c r="X2421" s="18">
        <v>-83.077385448800001</v>
      </c>
      <c r="Y2421" s="18">
        <v>40.1951630055</v>
      </c>
      <c r="Z2421" s="18">
        <v>-83.072882606600004</v>
      </c>
      <c r="AA2421" s="71" t="str">
        <f t="shared" si="227"/>
        <v>DEL</v>
      </c>
    </row>
    <row r="2422" spans="1:27" x14ac:dyDescent="0.25">
      <c r="A2422" s="22" t="s">
        <v>2652</v>
      </c>
      <c r="B2422" s="22">
        <v>0</v>
      </c>
      <c r="C2422" s="22" t="s">
        <v>4606</v>
      </c>
      <c r="D2422" s="22">
        <v>2</v>
      </c>
      <c r="E2422" s="23" t="str">
        <f t="shared" si="222"/>
        <v>Green</v>
      </c>
      <c r="F2422" s="72" t="s">
        <v>1732</v>
      </c>
      <c r="G2422" s="23"/>
      <c r="H2422" s="24" t="str">
        <f t="shared" si="223"/>
        <v>Start Loc</v>
      </c>
      <c r="I2422" s="24" t="str">
        <f t="shared" si="224"/>
        <v>End Loc</v>
      </c>
      <c r="J2422" s="24" t="str">
        <f t="shared" si="225"/>
        <v>Segment</v>
      </c>
      <c r="K2422" s="71" t="s">
        <v>1091</v>
      </c>
      <c r="L2422" s="22">
        <v>0.25</v>
      </c>
      <c r="M2422" s="22">
        <v>0.49</v>
      </c>
      <c r="N2422" s="22">
        <v>2</v>
      </c>
      <c r="O2422" s="22">
        <v>0</v>
      </c>
      <c r="P2422" s="22">
        <v>0</v>
      </c>
      <c r="Q2422" s="22">
        <v>1</v>
      </c>
      <c r="R2422" s="22"/>
      <c r="S2422" s="22"/>
      <c r="T2422" s="22"/>
      <c r="U2422" t="s">
        <v>561</v>
      </c>
      <c r="V2422" s="18">
        <f t="shared" si="226"/>
        <v>0.24</v>
      </c>
      <c r="W2422" s="18">
        <v>40.1981360232</v>
      </c>
      <c r="X2422" s="18">
        <v>-84.2489340857</v>
      </c>
      <c r="Y2422" s="18">
        <v>40.195167175400002</v>
      </c>
      <c r="Z2422" s="18">
        <v>-84.248307699500003</v>
      </c>
      <c r="AA2422" s="71" t="str">
        <f t="shared" si="227"/>
        <v>MIA</v>
      </c>
    </row>
    <row r="2423" spans="1:27" x14ac:dyDescent="0.25">
      <c r="A2423" s="22" t="s">
        <v>4354</v>
      </c>
      <c r="B2423" s="22">
        <v>0</v>
      </c>
      <c r="C2423" s="22" t="s">
        <v>4615</v>
      </c>
      <c r="D2423" s="22">
        <v>4</v>
      </c>
      <c r="E2423" s="23" t="str">
        <f t="shared" si="222"/>
        <v>Green</v>
      </c>
      <c r="F2423" s="72" t="s">
        <v>1690</v>
      </c>
      <c r="G2423" s="23"/>
      <c r="H2423" s="24" t="str">
        <f t="shared" si="223"/>
        <v>Start Loc</v>
      </c>
      <c r="I2423" s="24" t="str">
        <f t="shared" si="224"/>
        <v>End Loc</v>
      </c>
      <c r="J2423" s="24" t="str">
        <f t="shared" si="225"/>
        <v>Segment</v>
      </c>
      <c r="K2423" s="71" t="s">
        <v>886</v>
      </c>
      <c r="L2423" s="22">
        <v>2.5</v>
      </c>
      <c r="M2423" s="22">
        <v>2.74</v>
      </c>
      <c r="N2423" s="22">
        <v>4</v>
      </c>
      <c r="O2423" s="22">
        <v>0</v>
      </c>
      <c r="P2423" s="22">
        <v>0</v>
      </c>
      <c r="Q2423" s="22">
        <v>5</v>
      </c>
      <c r="R2423" s="22"/>
      <c r="S2423" s="22"/>
      <c r="T2423" s="22"/>
      <c r="U2423" t="s">
        <v>1401</v>
      </c>
      <c r="V2423" s="18">
        <f t="shared" si="226"/>
        <v>0.24000000000000021</v>
      </c>
      <c r="W2423" s="18">
        <v>40.197963506699999</v>
      </c>
      <c r="X2423" s="18">
        <v>-82.982017536800001</v>
      </c>
      <c r="Y2423" s="18">
        <v>40.195751682400001</v>
      </c>
      <c r="Z2423" s="18">
        <v>-82.978818301900006</v>
      </c>
      <c r="AA2423" s="71" t="str">
        <f t="shared" si="227"/>
        <v>DEL</v>
      </c>
    </row>
    <row r="2424" spans="1:27" x14ac:dyDescent="0.25">
      <c r="A2424" s="22" t="s">
        <v>2241</v>
      </c>
      <c r="B2424" s="22">
        <v>0</v>
      </c>
      <c r="C2424" s="22" t="s">
        <v>4608</v>
      </c>
      <c r="D2424" s="22">
        <v>2</v>
      </c>
      <c r="E2424" s="23" t="str">
        <f t="shared" si="222"/>
        <v>Green</v>
      </c>
      <c r="F2424" s="72" t="s">
        <v>1682</v>
      </c>
      <c r="G2424" s="23"/>
      <c r="H2424" s="24" t="str">
        <f t="shared" si="223"/>
        <v>Start Loc</v>
      </c>
      <c r="I2424" s="24" t="str">
        <f t="shared" si="224"/>
        <v>End Loc</v>
      </c>
      <c r="J2424" s="24" t="str">
        <f t="shared" si="225"/>
        <v>Segment</v>
      </c>
      <c r="K2424" s="71" t="s">
        <v>892</v>
      </c>
      <c r="L2424" s="22">
        <v>1.25</v>
      </c>
      <c r="M2424" s="22">
        <v>1.49</v>
      </c>
      <c r="N2424" s="22">
        <v>2</v>
      </c>
      <c r="O2424" s="22">
        <v>0</v>
      </c>
      <c r="P2424" s="22">
        <v>0</v>
      </c>
      <c r="Q2424" s="22">
        <v>0</v>
      </c>
      <c r="R2424" s="22"/>
      <c r="S2424" s="22"/>
      <c r="T2424" s="22"/>
      <c r="U2424" t="s">
        <v>748</v>
      </c>
      <c r="V2424" s="18">
        <f t="shared" si="226"/>
        <v>0.24</v>
      </c>
      <c r="W2424" s="18">
        <v>40.198610100700002</v>
      </c>
      <c r="X2424" s="18">
        <v>-80.809959392500005</v>
      </c>
      <c r="Y2424" s="18">
        <v>40.196675060700002</v>
      </c>
      <c r="Z2424" s="18">
        <v>-80.806472909600004</v>
      </c>
      <c r="AA2424" s="71" t="str">
        <f t="shared" si="227"/>
        <v>JEF</v>
      </c>
    </row>
    <row r="2425" spans="1:27" x14ac:dyDescent="0.25">
      <c r="A2425" s="22" t="s">
        <v>5459</v>
      </c>
      <c r="B2425" s="22">
        <v>0</v>
      </c>
      <c r="C2425" s="22" t="s">
        <v>4618</v>
      </c>
      <c r="D2425" s="22">
        <v>4</v>
      </c>
      <c r="E2425" s="23" t="str">
        <f t="shared" si="222"/>
        <v>Green</v>
      </c>
      <c r="F2425" s="72" t="s">
        <v>1690</v>
      </c>
      <c r="G2425" s="23"/>
      <c r="H2425" s="24" t="str">
        <f t="shared" si="223"/>
        <v>Start Loc</v>
      </c>
      <c r="I2425" s="24" t="str">
        <f t="shared" si="224"/>
        <v>End Loc</v>
      </c>
      <c r="J2425" s="24" t="str">
        <f t="shared" si="225"/>
        <v>Segment</v>
      </c>
      <c r="K2425" s="71" t="s">
        <v>890</v>
      </c>
      <c r="L2425" s="22">
        <v>2</v>
      </c>
      <c r="M2425" s="22">
        <v>2.2400000000000002</v>
      </c>
      <c r="N2425" s="22">
        <v>4</v>
      </c>
      <c r="O2425" s="22">
        <v>0</v>
      </c>
      <c r="P2425" s="22">
        <v>0</v>
      </c>
      <c r="Q2425" s="22">
        <v>0</v>
      </c>
      <c r="R2425" s="22"/>
      <c r="S2425" s="22"/>
      <c r="T2425" s="22"/>
      <c r="U2425" t="s">
        <v>268</v>
      </c>
      <c r="V2425" s="18">
        <f t="shared" si="226"/>
        <v>0.24000000000000021</v>
      </c>
      <c r="W2425" s="18">
        <v>40.197433499500001</v>
      </c>
      <c r="X2425" s="18">
        <v>-83.133951633699994</v>
      </c>
      <c r="Y2425" s="18">
        <v>40.197135826699999</v>
      </c>
      <c r="Z2425" s="18">
        <v>-83.129473506899998</v>
      </c>
      <c r="AA2425" s="71" t="str">
        <f t="shared" si="227"/>
        <v>DEL</v>
      </c>
    </row>
    <row r="2426" spans="1:27" x14ac:dyDescent="0.25">
      <c r="A2426" s="22" t="s">
        <v>5752</v>
      </c>
      <c r="B2426" s="22">
        <v>0</v>
      </c>
      <c r="C2426" s="22" t="s">
        <v>4621</v>
      </c>
      <c r="D2426" s="22">
        <v>2</v>
      </c>
      <c r="E2426" s="23" t="str">
        <f t="shared" si="222"/>
        <v>Green</v>
      </c>
      <c r="F2426" s="72" t="s">
        <v>1682</v>
      </c>
      <c r="G2426" s="23"/>
      <c r="H2426" s="24" t="str">
        <f t="shared" si="223"/>
        <v>Start Loc</v>
      </c>
      <c r="I2426" s="24" t="str">
        <f t="shared" si="224"/>
        <v>End Loc</v>
      </c>
      <c r="J2426" s="24" t="str">
        <f t="shared" si="225"/>
        <v>Segment</v>
      </c>
      <c r="K2426" s="71" t="s">
        <v>802</v>
      </c>
      <c r="L2426" s="22">
        <v>0.75</v>
      </c>
      <c r="M2426" s="22">
        <v>0.99</v>
      </c>
      <c r="N2426" s="22">
        <v>2</v>
      </c>
      <c r="O2426" s="22">
        <v>0</v>
      </c>
      <c r="P2426" s="22">
        <v>0</v>
      </c>
      <c r="Q2426" s="22">
        <v>3</v>
      </c>
      <c r="R2426" s="22"/>
      <c r="S2426" s="22"/>
      <c r="T2426" s="22"/>
      <c r="U2426" t="s">
        <v>417</v>
      </c>
      <c r="V2426" s="18">
        <f t="shared" si="226"/>
        <v>0.24</v>
      </c>
      <c r="W2426" s="18">
        <v>40.1969966132</v>
      </c>
      <c r="X2426" s="18">
        <v>-80.697945586000003</v>
      </c>
      <c r="Y2426" s="18">
        <v>40.1973238442</v>
      </c>
      <c r="Z2426" s="18">
        <v>-80.702385224599993</v>
      </c>
      <c r="AA2426" s="71" t="str">
        <f t="shared" si="227"/>
        <v>JEF</v>
      </c>
    </row>
    <row r="2427" spans="1:27" x14ac:dyDescent="0.25">
      <c r="A2427" s="22" t="s">
        <v>2296</v>
      </c>
      <c r="B2427" s="22">
        <v>0</v>
      </c>
      <c r="C2427" s="22" t="s">
        <v>4616</v>
      </c>
      <c r="D2427" s="22">
        <v>2</v>
      </c>
      <c r="E2427" s="23" t="str">
        <f t="shared" si="222"/>
        <v>Green</v>
      </c>
      <c r="F2427" s="72" t="s">
        <v>1690</v>
      </c>
      <c r="G2427" s="23"/>
      <c r="H2427" s="24" t="str">
        <f t="shared" si="223"/>
        <v>Start Loc</v>
      </c>
      <c r="I2427" s="24" t="str">
        <f t="shared" si="224"/>
        <v>End Loc</v>
      </c>
      <c r="J2427" s="24" t="str">
        <f t="shared" si="225"/>
        <v>Segment</v>
      </c>
      <c r="K2427" s="71" t="s">
        <v>844</v>
      </c>
      <c r="L2427" s="22">
        <v>4</v>
      </c>
      <c r="M2427" s="22">
        <v>4.24</v>
      </c>
      <c r="N2427" s="22">
        <v>2</v>
      </c>
      <c r="O2427" s="22">
        <v>0</v>
      </c>
      <c r="P2427" s="22">
        <v>0</v>
      </c>
      <c r="Q2427" s="22">
        <v>0</v>
      </c>
      <c r="R2427" s="22"/>
      <c r="S2427" s="22"/>
      <c r="T2427" s="22"/>
      <c r="U2427" t="s">
        <v>1887</v>
      </c>
      <c r="V2427" s="18">
        <f t="shared" si="226"/>
        <v>0.24000000000000021</v>
      </c>
      <c r="W2427" s="18">
        <v>40.1960784487</v>
      </c>
      <c r="X2427" s="18">
        <v>-83.077727257800007</v>
      </c>
      <c r="Y2427" s="18">
        <v>40.198363701300003</v>
      </c>
      <c r="Z2427" s="18">
        <v>-83.080707211199993</v>
      </c>
      <c r="AA2427" s="71" t="str">
        <f t="shared" si="227"/>
        <v>DEL</v>
      </c>
    </row>
    <row r="2428" spans="1:27" x14ac:dyDescent="0.25">
      <c r="A2428" s="22" t="s">
        <v>3459</v>
      </c>
      <c r="B2428" s="22">
        <v>0</v>
      </c>
      <c r="C2428" s="22" t="s">
        <v>4621</v>
      </c>
      <c r="D2428" s="22">
        <v>2</v>
      </c>
      <c r="E2428" s="23" t="str">
        <f t="shared" si="222"/>
        <v>Green</v>
      </c>
      <c r="F2428" s="72" t="s">
        <v>1690</v>
      </c>
      <c r="G2428" s="23"/>
      <c r="H2428" s="24" t="str">
        <f t="shared" si="223"/>
        <v>Start Loc</v>
      </c>
      <c r="I2428" s="24" t="str">
        <f t="shared" si="224"/>
        <v>End Loc</v>
      </c>
      <c r="J2428" s="24" t="str">
        <f t="shared" si="225"/>
        <v>Segment</v>
      </c>
      <c r="K2428" s="71" t="s">
        <v>886</v>
      </c>
      <c r="L2428" s="22">
        <v>0.75</v>
      </c>
      <c r="M2428" s="22">
        <v>0.99</v>
      </c>
      <c r="N2428" s="22">
        <v>2</v>
      </c>
      <c r="O2428" s="22">
        <v>0</v>
      </c>
      <c r="P2428" s="22">
        <v>0</v>
      </c>
      <c r="Q2428" s="22">
        <v>0</v>
      </c>
      <c r="R2428" s="22"/>
      <c r="S2428" s="22"/>
      <c r="T2428" s="22"/>
      <c r="U2428" t="s">
        <v>1401</v>
      </c>
      <c r="V2428" s="18">
        <f t="shared" si="226"/>
        <v>0.24</v>
      </c>
      <c r="W2428" s="18">
        <v>40.1998388385</v>
      </c>
      <c r="X2428" s="18">
        <v>-83.014890656999995</v>
      </c>
      <c r="Y2428" s="18">
        <v>40.199320716800003</v>
      </c>
      <c r="Z2428" s="18">
        <v>-83.010491263000006</v>
      </c>
      <c r="AA2428" s="71" t="str">
        <f t="shared" si="227"/>
        <v>DEL</v>
      </c>
    </row>
    <row r="2429" spans="1:27" x14ac:dyDescent="0.25">
      <c r="A2429" s="22" t="s">
        <v>2748</v>
      </c>
      <c r="B2429" s="22">
        <v>0</v>
      </c>
      <c r="C2429" s="22" t="s">
        <v>4624</v>
      </c>
      <c r="D2429" s="22">
        <v>2</v>
      </c>
      <c r="E2429" s="23" t="str">
        <f t="shared" si="222"/>
        <v>Green</v>
      </c>
      <c r="F2429" s="72" t="s">
        <v>1728</v>
      </c>
      <c r="G2429" s="23"/>
      <c r="H2429" s="24" t="str">
        <f t="shared" si="223"/>
        <v>Start Loc</v>
      </c>
      <c r="I2429" s="24" t="str">
        <f t="shared" si="224"/>
        <v>End Loc</v>
      </c>
      <c r="J2429" s="24" t="str">
        <f t="shared" si="225"/>
        <v>Segment</v>
      </c>
      <c r="K2429" s="71" t="s">
        <v>937</v>
      </c>
      <c r="L2429" s="22">
        <v>2.25</v>
      </c>
      <c r="M2429" s="22">
        <v>2.4900000000000002</v>
      </c>
      <c r="N2429" s="22">
        <v>2</v>
      </c>
      <c r="O2429" s="22">
        <v>1</v>
      </c>
      <c r="P2429" s="22">
        <v>0</v>
      </c>
      <c r="Q2429" s="22">
        <v>1</v>
      </c>
      <c r="R2429" s="22"/>
      <c r="S2429" s="22"/>
      <c r="T2429" s="22"/>
      <c r="U2429" t="s">
        <v>1965</v>
      </c>
      <c r="V2429" s="18">
        <f t="shared" si="226"/>
        <v>0.24000000000000021</v>
      </c>
      <c r="W2429" s="18">
        <v>40.1966198115</v>
      </c>
      <c r="X2429" s="18">
        <v>-81.271096951000004</v>
      </c>
      <c r="Y2429" s="18">
        <v>40.199846742699997</v>
      </c>
      <c r="Z2429" s="18">
        <v>-81.271010509700005</v>
      </c>
      <c r="AA2429" s="71" t="str">
        <f t="shared" si="227"/>
        <v>HAS</v>
      </c>
    </row>
    <row r="2430" spans="1:27" x14ac:dyDescent="0.25">
      <c r="A2430" s="22" t="s">
        <v>2844</v>
      </c>
      <c r="B2430" s="22">
        <v>0</v>
      </c>
      <c r="C2430" s="22" t="s">
        <v>4620</v>
      </c>
      <c r="D2430" s="22">
        <v>2</v>
      </c>
      <c r="E2430" s="23" t="str">
        <f t="shared" si="222"/>
        <v>Green</v>
      </c>
      <c r="F2430" s="72" t="s">
        <v>1690</v>
      </c>
      <c r="G2430" s="23"/>
      <c r="H2430" s="24" t="str">
        <f t="shared" si="223"/>
        <v>Start Loc</v>
      </c>
      <c r="I2430" s="24" t="str">
        <f t="shared" si="224"/>
        <v>End Loc</v>
      </c>
      <c r="J2430" s="24" t="str">
        <f t="shared" si="225"/>
        <v>Segment</v>
      </c>
      <c r="K2430" s="71" t="s">
        <v>952</v>
      </c>
      <c r="L2430" s="22">
        <v>0</v>
      </c>
      <c r="M2430" s="22">
        <v>0.24</v>
      </c>
      <c r="N2430" s="22">
        <v>2</v>
      </c>
      <c r="O2430" s="22">
        <v>0</v>
      </c>
      <c r="P2430" s="22">
        <v>0</v>
      </c>
      <c r="Q2430" s="22">
        <v>1</v>
      </c>
      <c r="R2430" s="22"/>
      <c r="S2430" s="22"/>
      <c r="T2430" s="22"/>
      <c r="U2430" t="s">
        <v>1997</v>
      </c>
      <c r="V2430" s="18">
        <f t="shared" si="226"/>
        <v>0.24</v>
      </c>
      <c r="W2430" s="18">
        <v>40.197429898599999</v>
      </c>
      <c r="X2430" s="18">
        <v>-83.133878525200004</v>
      </c>
      <c r="Y2430" s="18">
        <v>40.200823438</v>
      </c>
      <c r="Z2430" s="18">
        <v>-83.133984691699993</v>
      </c>
      <c r="AA2430" s="71" t="str">
        <f t="shared" si="227"/>
        <v>DEL</v>
      </c>
    </row>
    <row r="2431" spans="1:27" x14ac:dyDescent="0.25">
      <c r="A2431" s="22" t="s">
        <v>5568</v>
      </c>
      <c r="B2431" s="22">
        <v>0</v>
      </c>
      <c r="C2431" s="22" t="s">
        <v>4615</v>
      </c>
      <c r="D2431" s="22">
        <v>2</v>
      </c>
      <c r="E2431" s="23" t="str">
        <f t="shared" si="222"/>
        <v>Green</v>
      </c>
      <c r="F2431" s="72" t="s">
        <v>1699</v>
      </c>
      <c r="G2431" s="23"/>
      <c r="H2431" s="24" t="str">
        <f t="shared" si="223"/>
        <v>Start Loc</v>
      </c>
      <c r="I2431" s="24" t="str">
        <f t="shared" si="224"/>
        <v>End Loc</v>
      </c>
      <c r="J2431" s="24" t="str">
        <f t="shared" si="225"/>
        <v>Segment</v>
      </c>
      <c r="K2431" s="71" t="s">
        <v>969</v>
      </c>
      <c r="L2431" s="22">
        <v>2.5</v>
      </c>
      <c r="M2431" s="22">
        <v>2.74</v>
      </c>
      <c r="N2431" s="22">
        <v>2</v>
      </c>
      <c r="O2431" s="22">
        <v>0</v>
      </c>
      <c r="P2431" s="22">
        <v>0</v>
      </c>
      <c r="Q2431" s="22">
        <v>0</v>
      </c>
      <c r="R2431" s="22"/>
      <c r="S2431" s="22"/>
      <c r="T2431" s="22"/>
      <c r="U2431" t="s">
        <v>6641</v>
      </c>
      <c r="V2431" s="18">
        <f t="shared" si="226"/>
        <v>0.24000000000000021</v>
      </c>
      <c r="W2431" s="18">
        <v>40.203900711400003</v>
      </c>
      <c r="X2431" s="18">
        <v>-82.3321885987</v>
      </c>
      <c r="Y2431" s="18">
        <v>40.203622592499997</v>
      </c>
      <c r="Z2431" s="18">
        <v>-82.327883138800004</v>
      </c>
      <c r="AA2431" s="71" t="str">
        <f t="shared" si="227"/>
        <v>LIC</v>
      </c>
    </row>
    <row r="2432" spans="1:27" x14ac:dyDescent="0.25">
      <c r="A2432" s="22" t="s">
        <v>5866</v>
      </c>
      <c r="B2432" s="22">
        <v>0</v>
      </c>
      <c r="C2432" s="22" t="s">
        <v>4614</v>
      </c>
      <c r="D2432" s="22">
        <v>2</v>
      </c>
      <c r="E2432" s="23" t="str">
        <f t="shared" si="222"/>
        <v>Green</v>
      </c>
      <c r="F2432" s="72" t="s">
        <v>1686</v>
      </c>
      <c r="G2432" s="23"/>
      <c r="H2432" s="24" t="str">
        <f t="shared" si="223"/>
        <v>Start Loc</v>
      </c>
      <c r="I2432" s="24" t="str">
        <f t="shared" si="224"/>
        <v>End Loc</v>
      </c>
      <c r="J2432" s="24" t="str">
        <f t="shared" si="225"/>
        <v>Segment</v>
      </c>
      <c r="K2432" s="71" t="s">
        <v>814</v>
      </c>
      <c r="L2432" s="22">
        <v>3.75</v>
      </c>
      <c r="M2432" s="22">
        <v>3.99</v>
      </c>
      <c r="N2432" s="22">
        <v>2</v>
      </c>
      <c r="O2432" s="22">
        <v>0</v>
      </c>
      <c r="P2432" s="22">
        <v>0</v>
      </c>
      <c r="Q2432" s="22">
        <v>0</v>
      </c>
      <c r="R2432" s="22"/>
      <c r="S2432" s="22"/>
      <c r="T2432" s="22"/>
      <c r="U2432" t="s">
        <v>6708</v>
      </c>
      <c r="V2432" s="18">
        <f t="shared" si="226"/>
        <v>0.24000000000000021</v>
      </c>
      <c r="W2432" s="18">
        <v>40.202472174299999</v>
      </c>
      <c r="X2432" s="18">
        <v>-83.183215834999999</v>
      </c>
      <c r="Y2432" s="18">
        <v>40.203962392999998</v>
      </c>
      <c r="Z2432" s="18">
        <v>-83.187296664000002</v>
      </c>
      <c r="AA2432" s="71" t="str">
        <f t="shared" si="227"/>
        <v>UNI</v>
      </c>
    </row>
    <row r="2433" spans="1:27" x14ac:dyDescent="0.25">
      <c r="A2433" s="22" t="s">
        <v>5744</v>
      </c>
      <c r="B2433" s="22">
        <v>0</v>
      </c>
      <c r="C2433" s="22" t="s">
        <v>4627</v>
      </c>
      <c r="D2433" s="22">
        <v>2</v>
      </c>
      <c r="E2433" s="23" t="str">
        <f t="shared" si="222"/>
        <v>Green</v>
      </c>
      <c r="F2433" s="72" t="s">
        <v>1699</v>
      </c>
      <c r="G2433" s="23"/>
      <c r="H2433" s="24" t="str">
        <f t="shared" si="223"/>
        <v>Start Loc</v>
      </c>
      <c r="I2433" s="24" t="str">
        <f t="shared" si="224"/>
        <v>End Loc</v>
      </c>
      <c r="J2433" s="24" t="str">
        <f t="shared" si="225"/>
        <v>Segment</v>
      </c>
      <c r="K2433" s="71" t="s">
        <v>808</v>
      </c>
      <c r="L2433" s="22">
        <v>3.25</v>
      </c>
      <c r="M2433" s="22">
        <v>3.49</v>
      </c>
      <c r="N2433" s="22">
        <v>2</v>
      </c>
      <c r="O2433" s="22">
        <v>0</v>
      </c>
      <c r="P2433" s="22">
        <v>0</v>
      </c>
      <c r="Q2433" s="22">
        <v>0</v>
      </c>
      <c r="R2433" s="22"/>
      <c r="S2433" s="22"/>
      <c r="T2433" s="22"/>
      <c r="U2433" t="s">
        <v>1813</v>
      </c>
      <c r="V2433" s="18">
        <f t="shared" si="226"/>
        <v>0.24000000000000021</v>
      </c>
      <c r="W2433" s="18">
        <v>40.205989058100002</v>
      </c>
      <c r="X2433" s="18">
        <v>-82.695041400199997</v>
      </c>
      <c r="Y2433" s="18">
        <v>40.207490192100003</v>
      </c>
      <c r="Z2433" s="18">
        <v>-82.692313439499998</v>
      </c>
      <c r="AA2433" s="71" t="str">
        <f t="shared" si="227"/>
        <v>LIC</v>
      </c>
    </row>
    <row r="2434" spans="1:27" x14ac:dyDescent="0.25">
      <c r="A2434" s="22" t="s">
        <v>6083</v>
      </c>
      <c r="B2434" s="22">
        <v>0</v>
      </c>
      <c r="C2434" s="22" t="s">
        <v>4637</v>
      </c>
      <c r="D2434" s="22">
        <v>2</v>
      </c>
      <c r="E2434" s="23" t="str">
        <f t="shared" si="222"/>
        <v>Green</v>
      </c>
      <c r="F2434" s="72" t="s">
        <v>1697</v>
      </c>
      <c r="G2434" s="23"/>
      <c r="H2434" s="24" t="str">
        <f t="shared" si="223"/>
        <v>Start Loc</v>
      </c>
      <c r="I2434" s="24" t="str">
        <f t="shared" si="224"/>
        <v>End Loc</v>
      </c>
      <c r="J2434" s="24" t="str">
        <f t="shared" si="225"/>
        <v>Segment</v>
      </c>
      <c r="K2434" s="71" t="s">
        <v>1091</v>
      </c>
      <c r="L2434" s="22">
        <v>8.25</v>
      </c>
      <c r="M2434" s="22">
        <v>8.49</v>
      </c>
      <c r="N2434" s="22">
        <v>2</v>
      </c>
      <c r="O2434" s="22">
        <v>0</v>
      </c>
      <c r="P2434" s="22">
        <v>0</v>
      </c>
      <c r="Q2434" s="22">
        <v>0</v>
      </c>
      <c r="R2434" s="22"/>
      <c r="S2434" s="22"/>
      <c r="T2434" s="22"/>
      <c r="U2434" t="s">
        <v>6773</v>
      </c>
      <c r="V2434" s="18">
        <f t="shared" si="226"/>
        <v>0.24000000000000021</v>
      </c>
      <c r="W2434" s="18">
        <v>40.209476652500001</v>
      </c>
      <c r="X2434" s="18">
        <v>-84.277788915900004</v>
      </c>
      <c r="Y2434" s="18">
        <v>40.2085839294</v>
      </c>
      <c r="Z2434" s="18">
        <v>-84.273471936000007</v>
      </c>
      <c r="AA2434" s="71" t="str">
        <f t="shared" si="227"/>
        <v>SHE</v>
      </c>
    </row>
    <row r="2435" spans="1:27" x14ac:dyDescent="0.25">
      <c r="A2435" s="22" t="s">
        <v>6100</v>
      </c>
      <c r="B2435" s="22">
        <v>0</v>
      </c>
      <c r="C2435" s="22" t="s">
        <v>4622</v>
      </c>
      <c r="D2435" s="22">
        <v>2</v>
      </c>
      <c r="E2435" s="23" t="str">
        <f t="shared" si="222"/>
        <v>Green</v>
      </c>
      <c r="F2435" s="72" t="s">
        <v>1682</v>
      </c>
      <c r="G2435" s="23"/>
      <c r="H2435" s="24" t="str">
        <f t="shared" si="223"/>
        <v>Start Loc</v>
      </c>
      <c r="I2435" s="24" t="str">
        <f t="shared" si="224"/>
        <v>End Loc</v>
      </c>
      <c r="J2435" s="24" t="str">
        <f t="shared" si="225"/>
        <v>Segment</v>
      </c>
      <c r="K2435" s="71" t="s">
        <v>854</v>
      </c>
      <c r="L2435" s="22">
        <v>1.5</v>
      </c>
      <c r="M2435" s="22">
        <v>1.74</v>
      </c>
      <c r="N2435" s="22">
        <v>2</v>
      </c>
      <c r="O2435" s="22">
        <v>0</v>
      </c>
      <c r="P2435" s="22">
        <v>0</v>
      </c>
      <c r="Q2435" s="22">
        <v>1</v>
      </c>
      <c r="R2435" s="22"/>
      <c r="S2435" s="22"/>
      <c r="T2435" s="22"/>
      <c r="U2435" t="s">
        <v>6778</v>
      </c>
      <c r="V2435" s="18">
        <f t="shared" si="226"/>
        <v>0.24</v>
      </c>
      <c r="W2435" s="18">
        <v>40.207425925999999</v>
      </c>
      <c r="X2435" s="18">
        <v>-80.722804009100003</v>
      </c>
      <c r="Y2435" s="18">
        <v>40.210126367900003</v>
      </c>
      <c r="Z2435" s="18">
        <v>-80.724762749700005</v>
      </c>
      <c r="AA2435" s="71" t="str">
        <f t="shared" si="227"/>
        <v>JEF</v>
      </c>
    </row>
    <row r="2436" spans="1:27" x14ac:dyDescent="0.25">
      <c r="A2436" s="22" t="s">
        <v>3197</v>
      </c>
      <c r="B2436" s="22">
        <v>0</v>
      </c>
      <c r="C2436" s="22" t="s">
        <v>4646</v>
      </c>
      <c r="D2436" s="22">
        <v>2</v>
      </c>
      <c r="E2436" s="23" t="str">
        <f t="shared" si="222"/>
        <v>Green</v>
      </c>
      <c r="F2436" s="72" t="s">
        <v>1686</v>
      </c>
      <c r="G2436" s="23"/>
      <c r="H2436" s="24" t="str">
        <f t="shared" si="223"/>
        <v>Start Loc</v>
      </c>
      <c r="I2436" s="24" t="str">
        <f t="shared" si="224"/>
        <v>End Loc</v>
      </c>
      <c r="J2436" s="24" t="str">
        <f t="shared" si="225"/>
        <v>Segment</v>
      </c>
      <c r="K2436" s="71" t="s">
        <v>1084</v>
      </c>
      <c r="L2436" s="22">
        <v>5.5</v>
      </c>
      <c r="M2436" s="22">
        <v>5.74</v>
      </c>
      <c r="N2436" s="22">
        <v>2</v>
      </c>
      <c r="O2436" s="22">
        <v>0</v>
      </c>
      <c r="P2436" s="22">
        <v>0</v>
      </c>
      <c r="Q2436" s="22">
        <v>0</v>
      </c>
      <c r="R2436" s="22"/>
      <c r="S2436" s="22"/>
      <c r="T2436" s="22"/>
      <c r="U2436" t="s">
        <v>537</v>
      </c>
      <c r="V2436" s="18">
        <f t="shared" si="226"/>
        <v>0.24000000000000021</v>
      </c>
      <c r="W2436" s="18">
        <v>40.212253900999997</v>
      </c>
      <c r="X2436" s="18">
        <v>-83.263571388499997</v>
      </c>
      <c r="Y2436" s="18">
        <v>40.211530653700002</v>
      </c>
      <c r="Z2436" s="18">
        <v>-83.2591205067</v>
      </c>
      <c r="AA2436" s="71" t="str">
        <f t="shared" si="227"/>
        <v>UNI</v>
      </c>
    </row>
    <row r="2437" spans="1:27" x14ac:dyDescent="0.25">
      <c r="A2437" s="22" t="s">
        <v>5570</v>
      </c>
      <c r="B2437" s="22">
        <v>0</v>
      </c>
      <c r="C2437" s="22" t="s">
        <v>4638</v>
      </c>
      <c r="D2437" s="22">
        <v>2</v>
      </c>
      <c r="E2437" s="23" t="str">
        <f t="shared" si="222"/>
        <v>Green</v>
      </c>
      <c r="F2437" s="72" t="s">
        <v>1686</v>
      </c>
      <c r="G2437" s="23"/>
      <c r="H2437" s="24" t="str">
        <f t="shared" si="223"/>
        <v>Start Loc</v>
      </c>
      <c r="I2437" s="24" t="str">
        <f t="shared" si="224"/>
        <v>End Loc</v>
      </c>
      <c r="J2437" s="24" t="str">
        <f t="shared" si="225"/>
        <v>Segment</v>
      </c>
      <c r="K2437" s="71" t="s">
        <v>1084</v>
      </c>
      <c r="L2437" s="22">
        <v>7.5</v>
      </c>
      <c r="M2437" s="22">
        <v>7.74</v>
      </c>
      <c r="N2437" s="22">
        <v>2</v>
      </c>
      <c r="O2437" s="22">
        <v>0</v>
      </c>
      <c r="P2437" s="22">
        <v>0</v>
      </c>
      <c r="Q2437" s="22">
        <v>0</v>
      </c>
      <c r="R2437" s="22"/>
      <c r="S2437" s="22"/>
      <c r="T2437" s="22"/>
      <c r="U2437" t="s">
        <v>537</v>
      </c>
      <c r="V2437" s="18">
        <f t="shared" si="226"/>
        <v>0.24000000000000021</v>
      </c>
      <c r="W2437" s="18">
        <v>40.2119748175</v>
      </c>
      <c r="X2437" s="18">
        <v>-83.226128337299997</v>
      </c>
      <c r="Y2437" s="18">
        <v>40.212105537699998</v>
      </c>
      <c r="Z2437" s="18">
        <v>-83.221629143100003</v>
      </c>
      <c r="AA2437" s="71" t="str">
        <f t="shared" si="227"/>
        <v>UNI</v>
      </c>
    </row>
    <row r="2438" spans="1:27" x14ac:dyDescent="0.25">
      <c r="A2438" s="22" t="s">
        <v>5652</v>
      </c>
      <c r="B2438" s="22">
        <v>0</v>
      </c>
      <c r="C2438" s="22" t="s">
        <v>4622</v>
      </c>
      <c r="D2438" s="22">
        <v>2</v>
      </c>
      <c r="E2438" s="23" t="str">
        <f t="shared" si="222"/>
        <v>Green</v>
      </c>
      <c r="F2438" s="72" t="s">
        <v>1682</v>
      </c>
      <c r="G2438" s="23"/>
      <c r="H2438" s="24" t="str">
        <f t="shared" si="223"/>
        <v>Start Loc</v>
      </c>
      <c r="I2438" s="24" t="str">
        <f t="shared" si="224"/>
        <v>End Loc</v>
      </c>
      <c r="J2438" s="24" t="str">
        <f t="shared" si="225"/>
        <v>Segment</v>
      </c>
      <c r="K2438" s="71" t="s">
        <v>792</v>
      </c>
      <c r="L2438" s="22">
        <v>1.5</v>
      </c>
      <c r="M2438" s="22">
        <v>1.74</v>
      </c>
      <c r="N2438" s="22">
        <v>2</v>
      </c>
      <c r="O2438" s="22">
        <v>1</v>
      </c>
      <c r="P2438" s="22">
        <v>1</v>
      </c>
      <c r="Q2438" s="22">
        <v>1</v>
      </c>
      <c r="R2438" s="22"/>
      <c r="S2438" s="22"/>
      <c r="T2438" s="22"/>
      <c r="U2438" t="s">
        <v>1625</v>
      </c>
      <c r="V2438" s="18">
        <f t="shared" si="226"/>
        <v>0.24</v>
      </c>
      <c r="W2438" s="18">
        <v>40.2150998117</v>
      </c>
      <c r="X2438" s="18">
        <v>-80.865586708600006</v>
      </c>
      <c r="Y2438" s="18">
        <v>40.212739547300004</v>
      </c>
      <c r="Z2438" s="18">
        <v>-80.862455508500005</v>
      </c>
      <c r="AA2438" s="71" t="str">
        <f t="shared" si="227"/>
        <v>JEF</v>
      </c>
    </row>
    <row r="2439" spans="1:27" x14ac:dyDescent="0.25">
      <c r="A2439" s="22" t="s">
        <v>3089</v>
      </c>
      <c r="B2439" s="22">
        <v>0</v>
      </c>
      <c r="C2439" s="22" t="s">
        <v>4620</v>
      </c>
      <c r="D2439" s="22">
        <v>2</v>
      </c>
      <c r="E2439" s="23" t="str">
        <f t="shared" si="222"/>
        <v>Green</v>
      </c>
      <c r="F2439" s="72" t="s">
        <v>1697</v>
      </c>
      <c r="G2439" s="23"/>
      <c r="H2439" s="24" t="str">
        <f t="shared" si="223"/>
        <v>Start Loc</v>
      </c>
      <c r="I2439" s="24" t="str">
        <f t="shared" si="224"/>
        <v>End Loc</v>
      </c>
      <c r="J2439" s="24" t="str">
        <f t="shared" si="225"/>
        <v>Segment</v>
      </c>
      <c r="K2439" s="71" t="s">
        <v>960</v>
      </c>
      <c r="L2439" s="22">
        <v>0</v>
      </c>
      <c r="M2439" s="22">
        <v>0.24</v>
      </c>
      <c r="N2439" s="22">
        <v>2</v>
      </c>
      <c r="O2439" s="22">
        <v>0</v>
      </c>
      <c r="P2439" s="22">
        <v>0</v>
      </c>
      <c r="Q2439" s="22">
        <v>0</v>
      </c>
      <c r="R2439" s="22"/>
      <c r="S2439" s="22"/>
      <c r="T2439" s="22"/>
      <c r="U2439" t="s">
        <v>1316</v>
      </c>
      <c r="V2439" s="18">
        <f t="shared" si="226"/>
        <v>0.24</v>
      </c>
      <c r="W2439" s="18">
        <v>40.210712174999998</v>
      </c>
      <c r="X2439" s="18">
        <v>-84.242672785099998</v>
      </c>
      <c r="Y2439" s="18">
        <v>40.213718122300001</v>
      </c>
      <c r="Z2439" s="18">
        <v>-84.241022427199994</v>
      </c>
      <c r="AA2439" s="71" t="str">
        <f t="shared" si="227"/>
        <v>SHE</v>
      </c>
    </row>
    <row r="2440" spans="1:27" x14ac:dyDescent="0.25">
      <c r="A2440" s="22" t="s">
        <v>2869</v>
      </c>
      <c r="B2440" s="22">
        <v>0</v>
      </c>
      <c r="C2440" s="22" t="s">
        <v>4619</v>
      </c>
      <c r="D2440" s="22">
        <v>3</v>
      </c>
      <c r="E2440" s="23" t="str">
        <f t="shared" si="222"/>
        <v>Green</v>
      </c>
      <c r="F2440" s="72" t="s">
        <v>1739</v>
      </c>
      <c r="G2440" s="23"/>
      <c r="H2440" s="24" t="str">
        <f t="shared" si="223"/>
        <v>Start Loc</v>
      </c>
      <c r="I2440" s="24" t="str">
        <f t="shared" si="224"/>
        <v>End Loc</v>
      </c>
      <c r="J2440" s="24" t="str">
        <f t="shared" si="225"/>
        <v>Segment</v>
      </c>
      <c r="K2440" s="71" t="s">
        <v>814</v>
      </c>
      <c r="L2440" s="22">
        <v>0.5</v>
      </c>
      <c r="M2440" s="22">
        <v>0.74</v>
      </c>
      <c r="N2440" s="22">
        <v>3</v>
      </c>
      <c r="O2440" s="22">
        <v>0</v>
      </c>
      <c r="P2440" s="22">
        <v>0</v>
      </c>
      <c r="Q2440" s="22">
        <v>1</v>
      </c>
      <c r="R2440" s="22"/>
      <c r="S2440" s="22"/>
      <c r="T2440" s="22"/>
      <c r="U2440" t="s">
        <v>1667</v>
      </c>
      <c r="V2440" s="18">
        <f t="shared" si="226"/>
        <v>0.24</v>
      </c>
      <c r="W2440" s="18">
        <v>40.213970252300001</v>
      </c>
      <c r="X2440" s="18">
        <v>-83.639290180499998</v>
      </c>
      <c r="Y2440" s="18">
        <v>40.216392382000002</v>
      </c>
      <c r="Z2440" s="18">
        <v>-83.637751017799999</v>
      </c>
      <c r="AA2440" s="71" t="str">
        <f t="shared" si="227"/>
        <v>CHP</v>
      </c>
    </row>
    <row r="2441" spans="1:27" x14ac:dyDescent="0.25">
      <c r="A2441" s="22" t="s">
        <v>6494</v>
      </c>
      <c r="B2441" s="22">
        <v>0</v>
      </c>
      <c r="C2441" s="22" t="s">
        <v>4646</v>
      </c>
      <c r="D2441" s="22">
        <v>3</v>
      </c>
      <c r="E2441" s="23" t="str">
        <f t="shared" ref="E2441:E2504" si="228">IF(D2441&gt;15,"Red",IF(D2441&gt;10,"Yellow",IF(D2441&gt;5,"Purple",IF(D2441&gt;1,"Green",""))))</f>
        <v>Green</v>
      </c>
      <c r="F2441" s="72" t="s">
        <v>1690</v>
      </c>
      <c r="G2441" s="23"/>
      <c r="H2441" s="24" t="str">
        <f t="shared" ref="H2441:H2504" si="229">IF(W2441=0,"Unavailable",HYPERLINK(CONCATENATE("http://maps.google.com/maps?q=",+W2441,",+",+X2441,"+(Begin)&amp;iwloc=A&amp;hl=en"),"Start Loc"))</f>
        <v>Start Loc</v>
      </c>
      <c r="I2441" s="24" t="str">
        <f t="shared" ref="I2441:I2504" si="230">IF(Y2441=0,"Unavailable",HYPERLINK(CONCATENATE("http://maps.google.com/maps?q=",+Y2441,",+",+Z2441,"+(End)&amp;iwloc=A&amp;hl=en"),"End Loc"))</f>
        <v>End Loc</v>
      </c>
      <c r="J2441" s="24" t="str">
        <f t="shared" ref="J2441:J2504" si="231">HYPERLINK(CONCATENATE("https://www.google.us/maps/dir/",W2441,",",X2441,"/",Y2441,",",Z2441,"/@",AVERAGE(W2441,Y2441),",",AVERAGE(X2441,Z2441),",15z"),"Segment")</f>
        <v>Segment</v>
      </c>
      <c r="K2441" s="71" t="s">
        <v>875</v>
      </c>
      <c r="L2441" s="22">
        <v>5.5</v>
      </c>
      <c r="M2441" s="22">
        <v>5.74</v>
      </c>
      <c r="N2441" s="22">
        <v>3</v>
      </c>
      <c r="O2441" s="22">
        <v>0</v>
      </c>
      <c r="P2441" s="22">
        <v>0</v>
      </c>
      <c r="Q2441" s="22">
        <v>0</v>
      </c>
      <c r="R2441" s="22"/>
      <c r="S2441" s="22"/>
      <c r="T2441" s="22"/>
      <c r="U2441" t="s">
        <v>255</v>
      </c>
      <c r="V2441" s="18">
        <f t="shared" ref="V2441:V2504" si="232">M2441-L2441</f>
        <v>0.24000000000000021</v>
      </c>
      <c r="W2441" s="18">
        <v>40.2146593095</v>
      </c>
      <c r="X2441" s="18">
        <v>-83.096709615600005</v>
      </c>
      <c r="Y2441" s="18">
        <v>40.218084354200002</v>
      </c>
      <c r="Z2441" s="18">
        <v>-83.0964821747</v>
      </c>
      <c r="AA2441" s="71" t="str">
        <f t="shared" ref="AA2441:AA2504" si="233">MID(U2441,2,3)</f>
        <v>DEL</v>
      </c>
    </row>
    <row r="2442" spans="1:27" x14ac:dyDescent="0.25">
      <c r="A2442" s="22" t="s">
        <v>2443</v>
      </c>
      <c r="B2442" s="22">
        <v>0</v>
      </c>
      <c r="C2442" s="22" t="s">
        <v>4609</v>
      </c>
      <c r="D2442" s="22">
        <v>2</v>
      </c>
      <c r="E2442" s="23" t="str">
        <f t="shared" si="228"/>
        <v>Green</v>
      </c>
      <c r="F2442" s="72" t="s">
        <v>1692</v>
      </c>
      <c r="G2442" s="23"/>
      <c r="H2442" s="24" t="str">
        <f t="shared" si="229"/>
        <v>Start Loc</v>
      </c>
      <c r="I2442" s="24" t="str">
        <f t="shared" si="230"/>
        <v>End Loc</v>
      </c>
      <c r="J2442" s="24" t="str">
        <f t="shared" si="231"/>
        <v>Segment</v>
      </c>
      <c r="K2442" s="71" t="s">
        <v>892</v>
      </c>
      <c r="L2442" s="22">
        <v>4.25</v>
      </c>
      <c r="M2442" s="22">
        <v>4.49</v>
      </c>
      <c r="N2442" s="22">
        <v>2</v>
      </c>
      <c r="O2442" s="22">
        <v>0</v>
      </c>
      <c r="P2442" s="22">
        <v>0</v>
      </c>
      <c r="Q2442" s="22">
        <v>0</v>
      </c>
      <c r="R2442" s="22"/>
      <c r="S2442" s="22"/>
      <c r="T2442" s="22"/>
      <c r="U2442" t="s">
        <v>2085</v>
      </c>
      <c r="V2442" s="18">
        <f t="shared" si="232"/>
        <v>0.24000000000000021</v>
      </c>
      <c r="W2442" s="18">
        <v>40.221216175499997</v>
      </c>
      <c r="X2442" s="18">
        <v>-81.437986362499998</v>
      </c>
      <c r="Y2442" s="18">
        <v>40.218848786000002</v>
      </c>
      <c r="Z2442" s="18">
        <v>-81.4380847945</v>
      </c>
      <c r="AA2442" s="71" t="str">
        <f t="shared" si="233"/>
        <v>TUS</v>
      </c>
    </row>
    <row r="2443" spans="1:27" x14ac:dyDescent="0.25">
      <c r="A2443" s="22" t="s">
        <v>2751</v>
      </c>
      <c r="B2443" s="22">
        <v>0</v>
      </c>
      <c r="C2443" s="22" t="s">
        <v>4612</v>
      </c>
      <c r="D2443" s="22">
        <v>2</v>
      </c>
      <c r="E2443" s="23" t="str">
        <f t="shared" si="228"/>
        <v>Green</v>
      </c>
      <c r="F2443" s="72" t="s">
        <v>1682</v>
      </c>
      <c r="G2443" s="23"/>
      <c r="H2443" s="24" t="str">
        <f t="shared" si="229"/>
        <v>Start Loc</v>
      </c>
      <c r="I2443" s="24" t="str">
        <f t="shared" si="230"/>
        <v>End Loc</v>
      </c>
      <c r="J2443" s="24" t="str">
        <f t="shared" si="231"/>
        <v>Segment</v>
      </c>
      <c r="K2443" s="71" t="s">
        <v>796</v>
      </c>
      <c r="L2443" s="22">
        <v>1</v>
      </c>
      <c r="M2443" s="22">
        <v>1.24</v>
      </c>
      <c r="N2443" s="22">
        <v>2</v>
      </c>
      <c r="O2443" s="22">
        <v>0</v>
      </c>
      <c r="P2443" s="22">
        <v>0</v>
      </c>
      <c r="Q2443" s="22">
        <v>1</v>
      </c>
      <c r="R2443" s="22"/>
      <c r="S2443" s="22"/>
      <c r="T2443" s="22"/>
      <c r="U2443" t="s">
        <v>1663</v>
      </c>
      <c r="V2443" s="18">
        <f t="shared" si="232"/>
        <v>0.24</v>
      </c>
      <c r="W2443" s="18">
        <v>40.220281997500003</v>
      </c>
      <c r="X2443" s="18">
        <v>-80.770849003400002</v>
      </c>
      <c r="Y2443" s="18">
        <v>40.222165667799999</v>
      </c>
      <c r="Z2443" s="18">
        <v>-80.774629195000003</v>
      </c>
      <c r="AA2443" s="71" t="str">
        <f t="shared" si="233"/>
        <v>JEF</v>
      </c>
    </row>
    <row r="2444" spans="1:27" x14ac:dyDescent="0.25">
      <c r="A2444" s="22" t="s">
        <v>2649</v>
      </c>
      <c r="B2444" s="22">
        <v>0</v>
      </c>
      <c r="C2444" s="22" t="s">
        <v>4627</v>
      </c>
      <c r="D2444" s="22">
        <v>4</v>
      </c>
      <c r="E2444" s="23" t="str">
        <f t="shared" si="228"/>
        <v>Green</v>
      </c>
      <c r="F2444" s="72" t="s">
        <v>1716</v>
      </c>
      <c r="G2444" s="23"/>
      <c r="H2444" s="24" t="str">
        <f t="shared" si="229"/>
        <v>Start Loc</v>
      </c>
      <c r="I2444" s="24" t="str">
        <f t="shared" si="230"/>
        <v>End Loc</v>
      </c>
      <c r="J2444" s="24" t="str">
        <f t="shared" si="231"/>
        <v>Segment</v>
      </c>
      <c r="K2444" s="71" t="s">
        <v>2031</v>
      </c>
      <c r="L2444" s="22">
        <v>3.25</v>
      </c>
      <c r="M2444" s="22">
        <v>3.49</v>
      </c>
      <c r="N2444" s="22">
        <v>4</v>
      </c>
      <c r="O2444" s="22">
        <v>0</v>
      </c>
      <c r="P2444" s="22">
        <v>1</v>
      </c>
      <c r="Q2444" s="22">
        <v>1</v>
      </c>
      <c r="R2444" s="22"/>
      <c r="S2444" s="22"/>
      <c r="T2444" s="22"/>
      <c r="U2444" t="s">
        <v>1891</v>
      </c>
      <c r="V2444" s="18">
        <f t="shared" si="232"/>
        <v>0.24000000000000021</v>
      </c>
      <c r="W2444" s="18">
        <v>40.219643250099999</v>
      </c>
      <c r="X2444" s="18">
        <v>-81.860401679500001</v>
      </c>
      <c r="Y2444" s="18">
        <v>40.223055754999997</v>
      </c>
      <c r="Z2444" s="18">
        <v>-81.861061194800001</v>
      </c>
      <c r="AA2444" s="71" t="str">
        <f t="shared" si="233"/>
        <v>COS</v>
      </c>
    </row>
    <row r="2445" spans="1:27" x14ac:dyDescent="0.25">
      <c r="A2445" s="22" t="s">
        <v>6232</v>
      </c>
      <c r="B2445" s="22">
        <v>0</v>
      </c>
      <c r="C2445" s="22" t="s">
        <v>4622</v>
      </c>
      <c r="D2445" s="22">
        <v>2</v>
      </c>
      <c r="E2445" s="23" t="str">
        <f t="shared" si="228"/>
        <v>Green</v>
      </c>
      <c r="F2445" s="72" t="s">
        <v>1728</v>
      </c>
      <c r="G2445" s="23"/>
      <c r="H2445" s="24" t="str">
        <f t="shared" si="229"/>
        <v>Start Loc</v>
      </c>
      <c r="I2445" s="24" t="str">
        <f t="shared" si="230"/>
        <v>End Loc</v>
      </c>
      <c r="J2445" s="24" t="str">
        <f t="shared" si="231"/>
        <v>Segment</v>
      </c>
      <c r="K2445" s="71" t="s">
        <v>812</v>
      </c>
      <c r="L2445" s="22">
        <v>1.5</v>
      </c>
      <c r="M2445" s="22">
        <v>1.74</v>
      </c>
      <c r="N2445" s="22">
        <v>2</v>
      </c>
      <c r="O2445" s="22">
        <v>0</v>
      </c>
      <c r="P2445" s="22">
        <v>0</v>
      </c>
      <c r="Q2445" s="22">
        <v>0</v>
      </c>
      <c r="R2445" s="22"/>
      <c r="S2445" s="22"/>
      <c r="T2445" s="22"/>
      <c r="U2445" t="s">
        <v>6806</v>
      </c>
      <c r="V2445" s="18">
        <f t="shared" si="232"/>
        <v>0.24</v>
      </c>
      <c r="W2445" s="18">
        <v>40.222278431200003</v>
      </c>
      <c r="X2445" s="18">
        <v>-81.2008192877</v>
      </c>
      <c r="Y2445" s="18">
        <v>40.224177859699999</v>
      </c>
      <c r="Z2445" s="18">
        <v>-81.203628668999997</v>
      </c>
      <c r="AA2445" s="71" t="str">
        <f t="shared" si="233"/>
        <v>HAS</v>
      </c>
    </row>
    <row r="2446" spans="1:27" x14ac:dyDescent="0.25">
      <c r="A2446" s="22" t="s">
        <v>5831</v>
      </c>
      <c r="B2446" s="22">
        <v>0</v>
      </c>
      <c r="C2446" s="22" t="s">
        <v>4643</v>
      </c>
      <c r="D2446" s="22">
        <v>2</v>
      </c>
      <c r="E2446" s="23" t="str">
        <f t="shared" si="228"/>
        <v>Green</v>
      </c>
      <c r="F2446" s="72" t="s">
        <v>1716</v>
      </c>
      <c r="G2446" s="23"/>
      <c r="H2446" s="24" t="str">
        <f t="shared" si="229"/>
        <v>Start Loc</v>
      </c>
      <c r="I2446" s="24" t="str">
        <f t="shared" si="230"/>
        <v>End Loc</v>
      </c>
      <c r="J2446" s="24" t="str">
        <f t="shared" si="231"/>
        <v>Segment</v>
      </c>
      <c r="K2446" s="71" t="s">
        <v>2031</v>
      </c>
      <c r="L2446" s="22">
        <v>3.5</v>
      </c>
      <c r="M2446" s="22">
        <v>3.74</v>
      </c>
      <c r="N2446" s="22">
        <v>2</v>
      </c>
      <c r="O2446" s="22">
        <v>0</v>
      </c>
      <c r="P2446" s="22">
        <v>0</v>
      </c>
      <c r="Q2446" s="22">
        <v>0</v>
      </c>
      <c r="R2446" s="22"/>
      <c r="S2446" s="22"/>
      <c r="T2446" s="22"/>
      <c r="U2446" t="s">
        <v>1891</v>
      </c>
      <c r="V2446" s="18">
        <f t="shared" si="232"/>
        <v>0.24000000000000021</v>
      </c>
      <c r="W2446" s="18">
        <v>40.223177839000002</v>
      </c>
      <c r="X2446" s="18">
        <v>-81.861185668900006</v>
      </c>
      <c r="Y2446" s="18">
        <v>40.224616765599997</v>
      </c>
      <c r="Z2446" s="18">
        <v>-81.864323994499998</v>
      </c>
      <c r="AA2446" s="71" t="str">
        <f t="shared" si="233"/>
        <v>COS</v>
      </c>
    </row>
    <row r="2447" spans="1:27" x14ac:dyDescent="0.25">
      <c r="A2447" s="22" t="s">
        <v>5648</v>
      </c>
      <c r="B2447" s="22">
        <v>0</v>
      </c>
      <c r="C2447" s="22" t="s">
        <v>4627</v>
      </c>
      <c r="D2447" s="22">
        <v>2</v>
      </c>
      <c r="E2447" s="23" t="str">
        <f t="shared" si="228"/>
        <v>Green</v>
      </c>
      <c r="F2447" s="72" t="s">
        <v>1682</v>
      </c>
      <c r="G2447" s="23"/>
      <c r="H2447" s="24" t="str">
        <f t="shared" si="229"/>
        <v>Start Loc</v>
      </c>
      <c r="I2447" s="24" t="str">
        <f t="shared" si="230"/>
        <v>End Loc</v>
      </c>
      <c r="J2447" s="24" t="str">
        <f t="shared" si="231"/>
        <v>Segment</v>
      </c>
      <c r="K2447" s="71" t="s">
        <v>802</v>
      </c>
      <c r="L2447" s="22">
        <v>3.25</v>
      </c>
      <c r="M2447" s="22">
        <v>3.49</v>
      </c>
      <c r="N2447" s="22">
        <v>2</v>
      </c>
      <c r="O2447" s="22">
        <v>0</v>
      </c>
      <c r="P2447" s="22">
        <v>0</v>
      </c>
      <c r="Q2447" s="22">
        <v>1</v>
      </c>
      <c r="R2447" s="22"/>
      <c r="S2447" s="22"/>
      <c r="T2447" s="22"/>
      <c r="U2447" t="s">
        <v>417</v>
      </c>
      <c r="V2447" s="18">
        <f t="shared" si="232"/>
        <v>0.24000000000000021</v>
      </c>
      <c r="W2447" s="18">
        <v>40.223323852199997</v>
      </c>
      <c r="X2447" s="18">
        <v>-80.719211397500004</v>
      </c>
      <c r="Y2447" s="18">
        <v>40.225130994300002</v>
      </c>
      <c r="Z2447" s="18">
        <v>-80.722617310499999</v>
      </c>
      <c r="AA2447" s="71" t="str">
        <f t="shared" si="233"/>
        <v>JEF</v>
      </c>
    </row>
    <row r="2448" spans="1:27" x14ac:dyDescent="0.25">
      <c r="A2448" s="22" t="s">
        <v>5746</v>
      </c>
      <c r="B2448" s="22">
        <v>0</v>
      </c>
      <c r="C2448" s="22" t="s">
        <v>4609</v>
      </c>
      <c r="D2448" s="22">
        <v>2</v>
      </c>
      <c r="E2448" s="23" t="str">
        <f t="shared" si="228"/>
        <v>Green</v>
      </c>
      <c r="F2448" s="72" t="s">
        <v>1699</v>
      </c>
      <c r="G2448" s="23"/>
      <c r="H2448" s="24" t="str">
        <f t="shared" si="229"/>
        <v>Start Loc</v>
      </c>
      <c r="I2448" s="24" t="str">
        <f t="shared" si="230"/>
        <v>End Loc</v>
      </c>
      <c r="J2448" s="24" t="str">
        <f t="shared" si="231"/>
        <v>Segment</v>
      </c>
      <c r="K2448" s="71" t="s">
        <v>1127</v>
      </c>
      <c r="L2448" s="22">
        <v>4.25</v>
      </c>
      <c r="M2448" s="22">
        <v>4.49</v>
      </c>
      <c r="N2448" s="22">
        <v>2</v>
      </c>
      <c r="O2448" s="22">
        <v>0</v>
      </c>
      <c r="P2448" s="22">
        <v>2</v>
      </c>
      <c r="Q2448" s="22">
        <v>3</v>
      </c>
      <c r="R2448" s="22"/>
      <c r="S2448" s="22"/>
      <c r="T2448" s="22"/>
      <c r="U2448" t="s">
        <v>676</v>
      </c>
      <c r="V2448" s="18">
        <f t="shared" si="232"/>
        <v>0.24000000000000021</v>
      </c>
      <c r="W2448" s="18">
        <v>40.222404902900003</v>
      </c>
      <c r="X2448" s="18">
        <v>-82.281657626400005</v>
      </c>
      <c r="Y2448" s="18">
        <v>40.225719114699999</v>
      </c>
      <c r="Z2448" s="18">
        <v>-82.281041124300003</v>
      </c>
      <c r="AA2448" s="71" t="str">
        <f t="shared" si="233"/>
        <v>LIC</v>
      </c>
    </row>
    <row r="2449" spans="1:27" x14ac:dyDescent="0.25">
      <c r="A2449" s="22" t="s">
        <v>3136</v>
      </c>
      <c r="B2449" s="22">
        <v>0</v>
      </c>
      <c r="C2449" s="22" t="s">
        <v>4618</v>
      </c>
      <c r="D2449" s="22">
        <v>2</v>
      </c>
      <c r="E2449" s="23" t="str">
        <f t="shared" si="228"/>
        <v>Green</v>
      </c>
      <c r="F2449" s="72" t="s">
        <v>1686</v>
      </c>
      <c r="G2449" s="23"/>
      <c r="H2449" s="24" t="str">
        <f t="shared" si="229"/>
        <v>Start Loc</v>
      </c>
      <c r="I2449" s="24" t="str">
        <f t="shared" si="230"/>
        <v>End Loc</v>
      </c>
      <c r="J2449" s="24" t="str">
        <f t="shared" si="231"/>
        <v>Segment</v>
      </c>
      <c r="K2449" s="71" t="s">
        <v>811</v>
      </c>
      <c r="L2449" s="22">
        <v>2</v>
      </c>
      <c r="M2449" s="22">
        <v>2.2400000000000002</v>
      </c>
      <c r="N2449" s="22">
        <v>2</v>
      </c>
      <c r="O2449" s="22">
        <v>0</v>
      </c>
      <c r="P2449" s="22">
        <v>2</v>
      </c>
      <c r="Q2449" s="22">
        <v>3</v>
      </c>
      <c r="R2449" s="22"/>
      <c r="S2449" s="22"/>
      <c r="T2449" s="22"/>
      <c r="U2449" t="s">
        <v>1874</v>
      </c>
      <c r="V2449" s="18">
        <f t="shared" si="232"/>
        <v>0.24000000000000021</v>
      </c>
      <c r="W2449" s="18">
        <v>40.225839872199998</v>
      </c>
      <c r="X2449" s="18">
        <v>-83.267503966700005</v>
      </c>
      <c r="Y2449" s="18">
        <v>40.2260281187</v>
      </c>
      <c r="Z2449" s="18">
        <v>-83.262964762500005</v>
      </c>
      <c r="AA2449" s="71" t="str">
        <f t="shared" si="233"/>
        <v>UNI</v>
      </c>
    </row>
    <row r="2450" spans="1:27" x14ac:dyDescent="0.25">
      <c r="A2450" s="22" t="s">
        <v>5321</v>
      </c>
      <c r="B2450" s="22">
        <v>0</v>
      </c>
      <c r="C2450" s="22" t="s">
        <v>4606</v>
      </c>
      <c r="D2450" s="22">
        <v>2</v>
      </c>
      <c r="E2450" s="23" t="str">
        <f t="shared" si="228"/>
        <v>Green</v>
      </c>
      <c r="F2450" s="72" t="s">
        <v>1692</v>
      </c>
      <c r="G2450" s="23"/>
      <c r="H2450" s="24" t="str">
        <f t="shared" si="229"/>
        <v>Start Loc</v>
      </c>
      <c r="I2450" s="24" t="str">
        <f t="shared" si="230"/>
        <v>End Loc</v>
      </c>
      <c r="J2450" s="24" t="str">
        <f t="shared" si="231"/>
        <v>Segment</v>
      </c>
      <c r="K2450" s="71" t="s">
        <v>864</v>
      </c>
      <c r="L2450" s="22">
        <v>0.25</v>
      </c>
      <c r="M2450" s="22">
        <v>0.49</v>
      </c>
      <c r="N2450" s="22">
        <v>2</v>
      </c>
      <c r="O2450" s="22">
        <v>0</v>
      </c>
      <c r="P2450" s="22">
        <v>0</v>
      </c>
      <c r="Q2450" s="22">
        <v>4</v>
      </c>
      <c r="R2450" s="22"/>
      <c r="S2450" s="22"/>
      <c r="T2450" s="22"/>
      <c r="U2450" t="s">
        <v>1173</v>
      </c>
      <c r="V2450" s="18">
        <f t="shared" si="232"/>
        <v>0.24</v>
      </c>
      <c r="W2450" s="18">
        <v>40.223344512600001</v>
      </c>
      <c r="X2450" s="18">
        <v>-81.592789452000005</v>
      </c>
      <c r="Y2450" s="18">
        <v>40.226530918500004</v>
      </c>
      <c r="Z2450" s="18">
        <v>-81.594469916899996</v>
      </c>
      <c r="AA2450" s="71" t="str">
        <f t="shared" si="233"/>
        <v>TUS</v>
      </c>
    </row>
    <row r="2451" spans="1:27" x14ac:dyDescent="0.25">
      <c r="A2451" s="22" t="s">
        <v>2315</v>
      </c>
      <c r="B2451" s="22">
        <v>0</v>
      </c>
      <c r="C2451" s="22" t="s">
        <v>4620</v>
      </c>
      <c r="D2451" s="22">
        <v>3</v>
      </c>
      <c r="E2451" s="23" t="str">
        <f t="shared" si="228"/>
        <v>Green</v>
      </c>
      <c r="F2451" s="72" t="s">
        <v>1686</v>
      </c>
      <c r="G2451" s="23"/>
      <c r="H2451" s="24" t="str">
        <f t="shared" si="229"/>
        <v>Start Loc</v>
      </c>
      <c r="I2451" s="24" t="str">
        <f t="shared" si="230"/>
        <v>End Loc</v>
      </c>
      <c r="J2451" s="24" t="str">
        <f t="shared" si="231"/>
        <v>Segment</v>
      </c>
      <c r="K2451" s="71" t="s">
        <v>811</v>
      </c>
      <c r="L2451" s="22">
        <v>0</v>
      </c>
      <c r="M2451" s="22">
        <v>0.24</v>
      </c>
      <c r="N2451" s="22">
        <v>3</v>
      </c>
      <c r="O2451" s="22">
        <v>0</v>
      </c>
      <c r="P2451" s="22">
        <v>0</v>
      </c>
      <c r="Q2451" s="22">
        <v>0</v>
      </c>
      <c r="R2451" s="22"/>
      <c r="S2451" s="22"/>
      <c r="T2451" s="22"/>
      <c r="U2451" t="s">
        <v>1874</v>
      </c>
      <c r="V2451" s="18">
        <f t="shared" si="232"/>
        <v>0.24</v>
      </c>
      <c r="W2451" s="18">
        <v>40.228435997699997</v>
      </c>
      <c r="X2451" s="18">
        <v>-83.304877733599994</v>
      </c>
      <c r="Y2451" s="18">
        <v>40.228516133500001</v>
      </c>
      <c r="Z2451" s="18">
        <v>-83.300359281400006</v>
      </c>
      <c r="AA2451" s="71" t="str">
        <f t="shared" si="233"/>
        <v>UNI</v>
      </c>
    </row>
    <row r="2452" spans="1:27" x14ac:dyDescent="0.25">
      <c r="A2452" s="22" t="s">
        <v>6527</v>
      </c>
      <c r="B2452" s="22">
        <v>0</v>
      </c>
      <c r="C2452" s="22" t="s">
        <v>4634</v>
      </c>
      <c r="D2452" s="22">
        <v>4</v>
      </c>
      <c r="E2452" s="23" t="str">
        <f t="shared" si="228"/>
        <v>Green</v>
      </c>
      <c r="F2452" s="72" t="s">
        <v>1690</v>
      </c>
      <c r="G2452" s="23"/>
      <c r="H2452" s="24" t="str">
        <f t="shared" si="229"/>
        <v>Start Loc</v>
      </c>
      <c r="I2452" s="24" t="str">
        <f t="shared" si="230"/>
        <v>End Loc</v>
      </c>
      <c r="J2452" s="24" t="str">
        <f t="shared" si="231"/>
        <v>Segment</v>
      </c>
      <c r="K2452" s="71" t="s">
        <v>875</v>
      </c>
      <c r="L2452" s="22">
        <v>6.25</v>
      </c>
      <c r="M2452" s="22">
        <v>6.49</v>
      </c>
      <c r="N2452" s="22">
        <v>4</v>
      </c>
      <c r="O2452" s="22">
        <v>0</v>
      </c>
      <c r="P2452" s="22">
        <v>0</v>
      </c>
      <c r="Q2452" s="22">
        <v>3</v>
      </c>
      <c r="R2452" s="22"/>
      <c r="S2452" s="22"/>
      <c r="T2452" s="22"/>
      <c r="U2452" t="s">
        <v>255</v>
      </c>
      <c r="V2452" s="18">
        <f t="shared" si="232"/>
        <v>0.24000000000000021</v>
      </c>
      <c r="W2452" s="18">
        <v>40.225377403499998</v>
      </c>
      <c r="X2452" s="18">
        <v>-83.095121750800004</v>
      </c>
      <c r="Y2452" s="18">
        <v>40.228791386300003</v>
      </c>
      <c r="Z2452" s="18">
        <v>-83.095061968799996</v>
      </c>
      <c r="AA2452" s="71" t="str">
        <f t="shared" si="233"/>
        <v>DEL</v>
      </c>
    </row>
    <row r="2453" spans="1:27" x14ac:dyDescent="0.25">
      <c r="A2453" s="22" t="s">
        <v>3494</v>
      </c>
      <c r="B2453" s="22">
        <v>0</v>
      </c>
      <c r="C2453" s="22" t="s">
        <v>4624</v>
      </c>
      <c r="D2453" s="22">
        <v>3</v>
      </c>
      <c r="E2453" s="23" t="str">
        <f t="shared" si="228"/>
        <v>Green</v>
      </c>
      <c r="F2453" s="72" t="s">
        <v>1697</v>
      </c>
      <c r="G2453" s="23"/>
      <c r="H2453" s="24" t="str">
        <f t="shared" si="229"/>
        <v>Start Loc</v>
      </c>
      <c r="I2453" s="24" t="str">
        <f t="shared" si="230"/>
        <v>End Loc</v>
      </c>
      <c r="J2453" s="24" t="str">
        <f t="shared" si="231"/>
        <v>Segment</v>
      </c>
      <c r="K2453" s="71" t="s">
        <v>929</v>
      </c>
      <c r="L2453" s="22">
        <v>2.25</v>
      </c>
      <c r="M2453" s="22">
        <v>2.4900000000000002</v>
      </c>
      <c r="N2453" s="22">
        <v>3</v>
      </c>
      <c r="O2453" s="22">
        <v>0</v>
      </c>
      <c r="P2453" s="22">
        <v>0</v>
      </c>
      <c r="Q2453" s="22">
        <v>1</v>
      </c>
      <c r="R2453" s="22"/>
      <c r="S2453" s="22"/>
      <c r="T2453" s="22"/>
      <c r="U2453" t="s">
        <v>1261</v>
      </c>
      <c r="V2453" s="18">
        <f t="shared" si="232"/>
        <v>0.24000000000000021</v>
      </c>
      <c r="W2453" s="18">
        <v>40.2265738945</v>
      </c>
      <c r="X2453" s="18">
        <v>-84.190441246299997</v>
      </c>
      <c r="Y2453" s="18">
        <v>40.229887623300002</v>
      </c>
      <c r="Z2453" s="18">
        <v>-84.190206209300001</v>
      </c>
      <c r="AA2453" s="71" t="str">
        <f t="shared" si="233"/>
        <v>SHE</v>
      </c>
    </row>
    <row r="2454" spans="1:27" x14ac:dyDescent="0.25">
      <c r="A2454" s="22" t="s">
        <v>3647</v>
      </c>
      <c r="B2454" s="22">
        <v>0</v>
      </c>
      <c r="C2454" s="22" t="s">
        <v>4606</v>
      </c>
      <c r="D2454" s="22">
        <v>2</v>
      </c>
      <c r="E2454" s="23" t="str">
        <f t="shared" si="228"/>
        <v>Green</v>
      </c>
      <c r="F2454" s="72" t="s">
        <v>1697</v>
      </c>
      <c r="G2454" s="23"/>
      <c r="H2454" s="24" t="str">
        <f t="shared" si="229"/>
        <v>Start Loc</v>
      </c>
      <c r="I2454" s="24" t="str">
        <f t="shared" si="230"/>
        <v>End Loc</v>
      </c>
      <c r="J2454" s="24" t="str">
        <f t="shared" si="231"/>
        <v>Segment</v>
      </c>
      <c r="K2454" s="71" t="s">
        <v>796</v>
      </c>
      <c r="L2454" s="22">
        <v>0.25</v>
      </c>
      <c r="M2454" s="22">
        <v>0.49</v>
      </c>
      <c r="N2454" s="22">
        <v>2</v>
      </c>
      <c r="O2454" s="22">
        <v>0</v>
      </c>
      <c r="P2454" s="22">
        <v>0</v>
      </c>
      <c r="Q2454" s="22">
        <v>2</v>
      </c>
      <c r="R2454" s="22"/>
      <c r="S2454" s="22"/>
      <c r="T2454" s="22"/>
      <c r="U2454" t="s">
        <v>1458</v>
      </c>
      <c r="V2454" s="18">
        <f t="shared" si="232"/>
        <v>0.24</v>
      </c>
      <c r="W2454" s="18">
        <v>40.228409147000001</v>
      </c>
      <c r="X2454" s="18">
        <v>-84.235341886499995</v>
      </c>
      <c r="Y2454" s="18">
        <v>40.230750895100002</v>
      </c>
      <c r="Z2454" s="18">
        <v>-84.231990015199997</v>
      </c>
      <c r="AA2454" s="71" t="str">
        <f t="shared" si="233"/>
        <v>SHE</v>
      </c>
    </row>
    <row r="2455" spans="1:27" x14ac:dyDescent="0.25">
      <c r="A2455" s="22" t="s">
        <v>3334</v>
      </c>
      <c r="B2455" s="22">
        <v>0</v>
      </c>
      <c r="C2455" s="22" t="s">
        <v>4618</v>
      </c>
      <c r="D2455" s="22">
        <v>3</v>
      </c>
      <c r="E2455" s="23" t="str">
        <f t="shared" si="228"/>
        <v>Green</v>
      </c>
      <c r="F2455" s="72" t="s">
        <v>1697</v>
      </c>
      <c r="G2455" s="23"/>
      <c r="H2455" s="24" t="str">
        <f t="shared" si="229"/>
        <v>Start Loc</v>
      </c>
      <c r="I2455" s="24" t="str">
        <f t="shared" si="230"/>
        <v>End Loc</v>
      </c>
      <c r="J2455" s="24" t="str">
        <f t="shared" si="231"/>
        <v>Segment</v>
      </c>
      <c r="K2455" s="71" t="s">
        <v>990</v>
      </c>
      <c r="L2455" s="22">
        <v>2</v>
      </c>
      <c r="M2455" s="22">
        <v>2.2400000000000002</v>
      </c>
      <c r="N2455" s="22">
        <v>3</v>
      </c>
      <c r="O2455" s="22">
        <v>0</v>
      </c>
      <c r="P2455" s="22">
        <v>1</v>
      </c>
      <c r="Q2455" s="22">
        <v>2</v>
      </c>
      <c r="R2455" s="22"/>
      <c r="S2455" s="22"/>
      <c r="T2455" s="22"/>
      <c r="U2455" t="s">
        <v>1545</v>
      </c>
      <c r="V2455" s="18">
        <f t="shared" si="232"/>
        <v>0.24000000000000021</v>
      </c>
      <c r="W2455" s="18">
        <v>40.228515426400001</v>
      </c>
      <c r="X2455" s="18">
        <v>-84.233642560500002</v>
      </c>
      <c r="Y2455" s="18">
        <v>40.231979559700001</v>
      </c>
      <c r="Z2455" s="18">
        <v>-84.233734598300003</v>
      </c>
      <c r="AA2455" s="71" t="str">
        <f t="shared" si="233"/>
        <v>SHE</v>
      </c>
    </row>
    <row r="2456" spans="1:27" x14ac:dyDescent="0.25">
      <c r="A2456" s="22" t="s">
        <v>6222</v>
      </c>
      <c r="B2456" s="22">
        <v>0</v>
      </c>
      <c r="C2456" s="22" t="s">
        <v>4615</v>
      </c>
      <c r="D2456" s="22">
        <v>2</v>
      </c>
      <c r="E2456" s="23" t="str">
        <f t="shared" si="228"/>
        <v>Green</v>
      </c>
      <c r="F2456" s="72" t="s">
        <v>1697</v>
      </c>
      <c r="G2456" s="23"/>
      <c r="H2456" s="24" t="str">
        <f t="shared" si="229"/>
        <v>Start Loc</v>
      </c>
      <c r="I2456" s="24" t="str">
        <f t="shared" si="230"/>
        <v>End Loc</v>
      </c>
      <c r="J2456" s="24" t="str">
        <f t="shared" si="231"/>
        <v>Segment</v>
      </c>
      <c r="K2456" s="71" t="s">
        <v>929</v>
      </c>
      <c r="L2456" s="22">
        <v>2.5</v>
      </c>
      <c r="M2456" s="22">
        <v>2.74</v>
      </c>
      <c r="N2456" s="22">
        <v>2</v>
      </c>
      <c r="O2456" s="22">
        <v>0</v>
      </c>
      <c r="P2456" s="22">
        <v>0</v>
      </c>
      <c r="Q2456" s="22">
        <v>0</v>
      </c>
      <c r="R2456" s="22"/>
      <c r="S2456" s="22"/>
      <c r="T2456" s="22"/>
      <c r="U2456" t="s">
        <v>1261</v>
      </c>
      <c r="V2456" s="18">
        <f t="shared" si="232"/>
        <v>0.24000000000000021</v>
      </c>
      <c r="W2456" s="18">
        <v>40.230018832799999</v>
      </c>
      <c r="X2456" s="18">
        <v>-84.190178592400002</v>
      </c>
      <c r="Y2456" s="18">
        <v>40.233501850700002</v>
      </c>
      <c r="Z2456" s="18">
        <v>-84.189874123699994</v>
      </c>
      <c r="AA2456" s="71" t="str">
        <f t="shared" si="233"/>
        <v>SHE</v>
      </c>
    </row>
    <row r="2457" spans="1:27" x14ac:dyDescent="0.25">
      <c r="A2457" s="22" t="s">
        <v>2617</v>
      </c>
      <c r="B2457" s="22">
        <v>0</v>
      </c>
      <c r="C2457" s="22" t="s">
        <v>4620</v>
      </c>
      <c r="D2457" s="22">
        <v>4</v>
      </c>
      <c r="E2457" s="23" t="str">
        <f t="shared" si="228"/>
        <v>Green</v>
      </c>
      <c r="F2457" s="72" t="s">
        <v>1679</v>
      </c>
      <c r="G2457" s="23"/>
      <c r="H2457" s="24" t="str">
        <f t="shared" si="229"/>
        <v>Start Loc</v>
      </c>
      <c r="I2457" s="24" t="str">
        <f t="shared" si="230"/>
        <v>End Loc</v>
      </c>
      <c r="J2457" s="24" t="str">
        <f t="shared" si="231"/>
        <v>Segment</v>
      </c>
      <c r="K2457" s="71" t="s">
        <v>939</v>
      </c>
      <c r="L2457" s="22">
        <v>0</v>
      </c>
      <c r="M2457" s="22">
        <v>0.24</v>
      </c>
      <c r="N2457" s="22">
        <v>4</v>
      </c>
      <c r="O2457" s="22">
        <v>0</v>
      </c>
      <c r="P2457" s="22">
        <v>0</v>
      </c>
      <c r="Q2457" s="22">
        <v>0</v>
      </c>
      <c r="R2457" s="22"/>
      <c r="S2457" s="22"/>
      <c r="T2457" s="22"/>
      <c r="U2457" t="s">
        <v>2106</v>
      </c>
      <c r="V2457" s="18">
        <f t="shared" si="232"/>
        <v>0.24</v>
      </c>
      <c r="W2457" s="18">
        <v>40.235007611100002</v>
      </c>
      <c r="X2457" s="18">
        <v>-83.624069497299999</v>
      </c>
      <c r="Y2457" s="18">
        <v>40.235443283400002</v>
      </c>
      <c r="Z2457" s="18">
        <v>-83.619802717100001</v>
      </c>
      <c r="AA2457" s="71" t="str">
        <f t="shared" si="233"/>
        <v>LOG</v>
      </c>
    </row>
    <row r="2458" spans="1:27" x14ac:dyDescent="0.25">
      <c r="A2458" s="22" t="s">
        <v>5781</v>
      </c>
      <c r="B2458" s="22">
        <v>0</v>
      </c>
      <c r="C2458" s="22" t="s">
        <v>4649</v>
      </c>
      <c r="D2458" s="22">
        <v>2</v>
      </c>
      <c r="E2458" s="23" t="str">
        <f t="shared" si="228"/>
        <v>Green</v>
      </c>
      <c r="F2458" s="72" t="s">
        <v>1699</v>
      </c>
      <c r="G2458" s="23"/>
      <c r="H2458" s="24" t="str">
        <f t="shared" si="229"/>
        <v>Start Loc</v>
      </c>
      <c r="I2458" s="24" t="str">
        <f t="shared" si="230"/>
        <v>End Loc</v>
      </c>
      <c r="J2458" s="24" t="str">
        <f t="shared" si="231"/>
        <v>Segment</v>
      </c>
      <c r="K2458" s="71" t="s">
        <v>1080</v>
      </c>
      <c r="L2458" s="22">
        <v>13.25</v>
      </c>
      <c r="M2458" s="22">
        <v>13.49</v>
      </c>
      <c r="N2458" s="22">
        <v>2</v>
      </c>
      <c r="O2458" s="22">
        <v>0</v>
      </c>
      <c r="P2458" s="22">
        <v>0</v>
      </c>
      <c r="Q2458" s="22">
        <v>1</v>
      </c>
      <c r="R2458" s="22"/>
      <c r="S2458" s="22"/>
      <c r="T2458" s="22"/>
      <c r="U2458" t="s">
        <v>526</v>
      </c>
      <c r="V2458" s="18">
        <f t="shared" si="232"/>
        <v>0.24000000000000021</v>
      </c>
      <c r="W2458" s="18">
        <v>40.233577433699999</v>
      </c>
      <c r="X2458" s="18">
        <v>-82.364831234500002</v>
      </c>
      <c r="Y2458" s="18">
        <v>40.236861646999998</v>
      </c>
      <c r="Z2458" s="18">
        <v>-82.364854200799996</v>
      </c>
      <c r="AA2458" s="71" t="str">
        <f t="shared" si="233"/>
        <v>LIC</v>
      </c>
    </row>
    <row r="2459" spans="1:27" x14ac:dyDescent="0.25">
      <c r="A2459" s="22" t="s">
        <v>2943</v>
      </c>
      <c r="B2459" s="22">
        <v>0</v>
      </c>
      <c r="C2459" s="22" t="s">
        <v>4630</v>
      </c>
      <c r="D2459" s="22">
        <v>4</v>
      </c>
      <c r="E2459" s="23" t="str">
        <f t="shared" si="228"/>
        <v>Green</v>
      </c>
      <c r="F2459" s="72" t="s">
        <v>1690</v>
      </c>
      <c r="G2459" s="23"/>
      <c r="H2459" s="24" t="str">
        <f t="shared" si="229"/>
        <v>Start Loc</v>
      </c>
      <c r="I2459" s="24" t="str">
        <f t="shared" si="230"/>
        <v>End Loc</v>
      </c>
      <c r="J2459" s="24" t="str">
        <f t="shared" si="231"/>
        <v>Segment</v>
      </c>
      <c r="K2459" s="71" t="s">
        <v>948</v>
      </c>
      <c r="L2459" s="22">
        <v>5.75</v>
      </c>
      <c r="M2459" s="22">
        <v>5.99</v>
      </c>
      <c r="N2459" s="22">
        <v>4</v>
      </c>
      <c r="O2459" s="22">
        <v>0</v>
      </c>
      <c r="P2459" s="22">
        <v>0</v>
      </c>
      <c r="Q2459" s="22">
        <v>1</v>
      </c>
      <c r="R2459" s="22"/>
      <c r="S2459" s="22"/>
      <c r="T2459" s="22"/>
      <c r="U2459" t="s">
        <v>553</v>
      </c>
      <c r="V2459" s="18">
        <f t="shared" si="232"/>
        <v>0.24000000000000021</v>
      </c>
      <c r="W2459" s="18">
        <v>40.238088376699999</v>
      </c>
      <c r="X2459" s="18">
        <v>-82.943556094300007</v>
      </c>
      <c r="Y2459" s="18">
        <v>40.238010566699998</v>
      </c>
      <c r="Z2459" s="18">
        <v>-82.939088033999994</v>
      </c>
      <c r="AA2459" s="71" t="str">
        <f t="shared" si="233"/>
        <v>DEL</v>
      </c>
    </row>
    <row r="2460" spans="1:27" x14ac:dyDescent="0.25">
      <c r="A2460" s="22" t="s">
        <v>2796</v>
      </c>
      <c r="B2460" s="22">
        <v>0</v>
      </c>
      <c r="C2460" s="22" t="s">
        <v>4612</v>
      </c>
      <c r="D2460" s="22">
        <v>2</v>
      </c>
      <c r="E2460" s="23" t="str">
        <f t="shared" si="228"/>
        <v>Green</v>
      </c>
      <c r="F2460" s="72" t="s">
        <v>1690</v>
      </c>
      <c r="G2460" s="23"/>
      <c r="H2460" s="24" t="str">
        <f t="shared" si="229"/>
        <v>Start Loc</v>
      </c>
      <c r="I2460" s="24" t="str">
        <f t="shared" si="230"/>
        <v>End Loc</v>
      </c>
      <c r="J2460" s="24" t="str">
        <f t="shared" si="231"/>
        <v>Segment</v>
      </c>
      <c r="K2460" s="71" t="s">
        <v>908</v>
      </c>
      <c r="L2460" s="22">
        <v>1</v>
      </c>
      <c r="M2460" s="22">
        <v>1.24</v>
      </c>
      <c r="N2460" s="22">
        <v>2</v>
      </c>
      <c r="O2460" s="22">
        <v>0</v>
      </c>
      <c r="P2460" s="22">
        <v>0</v>
      </c>
      <c r="Q2460" s="22">
        <v>1</v>
      </c>
      <c r="R2460" s="22"/>
      <c r="S2460" s="22"/>
      <c r="T2460" s="22"/>
      <c r="U2460" t="s">
        <v>2128</v>
      </c>
      <c r="V2460" s="18">
        <f t="shared" si="232"/>
        <v>0.24</v>
      </c>
      <c r="W2460" s="18">
        <v>40.236505428500003</v>
      </c>
      <c r="X2460" s="18">
        <v>-82.897164793300007</v>
      </c>
      <c r="Y2460" s="18">
        <v>40.239032022499998</v>
      </c>
      <c r="Z2460" s="18">
        <v>-82.900020376800001</v>
      </c>
      <c r="AA2460" s="71" t="str">
        <f t="shared" si="233"/>
        <v>DEL</v>
      </c>
    </row>
    <row r="2461" spans="1:27" x14ac:dyDescent="0.25">
      <c r="A2461" s="22" t="s">
        <v>6424</v>
      </c>
      <c r="B2461" s="22">
        <v>0</v>
      </c>
      <c r="C2461" s="22" t="s">
        <v>4619</v>
      </c>
      <c r="D2461" s="22">
        <v>3</v>
      </c>
      <c r="E2461" s="23" t="str">
        <f t="shared" si="228"/>
        <v>Green</v>
      </c>
      <c r="F2461" s="72" t="s">
        <v>1682</v>
      </c>
      <c r="G2461" s="23"/>
      <c r="H2461" s="24" t="str">
        <f t="shared" si="229"/>
        <v>Start Loc</v>
      </c>
      <c r="I2461" s="24" t="str">
        <f t="shared" si="230"/>
        <v>End Loc</v>
      </c>
      <c r="J2461" s="24" t="str">
        <f t="shared" si="231"/>
        <v>Segment</v>
      </c>
      <c r="K2461" s="71" t="s">
        <v>923</v>
      </c>
      <c r="L2461" s="22">
        <v>0.5</v>
      </c>
      <c r="M2461" s="22">
        <v>0.74</v>
      </c>
      <c r="N2461" s="22">
        <v>3</v>
      </c>
      <c r="O2461" s="22">
        <v>0</v>
      </c>
      <c r="P2461" s="22">
        <v>0</v>
      </c>
      <c r="Q2461" s="22">
        <v>1</v>
      </c>
      <c r="R2461" s="22"/>
      <c r="S2461" s="22"/>
      <c r="T2461" s="22"/>
      <c r="U2461" t="s">
        <v>1427</v>
      </c>
      <c r="V2461" s="18">
        <f t="shared" si="232"/>
        <v>0.24</v>
      </c>
      <c r="W2461" s="18">
        <v>40.236109915199997</v>
      </c>
      <c r="X2461" s="18">
        <v>-80.777560887299998</v>
      </c>
      <c r="Y2461" s="18">
        <v>40.239313773799999</v>
      </c>
      <c r="Z2461" s="18">
        <v>-80.776207224100006</v>
      </c>
      <c r="AA2461" s="71" t="str">
        <f t="shared" si="233"/>
        <v>JEF</v>
      </c>
    </row>
    <row r="2462" spans="1:27" x14ac:dyDescent="0.25">
      <c r="A2462" s="22" t="s">
        <v>4195</v>
      </c>
      <c r="B2462" s="22">
        <v>0</v>
      </c>
      <c r="C2462" s="22" t="s">
        <v>4631</v>
      </c>
      <c r="D2462" s="22">
        <v>2</v>
      </c>
      <c r="E2462" s="23" t="str">
        <f t="shared" si="228"/>
        <v>Green</v>
      </c>
      <c r="F2462" s="72" t="s">
        <v>1697</v>
      </c>
      <c r="G2462" s="23"/>
      <c r="H2462" s="24" t="str">
        <f t="shared" si="229"/>
        <v>Start Loc</v>
      </c>
      <c r="I2462" s="24" t="str">
        <f t="shared" si="230"/>
        <v>End Loc</v>
      </c>
      <c r="J2462" s="24" t="str">
        <f t="shared" si="231"/>
        <v>Segment</v>
      </c>
      <c r="K2462" s="71" t="s">
        <v>929</v>
      </c>
      <c r="L2462" s="22">
        <v>3</v>
      </c>
      <c r="M2462" s="22">
        <v>3.24</v>
      </c>
      <c r="N2462" s="22">
        <v>2</v>
      </c>
      <c r="O2462" s="22">
        <v>0</v>
      </c>
      <c r="P2462" s="22">
        <v>0</v>
      </c>
      <c r="Q2462" s="22">
        <v>0</v>
      </c>
      <c r="R2462" s="22"/>
      <c r="S2462" s="22"/>
      <c r="T2462" s="22"/>
      <c r="U2462" t="s">
        <v>1261</v>
      </c>
      <c r="V2462" s="18">
        <f t="shared" si="232"/>
        <v>0.24000000000000021</v>
      </c>
      <c r="W2462" s="18">
        <v>40.2371478592</v>
      </c>
      <c r="X2462" s="18">
        <v>-84.188809021799997</v>
      </c>
      <c r="Y2462" s="18">
        <v>40.240400038700002</v>
      </c>
      <c r="Z2462" s="18">
        <v>-84.187200921599995</v>
      </c>
      <c r="AA2462" s="71" t="str">
        <f t="shared" si="233"/>
        <v>SHE</v>
      </c>
    </row>
    <row r="2463" spans="1:27" x14ac:dyDescent="0.25">
      <c r="A2463" s="22" t="s">
        <v>4955</v>
      </c>
      <c r="B2463" s="22">
        <v>0</v>
      </c>
      <c r="C2463" s="22" t="s">
        <v>4635</v>
      </c>
      <c r="D2463" s="22">
        <v>2</v>
      </c>
      <c r="E2463" s="23" t="str">
        <f t="shared" si="228"/>
        <v>Green</v>
      </c>
      <c r="F2463" s="72" t="s">
        <v>1716</v>
      </c>
      <c r="G2463" s="23"/>
      <c r="H2463" s="24" t="str">
        <f t="shared" si="229"/>
        <v>Start Loc</v>
      </c>
      <c r="I2463" s="24" t="str">
        <f t="shared" si="230"/>
        <v>End Loc</v>
      </c>
      <c r="J2463" s="24" t="str">
        <f t="shared" si="231"/>
        <v>Segment</v>
      </c>
      <c r="K2463" s="71" t="s">
        <v>886</v>
      </c>
      <c r="L2463" s="22">
        <v>4.5</v>
      </c>
      <c r="M2463" s="22">
        <v>4.74</v>
      </c>
      <c r="N2463" s="22">
        <v>2</v>
      </c>
      <c r="O2463" s="22">
        <v>0</v>
      </c>
      <c r="P2463" s="22">
        <v>0</v>
      </c>
      <c r="Q2463" s="22">
        <v>0</v>
      </c>
      <c r="R2463" s="22"/>
      <c r="S2463" s="22"/>
      <c r="T2463" s="22"/>
      <c r="U2463" t="s">
        <v>4727</v>
      </c>
      <c r="V2463" s="18">
        <f t="shared" si="232"/>
        <v>0.24000000000000021</v>
      </c>
      <c r="W2463" s="18">
        <v>40.2374241618</v>
      </c>
      <c r="X2463" s="18">
        <v>-81.634190906200004</v>
      </c>
      <c r="Y2463" s="18">
        <v>40.2405939438</v>
      </c>
      <c r="Z2463" s="18">
        <v>-81.632492630399994</v>
      </c>
      <c r="AA2463" s="71" t="str">
        <f t="shared" si="233"/>
        <v>COS</v>
      </c>
    </row>
    <row r="2464" spans="1:27" x14ac:dyDescent="0.25">
      <c r="A2464" s="22" t="s">
        <v>5394</v>
      </c>
      <c r="B2464" s="22">
        <v>0</v>
      </c>
      <c r="C2464" s="22" t="s">
        <v>4628</v>
      </c>
      <c r="D2464" s="22">
        <v>4</v>
      </c>
      <c r="E2464" s="23" t="str">
        <f t="shared" si="228"/>
        <v>Green</v>
      </c>
      <c r="F2464" s="72" t="s">
        <v>1716</v>
      </c>
      <c r="G2464" s="23"/>
      <c r="H2464" s="24" t="str">
        <f t="shared" si="229"/>
        <v>Start Loc</v>
      </c>
      <c r="I2464" s="24" t="str">
        <f t="shared" si="230"/>
        <v>End Loc</v>
      </c>
      <c r="J2464" s="24" t="str">
        <f t="shared" si="231"/>
        <v>Segment</v>
      </c>
      <c r="K2464" s="71" t="s">
        <v>2031</v>
      </c>
      <c r="L2464" s="22">
        <v>4.75</v>
      </c>
      <c r="M2464" s="22">
        <v>4.99</v>
      </c>
      <c r="N2464" s="22">
        <v>4</v>
      </c>
      <c r="O2464" s="22">
        <v>0</v>
      </c>
      <c r="P2464" s="22">
        <v>1</v>
      </c>
      <c r="Q2464" s="22">
        <v>2</v>
      </c>
      <c r="R2464" s="22"/>
      <c r="S2464" s="22"/>
      <c r="T2464" s="22"/>
      <c r="U2464" t="s">
        <v>1891</v>
      </c>
      <c r="V2464" s="18">
        <f t="shared" si="232"/>
        <v>0.24000000000000021</v>
      </c>
      <c r="W2464" s="18">
        <v>40.237780798599999</v>
      </c>
      <c r="X2464" s="18">
        <v>-81.8697756543</v>
      </c>
      <c r="Y2464" s="18">
        <v>40.240706865100002</v>
      </c>
      <c r="Z2464" s="18">
        <v>-81.871643488999993</v>
      </c>
      <c r="AA2464" s="71" t="str">
        <f t="shared" si="233"/>
        <v>COS</v>
      </c>
    </row>
    <row r="2465" spans="1:27" x14ac:dyDescent="0.25">
      <c r="A2465" s="22" t="s">
        <v>6421</v>
      </c>
      <c r="B2465" s="22">
        <v>0</v>
      </c>
      <c r="C2465" s="22" t="s">
        <v>4656</v>
      </c>
      <c r="D2465" s="22">
        <v>3</v>
      </c>
      <c r="E2465" s="23" t="str">
        <f t="shared" si="228"/>
        <v>Green</v>
      </c>
      <c r="F2465" s="72" t="s">
        <v>1690</v>
      </c>
      <c r="G2465" s="23"/>
      <c r="H2465" s="24" t="str">
        <f t="shared" si="229"/>
        <v>Start Loc</v>
      </c>
      <c r="I2465" s="24" t="str">
        <f t="shared" si="230"/>
        <v>End Loc</v>
      </c>
      <c r="J2465" s="24" t="str">
        <f t="shared" si="231"/>
        <v>Segment</v>
      </c>
      <c r="K2465" s="71" t="s">
        <v>876</v>
      </c>
      <c r="L2465" s="22">
        <v>7.25</v>
      </c>
      <c r="M2465" s="22">
        <v>7.49</v>
      </c>
      <c r="N2465" s="22">
        <v>3</v>
      </c>
      <c r="O2465" s="22">
        <v>2</v>
      </c>
      <c r="P2465" s="22">
        <v>0</v>
      </c>
      <c r="Q2465" s="22">
        <v>0</v>
      </c>
      <c r="R2465" s="22"/>
      <c r="S2465" s="22"/>
      <c r="T2465" s="22"/>
      <c r="U2465" t="s">
        <v>6828</v>
      </c>
      <c r="V2465" s="18">
        <f t="shared" si="232"/>
        <v>0.24000000000000021</v>
      </c>
      <c r="W2465" s="18">
        <v>40.237469073</v>
      </c>
      <c r="X2465" s="18">
        <v>-82.987186166300006</v>
      </c>
      <c r="Y2465" s="18">
        <v>40.240946965900001</v>
      </c>
      <c r="Z2465" s="18">
        <v>-82.987229669000001</v>
      </c>
      <c r="AA2465" s="71" t="str">
        <f t="shared" si="233"/>
        <v>DEL</v>
      </c>
    </row>
    <row r="2466" spans="1:27" x14ac:dyDescent="0.25">
      <c r="A2466" s="22" t="s">
        <v>5052</v>
      </c>
      <c r="B2466" s="22">
        <v>0</v>
      </c>
      <c r="C2466" s="22" t="s">
        <v>4633</v>
      </c>
      <c r="D2466" s="22">
        <v>2</v>
      </c>
      <c r="E2466" s="23" t="str">
        <f t="shared" si="228"/>
        <v>Green</v>
      </c>
      <c r="F2466" s="72" t="s">
        <v>1728</v>
      </c>
      <c r="G2466" s="23"/>
      <c r="H2466" s="24" t="str">
        <f t="shared" si="229"/>
        <v>Start Loc</v>
      </c>
      <c r="I2466" s="24" t="str">
        <f t="shared" si="230"/>
        <v>End Loc</v>
      </c>
      <c r="J2466" s="24" t="str">
        <f t="shared" si="231"/>
        <v>Segment</v>
      </c>
      <c r="K2466" s="71" t="s">
        <v>845</v>
      </c>
      <c r="L2466" s="22">
        <v>10.25</v>
      </c>
      <c r="M2466" s="22">
        <v>10.49</v>
      </c>
      <c r="N2466" s="22">
        <v>2</v>
      </c>
      <c r="O2466" s="22">
        <v>0</v>
      </c>
      <c r="P2466" s="22">
        <v>1</v>
      </c>
      <c r="Q2466" s="22">
        <v>1</v>
      </c>
      <c r="R2466" s="22"/>
      <c r="S2466" s="22"/>
      <c r="T2466" s="22"/>
      <c r="U2466" t="s">
        <v>1864</v>
      </c>
      <c r="V2466" s="18">
        <f t="shared" si="232"/>
        <v>0.24000000000000021</v>
      </c>
      <c r="W2466" s="18">
        <v>40.244719897700001</v>
      </c>
      <c r="X2466" s="18">
        <v>-80.898669337499996</v>
      </c>
      <c r="Y2466" s="18">
        <v>40.244161222300001</v>
      </c>
      <c r="Z2466" s="18">
        <v>-80.895204303599996</v>
      </c>
      <c r="AA2466" s="71" t="str">
        <f t="shared" si="233"/>
        <v>HAS</v>
      </c>
    </row>
    <row r="2467" spans="1:27" x14ac:dyDescent="0.25">
      <c r="A2467" s="22" t="s">
        <v>2249</v>
      </c>
      <c r="B2467" s="22">
        <v>0</v>
      </c>
      <c r="C2467" s="22" t="s">
        <v>4631</v>
      </c>
      <c r="D2467" s="22">
        <v>2</v>
      </c>
      <c r="E2467" s="23" t="str">
        <f t="shared" si="228"/>
        <v>Green</v>
      </c>
      <c r="F2467" s="72" t="s">
        <v>1739</v>
      </c>
      <c r="G2467" s="23"/>
      <c r="H2467" s="24" t="str">
        <f t="shared" si="229"/>
        <v>Start Loc</v>
      </c>
      <c r="I2467" s="24" t="str">
        <f t="shared" si="230"/>
        <v>End Loc</v>
      </c>
      <c r="J2467" s="24" t="str">
        <f t="shared" si="231"/>
        <v>Segment</v>
      </c>
      <c r="K2467" s="71" t="s">
        <v>799</v>
      </c>
      <c r="L2467" s="22">
        <v>3</v>
      </c>
      <c r="M2467" s="22">
        <v>3.24</v>
      </c>
      <c r="N2467" s="22">
        <v>2</v>
      </c>
      <c r="O2467" s="22">
        <v>0</v>
      </c>
      <c r="P2467" s="22">
        <v>0</v>
      </c>
      <c r="Q2467" s="22">
        <v>0</v>
      </c>
      <c r="R2467" s="22"/>
      <c r="S2467" s="22"/>
      <c r="T2467" s="22"/>
      <c r="U2467" t="s">
        <v>2055</v>
      </c>
      <c r="V2467" s="18">
        <f t="shared" si="232"/>
        <v>0.24000000000000021</v>
      </c>
      <c r="W2467" s="18">
        <v>40.241937534500003</v>
      </c>
      <c r="X2467" s="18">
        <v>-83.863835130499993</v>
      </c>
      <c r="Y2467" s="18">
        <v>40.2452930814</v>
      </c>
      <c r="Z2467" s="18">
        <v>-83.864676896000006</v>
      </c>
      <c r="AA2467" s="71" t="str">
        <f t="shared" si="233"/>
        <v>CHP</v>
      </c>
    </row>
    <row r="2468" spans="1:27" x14ac:dyDescent="0.25">
      <c r="A2468" s="22" t="s">
        <v>3026</v>
      </c>
      <c r="B2468" s="22">
        <v>0</v>
      </c>
      <c r="C2468" s="22" t="s">
        <v>4626</v>
      </c>
      <c r="D2468" s="22">
        <v>2</v>
      </c>
      <c r="E2468" s="23" t="str">
        <f t="shared" si="228"/>
        <v>Green</v>
      </c>
      <c r="F2468" s="72" t="s">
        <v>1692</v>
      </c>
      <c r="G2468" s="23"/>
      <c r="H2468" s="24" t="str">
        <f t="shared" si="229"/>
        <v>Start Loc</v>
      </c>
      <c r="I2468" s="24" t="str">
        <f t="shared" si="230"/>
        <v>End Loc</v>
      </c>
      <c r="J2468" s="24" t="str">
        <f t="shared" si="231"/>
        <v>Segment</v>
      </c>
      <c r="K2468" s="71" t="s">
        <v>864</v>
      </c>
      <c r="L2468" s="22">
        <v>1.75</v>
      </c>
      <c r="M2468" s="22">
        <v>1.99</v>
      </c>
      <c r="N2468" s="22">
        <v>2</v>
      </c>
      <c r="O2468" s="22">
        <v>0</v>
      </c>
      <c r="P2468" s="22">
        <v>0</v>
      </c>
      <c r="Q2468" s="22">
        <v>1</v>
      </c>
      <c r="R2468" s="22"/>
      <c r="S2468" s="22"/>
      <c r="T2468" s="22"/>
      <c r="U2468" t="s">
        <v>1173</v>
      </c>
      <c r="V2468" s="18">
        <f t="shared" si="232"/>
        <v>0.24</v>
      </c>
      <c r="W2468" s="18">
        <v>40.243556385200002</v>
      </c>
      <c r="X2468" s="18">
        <v>-81.601431256699996</v>
      </c>
      <c r="Y2468" s="18">
        <v>40.246743505600001</v>
      </c>
      <c r="Z2468" s="18">
        <v>-81.602555528799996</v>
      </c>
      <c r="AA2468" s="71" t="str">
        <f t="shared" si="233"/>
        <v>TUS</v>
      </c>
    </row>
    <row r="2469" spans="1:27" x14ac:dyDescent="0.25">
      <c r="A2469" s="22" t="s">
        <v>2450</v>
      </c>
      <c r="B2469" s="22">
        <v>0</v>
      </c>
      <c r="C2469" s="22" t="s">
        <v>4612</v>
      </c>
      <c r="D2469" s="22">
        <v>3</v>
      </c>
      <c r="E2469" s="23" t="str">
        <f t="shared" si="228"/>
        <v>Green</v>
      </c>
      <c r="F2469" s="72" t="s">
        <v>1716</v>
      </c>
      <c r="G2469" s="23"/>
      <c r="H2469" s="24" t="str">
        <f t="shared" si="229"/>
        <v>Start Loc</v>
      </c>
      <c r="I2469" s="24" t="str">
        <f t="shared" si="230"/>
        <v>End Loc</v>
      </c>
      <c r="J2469" s="24" t="str">
        <f t="shared" si="231"/>
        <v>Segment</v>
      </c>
      <c r="K2469" s="71" t="s">
        <v>890</v>
      </c>
      <c r="L2469" s="22">
        <v>1</v>
      </c>
      <c r="M2469" s="22">
        <v>1.24</v>
      </c>
      <c r="N2469" s="22">
        <v>3</v>
      </c>
      <c r="O2469" s="22">
        <v>0</v>
      </c>
      <c r="P2469" s="22">
        <v>0</v>
      </c>
      <c r="Q2469" s="22">
        <v>0</v>
      </c>
      <c r="R2469" s="22"/>
      <c r="S2469" s="22"/>
      <c r="T2469" s="22"/>
      <c r="U2469" t="s">
        <v>1995</v>
      </c>
      <c r="V2469" s="18">
        <f t="shared" si="232"/>
        <v>0.24</v>
      </c>
      <c r="W2469" s="18">
        <v>40.245274327600001</v>
      </c>
      <c r="X2469" s="18">
        <v>-81.793824000800001</v>
      </c>
      <c r="Y2469" s="18">
        <v>40.248324823300003</v>
      </c>
      <c r="Z2469" s="18">
        <v>-81.7921101437</v>
      </c>
      <c r="AA2469" s="71" t="str">
        <f t="shared" si="233"/>
        <v>COS</v>
      </c>
    </row>
    <row r="2470" spans="1:27" x14ac:dyDescent="0.25">
      <c r="A2470" s="22" t="s">
        <v>5043</v>
      </c>
      <c r="B2470" s="22">
        <v>0</v>
      </c>
      <c r="C2470" s="22" t="s">
        <v>4625</v>
      </c>
      <c r="D2470" s="22">
        <v>2</v>
      </c>
      <c r="E2470" s="23" t="str">
        <f t="shared" si="228"/>
        <v>Green</v>
      </c>
      <c r="F2470" s="72" t="s">
        <v>1716</v>
      </c>
      <c r="G2470" s="23"/>
      <c r="H2470" s="24" t="str">
        <f t="shared" si="229"/>
        <v>Start Loc</v>
      </c>
      <c r="I2470" s="24" t="str">
        <f t="shared" si="230"/>
        <v>End Loc</v>
      </c>
      <c r="J2470" s="24" t="str">
        <f t="shared" si="231"/>
        <v>Segment</v>
      </c>
      <c r="K2470" s="71" t="s">
        <v>792</v>
      </c>
      <c r="L2470" s="22">
        <v>10</v>
      </c>
      <c r="M2470" s="22">
        <v>10.24</v>
      </c>
      <c r="N2470" s="22">
        <v>2</v>
      </c>
      <c r="O2470" s="22">
        <v>0</v>
      </c>
      <c r="P2470" s="22">
        <v>0</v>
      </c>
      <c r="Q2470" s="22">
        <v>0</v>
      </c>
      <c r="R2470" s="22"/>
      <c r="S2470" s="22"/>
      <c r="T2470" s="22"/>
      <c r="U2470" t="s">
        <v>1804</v>
      </c>
      <c r="V2470" s="18">
        <f t="shared" si="232"/>
        <v>0.24000000000000021</v>
      </c>
      <c r="W2470" s="18">
        <v>40.249762530799998</v>
      </c>
      <c r="X2470" s="18">
        <v>-81.882500542800003</v>
      </c>
      <c r="Y2470" s="18">
        <v>40.249493540700001</v>
      </c>
      <c r="Z2470" s="18">
        <v>-81.878178039199994</v>
      </c>
      <c r="AA2470" s="71" t="str">
        <f t="shared" si="233"/>
        <v>COS</v>
      </c>
    </row>
    <row r="2471" spans="1:27" x14ac:dyDescent="0.25">
      <c r="A2471" s="22" t="s">
        <v>5967</v>
      </c>
      <c r="B2471" s="22">
        <v>0</v>
      </c>
      <c r="C2471" s="22" t="s">
        <v>4628</v>
      </c>
      <c r="D2471" s="22">
        <v>2</v>
      </c>
      <c r="E2471" s="23" t="str">
        <f t="shared" si="228"/>
        <v>Green</v>
      </c>
      <c r="F2471" s="72" t="s">
        <v>1682</v>
      </c>
      <c r="G2471" s="23"/>
      <c r="H2471" s="24" t="str">
        <f t="shared" si="229"/>
        <v>Start Loc</v>
      </c>
      <c r="I2471" s="24" t="str">
        <f t="shared" si="230"/>
        <v>End Loc</v>
      </c>
      <c r="J2471" s="24" t="str">
        <f t="shared" si="231"/>
        <v>Segment</v>
      </c>
      <c r="K2471" s="71" t="s">
        <v>876</v>
      </c>
      <c r="L2471" s="22">
        <v>4.75</v>
      </c>
      <c r="M2471" s="22">
        <v>4.99</v>
      </c>
      <c r="N2471" s="22">
        <v>2</v>
      </c>
      <c r="O2471" s="22">
        <v>0</v>
      </c>
      <c r="P2471" s="22">
        <v>0</v>
      </c>
      <c r="Q2471" s="22">
        <v>4</v>
      </c>
      <c r="R2471" s="22"/>
      <c r="S2471" s="22"/>
      <c r="T2471" s="22"/>
      <c r="U2471" t="s">
        <v>650</v>
      </c>
      <c r="V2471" s="18">
        <f t="shared" si="232"/>
        <v>0.24000000000000021</v>
      </c>
      <c r="W2471" s="18">
        <v>40.247142304199997</v>
      </c>
      <c r="X2471" s="18">
        <v>-80.862437564700002</v>
      </c>
      <c r="Y2471" s="18">
        <v>40.250211692299999</v>
      </c>
      <c r="Z2471" s="18">
        <v>-80.864394876899993</v>
      </c>
      <c r="AA2471" s="71" t="str">
        <f t="shared" si="233"/>
        <v>JEF</v>
      </c>
    </row>
    <row r="2472" spans="1:27" x14ac:dyDescent="0.25">
      <c r="A2472" s="22" t="s">
        <v>5644</v>
      </c>
      <c r="B2472" s="22">
        <v>0</v>
      </c>
      <c r="C2472" s="22" t="s">
        <v>4618</v>
      </c>
      <c r="D2472" s="22">
        <v>2</v>
      </c>
      <c r="E2472" s="23" t="str">
        <f t="shared" si="228"/>
        <v>Green</v>
      </c>
      <c r="F2472" s="72" t="s">
        <v>1716</v>
      </c>
      <c r="G2472" s="23"/>
      <c r="H2472" s="24" t="str">
        <f t="shared" si="229"/>
        <v>Start Loc</v>
      </c>
      <c r="I2472" s="24" t="str">
        <f t="shared" si="230"/>
        <v>End Loc</v>
      </c>
      <c r="J2472" s="24" t="str">
        <f t="shared" si="231"/>
        <v>Segment</v>
      </c>
      <c r="K2472" s="71" t="s">
        <v>952</v>
      </c>
      <c r="L2472" s="22">
        <v>2</v>
      </c>
      <c r="M2472" s="22">
        <v>2.2400000000000002</v>
      </c>
      <c r="N2472" s="22">
        <v>2</v>
      </c>
      <c r="O2472" s="22">
        <v>0</v>
      </c>
      <c r="P2472" s="22">
        <v>0</v>
      </c>
      <c r="Q2472" s="22">
        <v>1</v>
      </c>
      <c r="R2472" s="22"/>
      <c r="S2472" s="22"/>
      <c r="T2472" s="22"/>
      <c r="U2472" t="s">
        <v>6657</v>
      </c>
      <c r="V2472" s="18">
        <f t="shared" si="232"/>
        <v>0.24000000000000021</v>
      </c>
      <c r="W2472" s="18">
        <v>40.2498387236</v>
      </c>
      <c r="X2472" s="18">
        <v>-81.6970497529</v>
      </c>
      <c r="Y2472" s="18">
        <v>40.2502452891</v>
      </c>
      <c r="Z2472" s="18">
        <v>-81.6927680732</v>
      </c>
      <c r="AA2472" s="71" t="str">
        <f t="shared" si="233"/>
        <v>COS</v>
      </c>
    </row>
    <row r="2473" spans="1:27" x14ac:dyDescent="0.25">
      <c r="A2473" s="22" t="s">
        <v>5330</v>
      </c>
      <c r="B2473" s="22">
        <v>0</v>
      </c>
      <c r="C2473" s="22" t="s">
        <v>4620</v>
      </c>
      <c r="D2473" s="22">
        <v>2</v>
      </c>
      <c r="E2473" s="23" t="str">
        <f t="shared" si="228"/>
        <v>Green</v>
      </c>
      <c r="F2473" s="72" t="s">
        <v>1716</v>
      </c>
      <c r="G2473" s="23"/>
      <c r="H2473" s="24" t="str">
        <f t="shared" si="229"/>
        <v>Start Loc</v>
      </c>
      <c r="I2473" s="24" t="str">
        <f t="shared" si="230"/>
        <v>End Loc</v>
      </c>
      <c r="J2473" s="24" t="str">
        <f t="shared" si="231"/>
        <v>Segment</v>
      </c>
      <c r="K2473" s="71" t="s">
        <v>878</v>
      </c>
      <c r="L2473" s="22">
        <v>0</v>
      </c>
      <c r="M2473" s="22">
        <v>0.24</v>
      </c>
      <c r="N2473" s="22">
        <v>2</v>
      </c>
      <c r="O2473" s="22">
        <v>0</v>
      </c>
      <c r="P2473" s="22">
        <v>1</v>
      </c>
      <c r="Q2473" s="22">
        <v>2</v>
      </c>
      <c r="R2473" s="22"/>
      <c r="S2473" s="22"/>
      <c r="T2473" s="22"/>
      <c r="U2473" t="s">
        <v>4873</v>
      </c>
      <c r="V2473" s="18">
        <f t="shared" si="232"/>
        <v>0.24</v>
      </c>
      <c r="W2473" s="18">
        <v>40.246877312000002</v>
      </c>
      <c r="X2473" s="18">
        <v>-81.7288757707</v>
      </c>
      <c r="Y2473" s="18">
        <v>40.250270060600002</v>
      </c>
      <c r="Z2473" s="18">
        <v>-81.728988001700003</v>
      </c>
      <c r="AA2473" s="71" t="str">
        <f t="shared" si="233"/>
        <v>COS</v>
      </c>
    </row>
    <row r="2474" spans="1:27" x14ac:dyDescent="0.25">
      <c r="A2474" s="22" t="s">
        <v>5422</v>
      </c>
      <c r="B2474" s="22">
        <v>0</v>
      </c>
      <c r="C2474" s="22" t="s">
        <v>4611</v>
      </c>
      <c r="D2474" s="22">
        <v>3</v>
      </c>
      <c r="E2474" s="23" t="str">
        <f t="shared" si="228"/>
        <v>Green</v>
      </c>
      <c r="F2474" s="72" t="s">
        <v>1690</v>
      </c>
      <c r="G2474" s="23"/>
      <c r="H2474" s="24" t="str">
        <f t="shared" si="229"/>
        <v>Start Loc</v>
      </c>
      <c r="I2474" s="24" t="str">
        <f t="shared" si="230"/>
        <v>End Loc</v>
      </c>
      <c r="J2474" s="24" t="str">
        <f t="shared" si="231"/>
        <v>Segment</v>
      </c>
      <c r="K2474" s="71" t="s">
        <v>948</v>
      </c>
      <c r="L2474" s="22">
        <v>8.75</v>
      </c>
      <c r="M2474" s="22">
        <v>8.99</v>
      </c>
      <c r="N2474" s="22">
        <v>3</v>
      </c>
      <c r="O2474" s="22">
        <v>0</v>
      </c>
      <c r="P2474" s="22">
        <v>0</v>
      </c>
      <c r="Q2474" s="22">
        <v>0</v>
      </c>
      <c r="R2474" s="22"/>
      <c r="S2474" s="22"/>
      <c r="T2474" s="22"/>
      <c r="U2474" t="s">
        <v>553</v>
      </c>
      <c r="V2474" s="18">
        <f t="shared" si="232"/>
        <v>0.24000000000000021</v>
      </c>
      <c r="W2474" s="18">
        <v>40.248089960199998</v>
      </c>
      <c r="X2474" s="18">
        <v>-82.891030946599997</v>
      </c>
      <c r="Y2474" s="18">
        <v>40.2511056954</v>
      </c>
      <c r="Z2474" s="18">
        <v>-82.889199951799995</v>
      </c>
      <c r="AA2474" s="71" t="str">
        <f t="shared" si="233"/>
        <v>DEL</v>
      </c>
    </row>
    <row r="2475" spans="1:27" x14ac:dyDescent="0.25">
      <c r="A2475" s="22" t="s">
        <v>6172</v>
      </c>
      <c r="B2475" s="22">
        <v>0</v>
      </c>
      <c r="C2475" s="22" t="s">
        <v>4606</v>
      </c>
      <c r="D2475" s="22">
        <v>2</v>
      </c>
      <c r="E2475" s="23" t="str">
        <f t="shared" si="228"/>
        <v>Green</v>
      </c>
      <c r="F2475" s="72" t="s">
        <v>1716</v>
      </c>
      <c r="G2475" s="23"/>
      <c r="H2475" s="24" t="str">
        <f t="shared" si="229"/>
        <v>Start Loc</v>
      </c>
      <c r="I2475" s="24" t="str">
        <f t="shared" si="230"/>
        <v>End Loc</v>
      </c>
      <c r="J2475" s="24" t="str">
        <f t="shared" si="231"/>
        <v>Segment</v>
      </c>
      <c r="K2475" s="71" t="s">
        <v>878</v>
      </c>
      <c r="L2475" s="22">
        <v>0.25</v>
      </c>
      <c r="M2475" s="22">
        <v>0.49</v>
      </c>
      <c r="N2475" s="22">
        <v>2</v>
      </c>
      <c r="O2475" s="22">
        <v>0</v>
      </c>
      <c r="P2475" s="22">
        <v>0</v>
      </c>
      <c r="Q2475" s="22">
        <v>2</v>
      </c>
      <c r="R2475" s="22"/>
      <c r="S2475" s="22"/>
      <c r="T2475" s="22"/>
      <c r="U2475" t="s">
        <v>4873</v>
      </c>
      <c r="V2475" s="18">
        <f t="shared" si="232"/>
        <v>0.24</v>
      </c>
      <c r="W2475" s="18">
        <v>40.250412442600002</v>
      </c>
      <c r="X2475" s="18">
        <v>-81.728955216800003</v>
      </c>
      <c r="Y2475" s="18">
        <v>40.253800140899997</v>
      </c>
      <c r="Z2475" s="18">
        <v>-81.728459743800002</v>
      </c>
      <c r="AA2475" s="71" t="str">
        <f t="shared" si="233"/>
        <v>COS</v>
      </c>
    </row>
    <row r="2476" spans="1:27" x14ac:dyDescent="0.25">
      <c r="A2476" s="22" t="s">
        <v>2366</v>
      </c>
      <c r="B2476" s="22">
        <v>0</v>
      </c>
      <c r="C2476" s="22" t="s">
        <v>4609</v>
      </c>
      <c r="D2476" s="22">
        <v>2</v>
      </c>
      <c r="E2476" s="23" t="str">
        <f t="shared" si="228"/>
        <v>Green</v>
      </c>
      <c r="F2476" s="72" t="s">
        <v>1690</v>
      </c>
      <c r="G2476" s="23"/>
      <c r="H2476" s="24" t="str">
        <f t="shared" si="229"/>
        <v>Start Loc</v>
      </c>
      <c r="I2476" s="24" t="str">
        <f t="shared" si="230"/>
        <v>End Loc</v>
      </c>
      <c r="J2476" s="24" t="str">
        <f t="shared" si="231"/>
        <v>Segment</v>
      </c>
      <c r="K2476" s="71" t="s">
        <v>858</v>
      </c>
      <c r="L2476" s="22">
        <v>4.25</v>
      </c>
      <c r="M2476" s="22">
        <v>4.49</v>
      </c>
      <c r="N2476" s="22">
        <v>2</v>
      </c>
      <c r="O2476" s="22">
        <v>0</v>
      </c>
      <c r="P2476" s="22">
        <v>0</v>
      </c>
      <c r="Q2476" s="22">
        <v>0</v>
      </c>
      <c r="R2476" s="22"/>
      <c r="S2476" s="22"/>
      <c r="T2476" s="22"/>
      <c r="U2476" t="s">
        <v>1941</v>
      </c>
      <c r="V2476" s="18">
        <f t="shared" si="232"/>
        <v>0.24000000000000021</v>
      </c>
      <c r="W2476" s="18">
        <v>40.254944992799999</v>
      </c>
      <c r="X2476" s="18">
        <v>-82.997981035999999</v>
      </c>
      <c r="Y2476" s="18">
        <v>40.254580428600001</v>
      </c>
      <c r="Z2476" s="18">
        <v>-82.993484580900002</v>
      </c>
      <c r="AA2476" s="71" t="str">
        <f t="shared" si="233"/>
        <v>DEL</v>
      </c>
    </row>
    <row r="2477" spans="1:27" x14ac:dyDescent="0.25">
      <c r="A2477" s="22" t="s">
        <v>3398</v>
      </c>
      <c r="B2477" s="22">
        <v>0</v>
      </c>
      <c r="C2477" s="22" t="s">
        <v>4617</v>
      </c>
      <c r="D2477" s="22">
        <v>3</v>
      </c>
      <c r="E2477" s="23" t="str">
        <f t="shared" si="228"/>
        <v>Green</v>
      </c>
      <c r="F2477" s="72" t="s">
        <v>1697</v>
      </c>
      <c r="G2477" s="23"/>
      <c r="H2477" s="24" t="str">
        <f t="shared" si="229"/>
        <v>Start Loc</v>
      </c>
      <c r="I2477" s="24" t="str">
        <f t="shared" si="230"/>
        <v>End Loc</v>
      </c>
      <c r="J2477" s="24" t="str">
        <f t="shared" si="231"/>
        <v>Segment</v>
      </c>
      <c r="K2477" s="71" t="s">
        <v>796</v>
      </c>
      <c r="L2477" s="22">
        <v>2.75</v>
      </c>
      <c r="M2477" s="22">
        <v>2.99</v>
      </c>
      <c r="N2477" s="22">
        <v>3</v>
      </c>
      <c r="O2477" s="22">
        <v>0</v>
      </c>
      <c r="P2477" s="22">
        <v>0</v>
      </c>
      <c r="Q2477" s="22">
        <v>1</v>
      </c>
      <c r="R2477" s="22"/>
      <c r="S2477" s="22"/>
      <c r="T2477" s="22"/>
      <c r="U2477" t="s">
        <v>1458</v>
      </c>
      <c r="V2477" s="18">
        <f t="shared" si="232"/>
        <v>0.24000000000000021</v>
      </c>
      <c r="W2477" s="18">
        <v>40.252344235599999</v>
      </c>
      <c r="X2477" s="18">
        <v>-84.199904344800004</v>
      </c>
      <c r="Y2477" s="18">
        <v>40.254656557099999</v>
      </c>
      <c r="Z2477" s="18">
        <v>-84.196517048399997</v>
      </c>
      <c r="AA2477" s="71" t="str">
        <f t="shared" si="233"/>
        <v>SHE</v>
      </c>
    </row>
    <row r="2478" spans="1:27" x14ac:dyDescent="0.25">
      <c r="A2478" s="22" t="s">
        <v>5861</v>
      </c>
      <c r="B2478" s="22">
        <v>0</v>
      </c>
      <c r="C2478" s="22" t="s">
        <v>4621</v>
      </c>
      <c r="D2478" s="22">
        <v>2</v>
      </c>
      <c r="E2478" s="23" t="str">
        <f t="shared" si="228"/>
        <v>Green</v>
      </c>
      <c r="F2478" s="72" t="s">
        <v>1686</v>
      </c>
      <c r="G2478" s="23"/>
      <c r="H2478" s="24" t="str">
        <f t="shared" si="229"/>
        <v>Start Loc</v>
      </c>
      <c r="I2478" s="24" t="str">
        <f t="shared" si="230"/>
        <v>End Loc</v>
      </c>
      <c r="J2478" s="24" t="str">
        <f t="shared" si="231"/>
        <v>Segment</v>
      </c>
      <c r="K2478" s="71" t="s">
        <v>6610</v>
      </c>
      <c r="L2478" s="22">
        <v>0.75</v>
      </c>
      <c r="M2478" s="22">
        <v>0.99</v>
      </c>
      <c r="N2478" s="22">
        <v>2</v>
      </c>
      <c r="O2478" s="22">
        <v>1</v>
      </c>
      <c r="P2478" s="22">
        <v>0</v>
      </c>
      <c r="Q2478" s="22">
        <v>0</v>
      </c>
      <c r="R2478" s="22"/>
      <c r="S2478" s="22"/>
      <c r="T2478" s="22"/>
      <c r="U2478" t="s">
        <v>6707</v>
      </c>
      <c r="V2478" s="18">
        <f t="shared" si="232"/>
        <v>0.24</v>
      </c>
      <c r="W2478" s="18">
        <v>40.257934345800003</v>
      </c>
      <c r="X2478" s="18">
        <v>-83.491119557499999</v>
      </c>
      <c r="Y2478" s="18">
        <v>40.2551960507</v>
      </c>
      <c r="Z2478" s="18">
        <v>-83.488365259899993</v>
      </c>
      <c r="AA2478" s="71" t="str">
        <f t="shared" si="233"/>
        <v>UNI</v>
      </c>
    </row>
    <row r="2479" spans="1:27" x14ac:dyDescent="0.25">
      <c r="A2479" s="22" t="s">
        <v>2822</v>
      </c>
      <c r="B2479" s="22">
        <v>0</v>
      </c>
      <c r="C2479" s="22" t="s">
        <v>4626</v>
      </c>
      <c r="D2479" s="22">
        <v>2</v>
      </c>
      <c r="E2479" s="23" t="str">
        <f t="shared" si="228"/>
        <v>Green</v>
      </c>
      <c r="F2479" s="72" t="s">
        <v>1682</v>
      </c>
      <c r="G2479" s="23"/>
      <c r="H2479" s="24" t="str">
        <f t="shared" si="229"/>
        <v>Start Loc</v>
      </c>
      <c r="I2479" s="24" t="str">
        <f t="shared" si="230"/>
        <v>End Loc</v>
      </c>
      <c r="J2479" s="24" t="str">
        <f t="shared" si="231"/>
        <v>Segment</v>
      </c>
      <c r="K2479" s="71" t="s">
        <v>923</v>
      </c>
      <c r="L2479" s="22">
        <v>1.75</v>
      </c>
      <c r="M2479" s="22">
        <v>1.99</v>
      </c>
      <c r="N2479" s="22">
        <v>2</v>
      </c>
      <c r="O2479" s="22">
        <v>0</v>
      </c>
      <c r="P2479" s="22">
        <v>0</v>
      </c>
      <c r="Q2479" s="22">
        <v>1</v>
      </c>
      <c r="R2479" s="22"/>
      <c r="S2479" s="22"/>
      <c r="T2479" s="22"/>
      <c r="U2479" t="s">
        <v>1427</v>
      </c>
      <c r="V2479" s="18">
        <f t="shared" si="232"/>
        <v>0.24</v>
      </c>
      <c r="W2479" s="18">
        <v>40.253339654599998</v>
      </c>
      <c r="X2479" s="18">
        <v>-80.778648233300004</v>
      </c>
      <c r="Y2479" s="18">
        <v>40.256385425300003</v>
      </c>
      <c r="Z2479" s="18">
        <v>-80.780537698499998</v>
      </c>
      <c r="AA2479" s="71" t="str">
        <f t="shared" si="233"/>
        <v>JEF</v>
      </c>
    </row>
    <row r="2480" spans="1:27" x14ac:dyDescent="0.25">
      <c r="A2480" s="22" t="s">
        <v>6065</v>
      </c>
      <c r="B2480" s="22">
        <v>0</v>
      </c>
      <c r="C2480" s="22" t="s">
        <v>4637</v>
      </c>
      <c r="D2480" s="22">
        <v>2</v>
      </c>
      <c r="E2480" s="23" t="str">
        <f t="shared" si="228"/>
        <v>Green</v>
      </c>
      <c r="F2480" s="72" t="s">
        <v>1690</v>
      </c>
      <c r="G2480" s="23"/>
      <c r="H2480" s="24" t="str">
        <f t="shared" si="229"/>
        <v>Start Loc</v>
      </c>
      <c r="I2480" s="24" t="str">
        <f t="shared" si="230"/>
        <v>End Loc</v>
      </c>
      <c r="J2480" s="24" t="str">
        <f t="shared" si="231"/>
        <v>Segment</v>
      </c>
      <c r="K2480" s="71" t="s">
        <v>875</v>
      </c>
      <c r="L2480" s="22">
        <v>8.25</v>
      </c>
      <c r="M2480" s="22">
        <v>8.49</v>
      </c>
      <c r="N2480" s="22">
        <v>2</v>
      </c>
      <c r="O2480" s="22">
        <v>0</v>
      </c>
      <c r="P2480" s="22">
        <v>0</v>
      </c>
      <c r="Q2480" s="22">
        <v>1</v>
      </c>
      <c r="R2480" s="22"/>
      <c r="S2480" s="22"/>
      <c r="T2480" s="22"/>
      <c r="U2480" t="s">
        <v>255</v>
      </c>
      <c r="V2480" s="18">
        <f t="shared" si="232"/>
        <v>0.24000000000000021</v>
      </c>
      <c r="W2480" s="18">
        <v>40.253717080199998</v>
      </c>
      <c r="X2480" s="18">
        <v>-83.091023547500001</v>
      </c>
      <c r="Y2480" s="18">
        <v>40.257181280200001</v>
      </c>
      <c r="Z2480" s="18">
        <v>-83.091179704300004</v>
      </c>
      <c r="AA2480" s="71" t="str">
        <f t="shared" si="233"/>
        <v>DEL</v>
      </c>
    </row>
    <row r="2481" spans="1:27" x14ac:dyDescent="0.25">
      <c r="A2481" s="22" t="s">
        <v>2403</v>
      </c>
      <c r="B2481" s="22">
        <v>0</v>
      </c>
      <c r="C2481" s="22" t="s">
        <v>4645</v>
      </c>
      <c r="D2481" s="22">
        <v>2</v>
      </c>
      <c r="E2481" s="23" t="str">
        <f t="shared" si="228"/>
        <v>Green</v>
      </c>
      <c r="F2481" s="72" t="s">
        <v>1690</v>
      </c>
      <c r="G2481" s="23"/>
      <c r="H2481" s="24" t="str">
        <f t="shared" si="229"/>
        <v>Start Loc</v>
      </c>
      <c r="I2481" s="24" t="str">
        <f t="shared" si="230"/>
        <v>End Loc</v>
      </c>
      <c r="J2481" s="24" t="str">
        <f t="shared" si="231"/>
        <v>Segment</v>
      </c>
      <c r="K2481" s="71" t="s">
        <v>893</v>
      </c>
      <c r="L2481" s="22">
        <v>9</v>
      </c>
      <c r="M2481" s="22">
        <v>9.24</v>
      </c>
      <c r="N2481" s="22">
        <v>2</v>
      </c>
      <c r="O2481" s="22">
        <v>0</v>
      </c>
      <c r="P2481" s="22">
        <v>0</v>
      </c>
      <c r="Q2481" s="22">
        <v>0</v>
      </c>
      <c r="R2481" s="22"/>
      <c r="S2481" s="22"/>
      <c r="T2481" s="22"/>
      <c r="U2481" t="s">
        <v>766</v>
      </c>
      <c r="V2481" s="18">
        <f t="shared" si="232"/>
        <v>0.24000000000000021</v>
      </c>
      <c r="W2481" s="18">
        <v>40.258062952899998</v>
      </c>
      <c r="X2481" s="18">
        <v>-82.8402678721</v>
      </c>
      <c r="Y2481" s="18">
        <v>40.2577442726</v>
      </c>
      <c r="Z2481" s="18">
        <v>-82.835775750400003</v>
      </c>
      <c r="AA2481" s="71" t="str">
        <f t="shared" si="233"/>
        <v>DEL</v>
      </c>
    </row>
    <row r="2482" spans="1:27" x14ac:dyDescent="0.25">
      <c r="A2482" s="22" t="s">
        <v>2919</v>
      </c>
      <c r="B2482" s="22">
        <v>0</v>
      </c>
      <c r="C2482" s="22" t="s">
        <v>4631</v>
      </c>
      <c r="D2482" s="22">
        <v>2</v>
      </c>
      <c r="E2482" s="23" t="str">
        <f t="shared" si="228"/>
        <v>Green</v>
      </c>
      <c r="F2482" s="72" t="s">
        <v>1697</v>
      </c>
      <c r="G2482" s="23"/>
      <c r="H2482" s="24" t="str">
        <f t="shared" si="229"/>
        <v>Start Loc</v>
      </c>
      <c r="I2482" s="24" t="str">
        <f t="shared" si="230"/>
        <v>End Loc</v>
      </c>
      <c r="J2482" s="24" t="str">
        <f t="shared" si="231"/>
        <v>Segment</v>
      </c>
      <c r="K2482" s="71" t="s">
        <v>796</v>
      </c>
      <c r="L2482" s="22">
        <v>3</v>
      </c>
      <c r="M2482" s="22">
        <v>3.24</v>
      </c>
      <c r="N2482" s="22">
        <v>2</v>
      </c>
      <c r="O2482" s="22">
        <v>0</v>
      </c>
      <c r="P2482" s="22">
        <v>0</v>
      </c>
      <c r="Q2482" s="22">
        <v>0</v>
      </c>
      <c r="R2482" s="22"/>
      <c r="S2482" s="22"/>
      <c r="T2482" s="22"/>
      <c r="U2482" t="s">
        <v>1458</v>
      </c>
      <c r="V2482" s="18">
        <f t="shared" si="232"/>
        <v>0.24000000000000021</v>
      </c>
      <c r="W2482" s="18">
        <v>40.254757506099999</v>
      </c>
      <c r="X2482" s="18">
        <v>-84.196382118800003</v>
      </c>
      <c r="Y2482" s="18">
        <v>40.257956837800002</v>
      </c>
      <c r="Z2482" s="18">
        <v>-84.194645480399998</v>
      </c>
      <c r="AA2482" s="71" t="str">
        <f t="shared" si="233"/>
        <v>SHE</v>
      </c>
    </row>
    <row r="2483" spans="1:27" x14ac:dyDescent="0.25">
      <c r="A2483" s="22" t="s">
        <v>2471</v>
      </c>
      <c r="B2483" s="22">
        <v>0</v>
      </c>
      <c r="C2483" s="22" t="s">
        <v>4635</v>
      </c>
      <c r="D2483" s="22">
        <v>2</v>
      </c>
      <c r="E2483" s="23" t="str">
        <f t="shared" si="228"/>
        <v>Green</v>
      </c>
      <c r="F2483" s="72" t="s">
        <v>1697</v>
      </c>
      <c r="G2483" s="23"/>
      <c r="H2483" s="24" t="str">
        <f t="shared" si="229"/>
        <v>Start Loc</v>
      </c>
      <c r="I2483" s="24" t="str">
        <f t="shared" si="230"/>
        <v>End Loc</v>
      </c>
      <c r="J2483" s="24" t="str">
        <f t="shared" si="231"/>
        <v>Segment</v>
      </c>
      <c r="K2483" s="71" t="s">
        <v>929</v>
      </c>
      <c r="L2483" s="22">
        <v>4.5</v>
      </c>
      <c r="M2483" s="22">
        <v>4.74</v>
      </c>
      <c r="N2483" s="22">
        <v>2</v>
      </c>
      <c r="O2483" s="22">
        <v>0</v>
      </c>
      <c r="P2483" s="22">
        <v>0</v>
      </c>
      <c r="Q2483" s="22">
        <v>0</v>
      </c>
      <c r="R2483" s="22"/>
      <c r="S2483" s="22"/>
      <c r="T2483" s="22"/>
      <c r="U2483" t="s">
        <v>1261</v>
      </c>
      <c r="V2483" s="18">
        <f t="shared" si="232"/>
        <v>0.24000000000000021</v>
      </c>
      <c r="W2483" s="18">
        <v>40.255464081600003</v>
      </c>
      <c r="X2483" s="18">
        <v>-84.175370575499997</v>
      </c>
      <c r="Y2483" s="18">
        <v>40.258780163499999</v>
      </c>
      <c r="Z2483" s="18">
        <v>-84.174236350900003</v>
      </c>
      <c r="AA2483" s="71" t="str">
        <f t="shared" si="233"/>
        <v>SHE</v>
      </c>
    </row>
    <row r="2484" spans="1:27" x14ac:dyDescent="0.25">
      <c r="A2484" s="22" t="s">
        <v>3472</v>
      </c>
      <c r="B2484" s="22">
        <v>0</v>
      </c>
      <c r="C2484" s="22" t="s">
        <v>4629</v>
      </c>
      <c r="D2484" s="22">
        <v>5</v>
      </c>
      <c r="E2484" s="23" t="str">
        <f t="shared" si="228"/>
        <v>Green</v>
      </c>
      <c r="F2484" s="72" t="s">
        <v>1699</v>
      </c>
      <c r="G2484" s="23"/>
      <c r="H2484" s="24" t="str">
        <f t="shared" si="229"/>
        <v>Start Loc</v>
      </c>
      <c r="I2484" s="24" t="str">
        <f t="shared" si="230"/>
        <v>End Loc</v>
      </c>
      <c r="J2484" s="24" t="str">
        <f t="shared" si="231"/>
        <v>Segment</v>
      </c>
      <c r="K2484" s="71" t="s">
        <v>841</v>
      </c>
      <c r="L2484" s="22">
        <v>7</v>
      </c>
      <c r="M2484" s="22">
        <v>7.24</v>
      </c>
      <c r="N2484" s="22">
        <v>5</v>
      </c>
      <c r="O2484" s="22">
        <v>0</v>
      </c>
      <c r="P2484" s="22">
        <v>0</v>
      </c>
      <c r="Q2484" s="22">
        <v>3</v>
      </c>
      <c r="R2484" s="22"/>
      <c r="S2484" s="22"/>
      <c r="T2484" s="22"/>
      <c r="U2484" t="s">
        <v>1429</v>
      </c>
      <c r="V2484" s="18">
        <f t="shared" si="232"/>
        <v>0.24000000000000021</v>
      </c>
      <c r="W2484" s="18">
        <v>40.258647668800002</v>
      </c>
      <c r="X2484" s="18">
        <v>-82.695502059000006</v>
      </c>
      <c r="Y2484" s="18">
        <v>40.259200034199999</v>
      </c>
      <c r="Z2484" s="18">
        <v>-82.691720513700005</v>
      </c>
      <c r="AA2484" s="71" t="str">
        <f t="shared" si="233"/>
        <v>LIC</v>
      </c>
    </row>
    <row r="2485" spans="1:27" x14ac:dyDescent="0.25">
      <c r="A2485" s="22" t="s">
        <v>5076</v>
      </c>
      <c r="B2485" s="22">
        <v>0</v>
      </c>
      <c r="C2485" s="22" t="s">
        <v>4612</v>
      </c>
      <c r="D2485" s="22">
        <v>3</v>
      </c>
      <c r="E2485" s="23" t="str">
        <f t="shared" si="228"/>
        <v>Green</v>
      </c>
      <c r="F2485" s="72" t="s">
        <v>1697</v>
      </c>
      <c r="G2485" s="23"/>
      <c r="H2485" s="24" t="str">
        <f t="shared" si="229"/>
        <v>Start Loc</v>
      </c>
      <c r="I2485" s="24" t="str">
        <f t="shared" si="230"/>
        <v>End Loc</v>
      </c>
      <c r="J2485" s="24" t="str">
        <f t="shared" si="231"/>
        <v>Segment</v>
      </c>
      <c r="K2485" s="71" t="s">
        <v>925</v>
      </c>
      <c r="L2485" s="22">
        <v>1</v>
      </c>
      <c r="M2485" s="22">
        <v>1.24</v>
      </c>
      <c r="N2485" s="22">
        <v>3</v>
      </c>
      <c r="O2485" s="22">
        <v>0</v>
      </c>
      <c r="P2485" s="22">
        <v>1</v>
      </c>
      <c r="Q2485" s="22">
        <v>1</v>
      </c>
      <c r="R2485" s="22"/>
      <c r="S2485" s="22"/>
      <c r="T2485" s="22"/>
      <c r="U2485" t="s">
        <v>495</v>
      </c>
      <c r="V2485" s="18">
        <f t="shared" si="232"/>
        <v>0.24</v>
      </c>
      <c r="W2485" s="18">
        <v>40.257588956100001</v>
      </c>
      <c r="X2485" s="18">
        <v>-84.325648195200003</v>
      </c>
      <c r="Y2485" s="18">
        <v>40.259709451900001</v>
      </c>
      <c r="Z2485" s="18">
        <v>-84.322279132899993</v>
      </c>
      <c r="AA2485" s="71" t="str">
        <f t="shared" si="233"/>
        <v>SHE</v>
      </c>
    </row>
    <row r="2486" spans="1:27" x14ac:dyDescent="0.25">
      <c r="A2486" s="22" t="s">
        <v>2632</v>
      </c>
      <c r="B2486" s="22">
        <v>0</v>
      </c>
      <c r="C2486" s="22" t="s">
        <v>4620</v>
      </c>
      <c r="D2486" s="22">
        <v>2</v>
      </c>
      <c r="E2486" s="23" t="str">
        <f t="shared" si="228"/>
        <v>Green</v>
      </c>
      <c r="F2486" s="72" t="s">
        <v>1679</v>
      </c>
      <c r="G2486" s="23"/>
      <c r="H2486" s="24" t="str">
        <f t="shared" si="229"/>
        <v>Start Loc</v>
      </c>
      <c r="I2486" s="24" t="str">
        <f t="shared" si="230"/>
        <v>End Loc</v>
      </c>
      <c r="J2486" s="24" t="str">
        <f t="shared" si="231"/>
        <v>Segment</v>
      </c>
      <c r="K2486" s="71" t="s">
        <v>864</v>
      </c>
      <c r="L2486" s="22">
        <v>0</v>
      </c>
      <c r="M2486" s="22">
        <v>0.24</v>
      </c>
      <c r="N2486" s="22">
        <v>2</v>
      </c>
      <c r="O2486" s="22">
        <v>0</v>
      </c>
      <c r="P2486" s="22">
        <v>0</v>
      </c>
      <c r="Q2486" s="22">
        <v>0</v>
      </c>
      <c r="R2486" s="22"/>
      <c r="S2486" s="22"/>
      <c r="T2486" s="22"/>
      <c r="U2486" t="s">
        <v>439</v>
      </c>
      <c r="V2486" s="18">
        <f t="shared" si="232"/>
        <v>0.24</v>
      </c>
      <c r="W2486" s="18">
        <v>40.256888800399999</v>
      </c>
      <c r="X2486" s="18">
        <v>-83.717409245100001</v>
      </c>
      <c r="Y2486" s="18">
        <v>40.259983071100002</v>
      </c>
      <c r="Z2486" s="18">
        <v>-83.718476370900007</v>
      </c>
      <c r="AA2486" s="71" t="str">
        <f t="shared" si="233"/>
        <v>LOG</v>
      </c>
    </row>
    <row r="2487" spans="1:27" x14ac:dyDescent="0.25">
      <c r="A2487" s="22" t="s">
        <v>3761</v>
      </c>
      <c r="B2487" s="22">
        <v>0</v>
      </c>
      <c r="C2487" s="22" t="s">
        <v>4615</v>
      </c>
      <c r="D2487" s="22">
        <v>2</v>
      </c>
      <c r="E2487" s="23" t="str">
        <f t="shared" si="228"/>
        <v>Green</v>
      </c>
      <c r="F2487" s="72" t="s">
        <v>1697</v>
      </c>
      <c r="G2487" s="23"/>
      <c r="H2487" s="24" t="str">
        <f t="shared" si="229"/>
        <v>Start Loc</v>
      </c>
      <c r="I2487" s="24" t="str">
        <f t="shared" si="230"/>
        <v>End Loc</v>
      </c>
      <c r="J2487" s="24" t="str">
        <f t="shared" si="231"/>
        <v>Segment</v>
      </c>
      <c r="K2487" s="71" t="s">
        <v>925</v>
      </c>
      <c r="L2487" s="22">
        <v>2.5</v>
      </c>
      <c r="M2487" s="22">
        <v>2.74</v>
      </c>
      <c r="N2487" s="22">
        <v>2</v>
      </c>
      <c r="O2487" s="22">
        <v>0</v>
      </c>
      <c r="P2487" s="22">
        <v>0</v>
      </c>
      <c r="Q2487" s="22">
        <v>0</v>
      </c>
      <c r="R2487" s="22"/>
      <c r="S2487" s="22"/>
      <c r="T2487" s="22"/>
      <c r="U2487" t="s">
        <v>495</v>
      </c>
      <c r="V2487" s="18">
        <f t="shared" si="232"/>
        <v>0.24000000000000021</v>
      </c>
      <c r="W2487" s="18">
        <v>40.263250775300001</v>
      </c>
      <c r="X2487" s="18">
        <v>-84.300194198900002</v>
      </c>
      <c r="Y2487" s="18">
        <v>40.261174133600001</v>
      </c>
      <c r="Z2487" s="18">
        <v>-84.296621559499997</v>
      </c>
      <c r="AA2487" s="71" t="str">
        <f t="shared" si="233"/>
        <v>SHE</v>
      </c>
    </row>
    <row r="2488" spans="1:27" x14ac:dyDescent="0.25">
      <c r="A2488" s="22" t="s">
        <v>2260</v>
      </c>
      <c r="B2488" s="22">
        <v>0</v>
      </c>
      <c r="C2488" s="22" t="s">
        <v>4620</v>
      </c>
      <c r="D2488" s="22">
        <v>2</v>
      </c>
      <c r="E2488" s="23" t="str">
        <f t="shared" si="228"/>
        <v>Green</v>
      </c>
      <c r="F2488" s="72" t="s">
        <v>1690</v>
      </c>
      <c r="G2488" s="23"/>
      <c r="H2488" s="24" t="str">
        <f t="shared" si="229"/>
        <v>Start Loc</v>
      </c>
      <c r="I2488" s="24" t="str">
        <f t="shared" si="230"/>
        <v>End Loc</v>
      </c>
      <c r="J2488" s="24" t="str">
        <f t="shared" si="231"/>
        <v>Segment</v>
      </c>
      <c r="K2488" s="71" t="s">
        <v>987</v>
      </c>
      <c r="L2488" s="22">
        <v>0</v>
      </c>
      <c r="M2488" s="22">
        <v>0.24</v>
      </c>
      <c r="N2488" s="22">
        <v>2</v>
      </c>
      <c r="O2488" s="22">
        <v>0</v>
      </c>
      <c r="P2488" s="22">
        <v>0</v>
      </c>
      <c r="Q2488" s="22">
        <v>0</v>
      </c>
      <c r="R2488" s="22"/>
      <c r="S2488" s="22"/>
      <c r="T2488" s="22"/>
      <c r="U2488" t="s">
        <v>2057</v>
      </c>
      <c r="V2488" s="18">
        <f t="shared" si="232"/>
        <v>0.24</v>
      </c>
      <c r="W2488" s="18">
        <v>40.257946387399997</v>
      </c>
      <c r="X2488" s="18">
        <v>-82.920883243500001</v>
      </c>
      <c r="Y2488" s="18">
        <v>40.261310146200003</v>
      </c>
      <c r="Z2488" s="18">
        <v>-82.920076109099995</v>
      </c>
      <c r="AA2488" s="71" t="str">
        <f t="shared" si="233"/>
        <v>DEL</v>
      </c>
    </row>
    <row r="2489" spans="1:27" x14ac:dyDescent="0.25">
      <c r="A2489" s="22" t="s">
        <v>5218</v>
      </c>
      <c r="B2489" s="22">
        <v>0</v>
      </c>
      <c r="C2489" s="22" t="s">
        <v>4622</v>
      </c>
      <c r="D2489" s="22">
        <v>2</v>
      </c>
      <c r="E2489" s="23" t="str">
        <f t="shared" si="228"/>
        <v>Green</v>
      </c>
      <c r="F2489" s="72" t="s">
        <v>1716</v>
      </c>
      <c r="G2489" s="23"/>
      <c r="H2489" s="24" t="str">
        <f t="shared" si="229"/>
        <v>Start Loc</v>
      </c>
      <c r="I2489" s="24" t="str">
        <f t="shared" si="230"/>
        <v>End Loc</v>
      </c>
      <c r="J2489" s="24" t="str">
        <f t="shared" si="231"/>
        <v>Segment</v>
      </c>
      <c r="K2489" s="71" t="s">
        <v>844</v>
      </c>
      <c r="L2489" s="22">
        <v>1.5</v>
      </c>
      <c r="M2489" s="22">
        <v>1.74</v>
      </c>
      <c r="N2489" s="22">
        <v>2</v>
      </c>
      <c r="O2489" s="22">
        <v>0</v>
      </c>
      <c r="P2489" s="22">
        <v>0</v>
      </c>
      <c r="Q2489" s="22">
        <v>0</v>
      </c>
      <c r="R2489" s="22"/>
      <c r="S2489" s="22"/>
      <c r="T2489" s="22"/>
      <c r="U2489" t="s">
        <v>1795</v>
      </c>
      <c r="V2489" s="18">
        <f t="shared" si="232"/>
        <v>0.24</v>
      </c>
      <c r="W2489" s="18">
        <v>40.2647257721</v>
      </c>
      <c r="X2489" s="18">
        <v>-81.671929244500006</v>
      </c>
      <c r="Y2489" s="18">
        <v>40.264194663200001</v>
      </c>
      <c r="Z2489" s="18">
        <v>-81.667450302899994</v>
      </c>
      <c r="AA2489" s="71" t="str">
        <f t="shared" si="233"/>
        <v>COS</v>
      </c>
    </row>
    <row r="2490" spans="1:27" x14ac:dyDescent="0.25">
      <c r="A2490" s="22" t="s">
        <v>4068</v>
      </c>
      <c r="B2490" s="22">
        <v>0</v>
      </c>
      <c r="C2490" s="22" t="s">
        <v>4624</v>
      </c>
      <c r="D2490" s="22">
        <v>4</v>
      </c>
      <c r="E2490" s="23" t="str">
        <f t="shared" si="228"/>
        <v>Green</v>
      </c>
      <c r="F2490" s="72" t="s">
        <v>1716</v>
      </c>
      <c r="G2490" s="23"/>
      <c r="H2490" s="24" t="str">
        <f t="shared" si="229"/>
        <v>Start Loc</v>
      </c>
      <c r="I2490" s="24" t="str">
        <f t="shared" si="230"/>
        <v>End Loc</v>
      </c>
      <c r="J2490" s="24" t="str">
        <f t="shared" si="231"/>
        <v>Segment</v>
      </c>
      <c r="K2490" s="71" t="s">
        <v>844</v>
      </c>
      <c r="L2490" s="22">
        <v>2.25</v>
      </c>
      <c r="M2490" s="22">
        <v>2.4900000000000002</v>
      </c>
      <c r="N2490" s="22">
        <v>4</v>
      </c>
      <c r="O2490" s="22">
        <v>0</v>
      </c>
      <c r="P2490" s="22">
        <v>1</v>
      </c>
      <c r="Q2490" s="22">
        <v>8</v>
      </c>
      <c r="R2490" s="22"/>
      <c r="S2490" s="22"/>
      <c r="T2490" s="22"/>
      <c r="U2490" t="s">
        <v>1795</v>
      </c>
      <c r="V2490" s="18">
        <f t="shared" si="232"/>
        <v>0.24000000000000021</v>
      </c>
      <c r="W2490" s="18">
        <v>40.2638830613</v>
      </c>
      <c r="X2490" s="18">
        <v>-81.657814854600005</v>
      </c>
      <c r="Y2490" s="18">
        <v>40.265079250299998</v>
      </c>
      <c r="Z2490" s="18">
        <v>-81.653628734099996</v>
      </c>
      <c r="AA2490" s="71" t="str">
        <f t="shared" si="233"/>
        <v>COS</v>
      </c>
    </row>
    <row r="2491" spans="1:27" x14ac:dyDescent="0.25">
      <c r="A2491" s="22" t="s">
        <v>2873</v>
      </c>
      <c r="B2491" s="22">
        <v>0</v>
      </c>
      <c r="C2491" s="22" t="s">
        <v>4617</v>
      </c>
      <c r="D2491" s="22">
        <v>2</v>
      </c>
      <c r="E2491" s="23" t="str">
        <f t="shared" si="228"/>
        <v>Green</v>
      </c>
      <c r="F2491" s="72" t="s">
        <v>1716</v>
      </c>
      <c r="G2491" s="23"/>
      <c r="H2491" s="24" t="str">
        <f t="shared" si="229"/>
        <v>Start Loc</v>
      </c>
      <c r="I2491" s="24" t="str">
        <f t="shared" si="230"/>
        <v>End Loc</v>
      </c>
      <c r="J2491" s="24" t="str">
        <f t="shared" si="231"/>
        <v>Segment</v>
      </c>
      <c r="K2491" s="71" t="s">
        <v>844</v>
      </c>
      <c r="L2491" s="22">
        <v>2.75</v>
      </c>
      <c r="M2491" s="22">
        <v>2.99</v>
      </c>
      <c r="N2491" s="22">
        <v>2</v>
      </c>
      <c r="O2491" s="22">
        <v>0</v>
      </c>
      <c r="P2491" s="22">
        <v>1</v>
      </c>
      <c r="Q2491" s="22">
        <v>1</v>
      </c>
      <c r="R2491" s="22"/>
      <c r="S2491" s="22"/>
      <c r="T2491" s="22"/>
      <c r="U2491" t="s">
        <v>1795</v>
      </c>
      <c r="V2491" s="18">
        <f t="shared" si="232"/>
        <v>0.24000000000000021</v>
      </c>
      <c r="W2491" s="18">
        <v>40.2666408495</v>
      </c>
      <c r="X2491" s="18">
        <v>-81.649153159299999</v>
      </c>
      <c r="Y2491" s="18">
        <v>40.267414984699997</v>
      </c>
      <c r="Z2491" s="18">
        <v>-81.644762505100005</v>
      </c>
      <c r="AA2491" s="71" t="str">
        <f t="shared" si="233"/>
        <v>COS</v>
      </c>
    </row>
    <row r="2492" spans="1:27" x14ac:dyDescent="0.25">
      <c r="A2492" s="22" t="s">
        <v>6391</v>
      </c>
      <c r="B2492" s="22">
        <v>0</v>
      </c>
      <c r="C2492" s="22" t="s">
        <v>4638</v>
      </c>
      <c r="D2492" s="22">
        <v>3</v>
      </c>
      <c r="E2492" s="23" t="str">
        <f t="shared" si="228"/>
        <v>Green</v>
      </c>
      <c r="F2492" s="72" t="s">
        <v>1682</v>
      </c>
      <c r="G2492" s="23"/>
      <c r="H2492" s="24" t="str">
        <f t="shared" si="229"/>
        <v>Start Loc</v>
      </c>
      <c r="I2492" s="24" t="str">
        <f t="shared" si="230"/>
        <v>End Loc</v>
      </c>
      <c r="J2492" s="24" t="str">
        <f t="shared" si="231"/>
        <v>Segment</v>
      </c>
      <c r="K2492" s="71" t="s">
        <v>876</v>
      </c>
      <c r="L2492" s="22">
        <v>7.5</v>
      </c>
      <c r="M2492" s="22">
        <v>7.74</v>
      </c>
      <c r="N2492" s="22">
        <v>3</v>
      </c>
      <c r="O2492" s="22">
        <v>0</v>
      </c>
      <c r="P2492" s="22">
        <v>0</v>
      </c>
      <c r="Q2492" s="22">
        <v>1</v>
      </c>
      <c r="R2492" s="22"/>
      <c r="S2492" s="22"/>
      <c r="T2492" s="22"/>
      <c r="U2492" t="s">
        <v>650</v>
      </c>
      <c r="V2492" s="18">
        <f t="shared" si="232"/>
        <v>0.24000000000000021</v>
      </c>
      <c r="W2492" s="18">
        <v>40.270130594199998</v>
      </c>
      <c r="X2492" s="18">
        <v>-80.842564011700006</v>
      </c>
      <c r="Y2492" s="18">
        <v>40.2696580048</v>
      </c>
      <c r="Z2492" s="18">
        <v>-80.838863845600002</v>
      </c>
      <c r="AA2492" s="71" t="str">
        <f t="shared" si="233"/>
        <v>JEF</v>
      </c>
    </row>
    <row r="2493" spans="1:27" x14ac:dyDescent="0.25">
      <c r="A2493" s="22" t="s">
        <v>3181</v>
      </c>
      <c r="B2493" s="22">
        <v>0</v>
      </c>
      <c r="C2493" s="22" t="s">
        <v>4665</v>
      </c>
      <c r="D2493" s="22">
        <v>5</v>
      </c>
      <c r="E2493" s="23" t="str">
        <f t="shared" si="228"/>
        <v>Green</v>
      </c>
      <c r="F2493" s="72" t="s">
        <v>1682</v>
      </c>
      <c r="G2493" s="23"/>
      <c r="H2493" s="24" t="str">
        <f t="shared" si="229"/>
        <v>Start Loc</v>
      </c>
      <c r="I2493" s="24" t="str">
        <f t="shared" si="230"/>
        <v>End Loc</v>
      </c>
      <c r="J2493" s="24" t="str">
        <f t="shared" si="231"/>
        <v>Segment</v>
      </c>
      <c r="K2493" s="71" t="s">
        <v>876</v>
      </c>
      <c r="L2493" s="22">
        <v>9.75</v>
      </c>
      <c r="M2493" s="22">
        <v>9.99</v>
      </c>
      <c r="N2493" s="22">
        <v>5</v>
      </c>
      <c r="O2493" s="22">
        <v>0</v>
      </c>
      <c r="P2493" s="22">
        <v>0</v>
      </c>
      <c r="Q2493" s="22">
        <v>6</v>
      </c>
      <c r="R2493" s="22"/>
      <c r="S2493" s="22"/>
      <c r="T2493" s="22"/>
      <c r="U2493" t="s">
        <v>650</v>
      </c>
      <c r="V2493" s="18">
        <f t="shared" si="232"/>
        <v>0.24000000000000021</v>
      </c>
      <c r="W2493" s="18">
        <v>40.269638841700001</v>
      </c>
      <c r="X2493" s="18">
        <v>-80.805088136899997</v>
      </c>
      <c r="Y2493" s="18">
        <v>40.2699283157</v>
      </c>
      <c r="Z2493" s="18">
        <v>-80.801152161199994</v>
      </c>
      <c r="AA2493" s="71" t="str">
        <f t="shared" si="233"/>
        <v>JEF</v>
      </c>
    </row>
    <row r="2494" spans="1:27" x14ac:dyDescent="0.25">
      <c r="A2494" s="22" t="s">
        <v>3670</v>
      </c>
      <c r="B2494" s="22">
        <v>0</v>
      </c>
      <c r="C2494" s="22" t="s">
        <v>4620</v>
      </c>
      <c r="D2494" s="22">
        <v>2</v>
      </c>
      <c r="E2494" s="23" t="str">
        <f t="shared" si="228"/>
        <v>Green</v>
      </c>
      <c r="F2494" s="72" t="s">
        <v>1686</v>
      </c>
      <c r="G2494" s="23"/>
      <c r="H2494" s="24" t="str">
        <f t="shared" si="229"/>
        <v>Start Loc</v>
      </c>
      <c r="I2494" s="24" t="str">
        <f t="shared" si="230"/>
        <v>End Loc</v>
      </c>
      <c r="J2494" s="24" t="str">
        <f t="shared" si="231"/>
        <v>Segment</v>
      </c>
      <c r="K2494" s="71" t="s">
        <v>905</v>
      </c>
      <c r="L2494" s="22">
        <v>0</v>
      </c>
      <c r="M2494" s="22">
        <v>0.24</v>
      </c>
      <c r="N2494" s="22">
        <v>2</v>
      </c>
      <c r="O2494" s="22">
        <v>0</v>
      </c>
      <c r="P2494" s="22">
        <v>0</v>
      </c>
      <c r="Q2494" s="22">
        <v>0</v>
      </c>
      <c r="R2494" s="22"/>
      <c r="S2494" s="22"/>
      <c r="T2494" s="22"/>
      <c r="U2494" t="s">
        <v>1520</v>
      </c>
      <c r="V2494" s="18">
        <f t="shared" si="232"/>
        <v>0.24</v>
      </c>
      <c r="W2494" s="18">
        <v>40.270958085099998</v>
      </c>
      <c r="X2494" s="18">
        <v>-83.496963242099994</v>
      </c>
      <c r="Y2494" s="18">
        <v>40.270142164100001</v>
      </c>
      <c r="Z2494" s="18">
        <v>-83.492660991099996</v>
      </c>
      <c r="AA2494" s="71" t="str">
        <f t="shared" si="233"/>
        <v>UNI</v>
      </c>
    </row>
    <row r="2495" spans="1:27" x14ac:dyDescent="0.25">
      <c r="A2495" s="22" t="s">
        <v>3333</v>
      </c>
      <c r="B2495" s="22">
        <v>0</v>
      </c>
      <c r="C2495" s="22" t="s">
        <v>4621</v>
      </c>
      <c r="D2495" s="22">
        <v>3</v>
      </c>
      <c r="E2495" s="23" t="str">
        <f t="shared" si="228"/>
        <v>Green</v>
      </c>
      <c r="F2495" s="72" t="s">
        <v>1679</v>
      </c>
      <c r="G2495" s="23"/>
      <c r="H2495" s="24" t="str">
        <f t="shared" si="229"/>
        <v>Start Loc</v>
      </c>
      <c r="I2495" s="24" t="str">
        <f t="shared" si="230"/>
        <v>End Loc</v>
      </c>
      <c r="J2495" s="24" t="str">
        <f t="shared" si="231"/>
        <v>Segment</v>
      </c>
      <c r="K2495" s="71" t="s">
        <v>864</v>
      </c>
      <c r="L2495" s="22">
        <v>0.75</v>
      </c>
      <c r="M2495" s="22">
        <v>0.99</v>
      </c>
      <c r="N2495" s="22">
        <v>3</v>
      </c>
      <c r="O2495" s="22">
        <v>0</v>
      </c>
      <c r="P2495" s="22">
        <v>0</v>
      </c>
      <c r="Q2495" s="22">
        <v>1</v>
      </c>
      <c r="R2495" s="22"/>
      <c r="S2495" s="22"/>
      <c r="T2495" s="22"/>
      <c r="U2495" t="s">
        <v>439</v>
      </c>
      <c r="V2495" s="18">
        <f t="shared" si="232"/>
        <v>0.24</v>
      </c>
      <c r="W2495" s="18">
        <v>40.267116434199998</v>
      </c>
      <c r="X2495" s="18">
        <v>-83.720955080600007</v>
      </c>
      <c r="Y2495" s="18">
        <v>40.270438257000002</v>
      </c>
      <c r="Z2495" s="18">
        <v>-83.722235765600004</v>
      </c>
      <c r="AA2495" s="71" t="str">
        <f t="shared" si="233"/>
        <v>LOG</v>
      </c>
    </row>
    <row r="2496" spans="1:27" x14ac:dyDescent="0.25">
      <c r="A2496" s="22" t="s">
        <v>3117</v>
      </c>
      <c r="B2496" s="22">
        <v>0</v>
      </c>
      <c r="C2496" s="22" t="s">
        <v>4627</v>
      </c>
      <c r="D2496" s="22">
        <v>2</v>
      </c>
      <c r="E2496" s="23" t="str">
        <f t="shared" si="228"/>
        <v>Green</v>
      </c>
      <c r="F2496" s="72" t="s">
        <v>1692</v>
      </c>
      <c r="G2496" s="23"/>
      <c r="H2496" s="24" t="str">
        <f t="shared" si="229"/>
        <v>Start Loc</v>
      </c>
      <c r="I2496" s="24" t="str">
        <f t="shared" si="230"/>
        <v>End Loc</v>
      </c>
      <c r="J2496" s="24" t="str">
        <f t="shared" si="231"/>
        <v>Segment</v>
      </c>
      <c r="K2496" s="71" t="s">
        <v>876</v>
      </c>
      <c r="L2496" s="22">
        <v>3.25</v>
      </c>
      <c r="M2496" s="22">
        <v>3.49</v>
      </c>
      <c r="N2496" s="22">
        <v>2</v>
      </c>
      <c r="O2496" s="22">
        <v>0</v>
      </c>
      <c r="P2496" s="22">
        <v>0</v>
      </c>
      <c r="Q2496" s="22">
        <v>3</v>
      </c>
      <c r="R2496" s="22"/>
      <c r="S2496" s="22"/>
      <c r="T2496" s="22"/>
      <c r="U2496" t="s">
        <v>552</v>
      </c>
      <c r="V2496" s="18">
        <f t="shared" si="232"/>
        <v>0.24000000000000021</v>
      </c>
      <c r="W2496" s="18">
        <v>40.268275387899997</v>
      </c>
      <c r="X2496" s="18">
        <v>-81.438146581500007</v>
      </c>
      <c r="Y2496" s="18">
        <v>40.271481903599998</v>
      </c>
      <c r="Z2496" s="18">
        <v>-81.439769717700003</v>
      </c>
      <c r="AA2496" s="71" t="str">
        <f t="shared" si="233"/>
        <v>TUS</v>
      </c>
    </row>
    <row r="2497" spans="1:27" x14ac:dyDescent="0.25">
      <c r="A2497" s="22" t="s">
        <v>5399</v>
      </c>
      <c r="B2497" s="22">
        <v>0</v>
      </c>
      <c r="C2497" s="22" t="s">
        <v>4612</v>
      </c>
      <c r="D2497" s="22">
        <v>3</v>
      </c>
      <c r="E2497" s="23" t="str">
        <f t="shared" si="228"/>
        <v>Green</v>
      </c>
      <c r="F2497" s="72" t="s">
        <v>1697</v>
      </c>
      <c r="G2497" s="23"/>
      <c r="H2497" s="24" t="str">
        <f t="shared" si="229"/>
        <v>Start Loc</v>
      </c>
      <c r="I2497" s="24" t="str">
        <f t="shared" si="230"/>
        <v>End Loc</v>
      </c>
      <c r="J2497" s="24" t="str">
        <f t="shared" si="231"/>
        <v>Segment</v>
      </c>
      <c r="K2497" s="71" t="s">
        <v>893</v>
      </c>
      <c r="L2497" s="22">
        <v>1</v>
      </c>
      <c r="M2497" s="22">
        <v>1.24</v>
      </c>
      <c r="N2497" s="22">
        <v>3</v>
      </c>
      <c r="O2497" s="22">
        <v>0</v>
      </c>
      <c r="P2497" s="22">
        <v>0</v>
      </c>
      <c r="Q2497" s="22">
        <v>0</v>
      </c>
      <c r="R2497" s="22"/>
      <c r="S2497" s="22"/>
      <c r="T2497" s="22"/>
      <c r="U2497" t="s">
        <v>1852</v>
      </c>
      <c r="V2497" s="18">
        <f t="shared" si="232"/>
        <v>0.24</v>
      </c>
      <c r="W2497" s="18">
        <v>40.268984420000002</v>
      </c>
      <c r="X2497" s="18">
        <v>-84.320076364100004</v>
      </c>
      <c r="Y2497" s="18">
        <v>40.272134741199999</v>
      </c>
      <c r="Z2497" s="18">
        <v>-84.321123247200006</v>
      </c>
      <c r="AA2497" s="71" t="str">
        <f t="shared" si="233"/>
        <v>SHE</v>
      </c>
    </row>
    <row r="2498" spans="1:27" x14ac:dyDescent="0.25">
      <c r="A2498" s="22" t="s">
        <v>6538</v>
      </c>
      <c r="B2498" s="22">
        <v>0</v>
      </c>
      <c r="C2498" s="22" t="s">
        <v>4627</v>
      </c>
      <c r="D2498" s="22">
        <v>4</v>
      </c>
      <c r="E2498" s="23" t="str">
        <f t="shared" si="228"/>
        <v>Green</v>
      </c>
      <c r="F2498" s="72" t="s">
        <v>1716</v>
      </c>
      <c r="G2498" s="23"/>
      <c r="H2498" s="24" t="str">
        <f t="shared" si="229"/>
        <v>Start Loc</v>
      </c>
      <c r="I2498" s="24" t="str">
        <f t="shared" si="230"/>
        <v>End Loc</v>
      </c>
      <c r="J2498" s="24" t="str">
        <f t="shared" si="231"/>
        <v>Segment</v>
      </c>
      <c r="K2498" s="71" t="s">
        <v>842</v>
      </c>
      <c r="L2498" s="22">
        <v>3.25</v>
      </c>
      <c r="M2498" s="22">
        <v>3.49</v>
      </c>
      <c r="N2498" s="22">
        <v>4</v>
      </c>
      <c r="O2498" s="22">
        <v>0</v>
      </c>
      <c r="P2498" s="22">
        <v>0</v>
      </c>
      <c r="Q2498" s="22">
        <v>3</v>
      </c>
      <c r="R2498" s="22"/>
      <c r="S2498" s="22"/>
      <c r="T2498" s="22"/>
      <c r="U2498" t="s">
        <v>230</v>
      </c>
      <c r="V2498" s="18">
        <f t="shared" si="232"/>
        <v>0.24000000000000021</v>
      </c>
      <c r="W2498" s="18">
        <v>40.270962068000003</v>
      </c>
      <c r="X2498" s="18">
        <v>-81.8117999615</v>
      </c>
      <c r="Y2498" s="18">
        <v>40.272777140800002</v>
      </c>
      <c r="Z2498" s="18">
        <v>-81.808210148100002</v>
      </c>
      <c r="AA2498" s="71" t="str">
        <f t="shared" si="233"/>
        <v>COS</v>
      </c>
    </row>
    <row r="2499" spans="1:27" x14ac:dyDescent="0.25">
      <c r="A2499" s="22" t="s">
        <v>5284</v>
      </c>
      <c r="B2499" s="22">
        <v>0</v>
      </c>
      <c r="C2499" s="22" t="s">
        <v>4617</v>
      </c>
      <c r="D2499" s="22">
        <v>2</v>
      </c>
      <c r="E2499" s="23" t="str">
        <f t="shared" si="228"/>
        <v>Green</v>
      </c>
      <c r="F2499" s="72" t="s">
        <v>1716</v>
      </c>
      <c r="G2499" s="23"/>
      <c r="H2499" s="24" t="str">
        <f t="shared" si="229"/>
        <v>Start Loc</v>
      </c>
      <c r="I2499" s="24" t="str">
        <f t="shared" si="230"/>
        <v>End Loc</v>
      </c>
      <c r="J2499" s="24" t="str">
        <f t="shared" si="231"/>
        <v>Segment</v>
      </c>
      <c r="K2499" s="71" t="s">
        <v>842</v>
      </c>
      <c r="L2499" s="22">
        <v>2.75</v>
      </c>
      <c r="M2499" s="22">
        <v>2.99</v>
      </c>
      <c r="N2499" s="22">
        <v>2</v>
      </c>
      <c r="O2499" s="22">
        <v>0</v>
      </c>
      <c r="P2499" s="22">
        <v>0</v>
      </c>
      <c r="Q2499" s="22">
        <v>1</v>
      </c>
      <c r="R2499" s="22"/>
      <c r="S2499" s="22"/>
      <c r="T2499" s="22"/>
      <c r="U2499" t="s">
        <v>230</v>
      </c>
      <c r="V2499" s="18">
        <f t="shared" si="232"/>
        <v>0.24000000000000021</v>
      </c>
      <c r="W2499" s="18">
        <v>40.273363602700002</v>
      </c>
      <c r="X2499" s="18">
        <v>-81.820112307299993</v>
      </c>
      <c r="Y2499" s="18">
        <v>40.273021947499998</v>
      </c>
      <c r="Z2499" s="18">
        <v>-81.815879576900002</v>
      </c>
      <c r="AA2499" s="71" t="str">
        <f t="shared" si="233"/>
        <v>COS</v>
      </c>
    </row>
    <row r="2500" spans="1:27" x14ac:dyDescent="0.25">
      <c r="A2500" s="22" t="s">
        <v>3209</v>
      </c>
      <c r="B2500" s="22">
        <v>0</v>
      </c>
      <c r="C2500" s="22" t="s">
        <v>4646</v>
      </c>
      <c r="D2500" s="22">
        <v>2</v>
      </c>
      <c r="E2500" s="23" t="str">
        <f t="shared" si="228"/>
        <v>Green</v>
      </c>
      <c r="F2500" s="72" t="s">
        <v>1728</v>
      </c>
      <c r="G2500" s="23"/>
      <c r="H2500" s="24" t="str">
        <f t="shared" si="229"/>
        <v>Start Loc</v>
      </c>
      <c r="I2500" s="24" t="str">
        <f t="shared" si="230"/>
        <v>End Loc</v>
      </c>
      <c r="J2500" s="24" t="str">
        <f t="shared" si="231"/>
        <v>Segment</v>
      </c>
      <c r="K2500" s="71" t="s">
        <v>803</v>
      </c>
      <c r="L2500" s="22">
        <v>5.5</v>
      </c>
      <c r="M2500" s="22">
        <v>5.74</v>
      </c>
      <c r="N2500" s="22">
        <v>2</v>
      </c>
      <c r="O2500" s="22">
        <v>0</v>
      </c>
      <c r="P2500" s="22">
        <v>0</v>
      </c>
      <c r="Q2500" s="22">
        <v>0</v>
      </c>
      <c r="R2500" s="22"/>
      <c r="S2500" s="22"/>
      <c r="T2500" s="22"/>
      <c r="U2500" t="s">
        <v>705</v>
      </c>
      <c r="V2500" s="18">
        <f t="shared" si="232"/>
        <v>0.24000000000000021</v>
      </c>
      <c r="W2500" s="18">
        <v>40.272212705999998</v>
      </c>
      <c r="X2500" s="18">
        <v>-80.900504909099993</v>
      </c>
      <c r="Y2500" s="18">
        <v>40.273507737899997</v>
      </c>
      <c r="Z2500" s="18">
        <v>-80.896928781499994</v>
      </c>
      <c r="AA2500" s="71" t="str">
        <f t="shared" si="233"/>
        <v>HAS</v>
      </c>
    </row>
    <row r="2501" spans="1:27" x14ac:dyDescent="0.25">
      <c r="A2501" s="22" t="s">
        <v>3796</v>
      </c>
      <c r="B2501" s="22">
        <v>0</v>
      </c>
      <c r="C2501" s="22" t="s">
        <v>4612</v>
      </c>
      <c r="D2501" s="22">
        <v>2</v>
      </c>
      <c r="E2501" s="23" t="str">
        <f t="shared" si="228"/>
        <v>Green</v>
      </c>
      <c r="F2501" s="72" t="s">
        <v>1679</v>
      </c>
      <c r="G2501" s="23"/>
      <c r="H2501" s="24" t="str">
        <f t="shared" si="229"/>
        <v>Start Loc</v>
      </c>
      <c r="I2501" s="24" t="str">
        <f t="shared" si="230"/>
        <v>End Loc</v>
      </c>
      <c r="J2501" s="24" t="str">
        <f t="shared" si="231"/>
        <v>Segment</v>
      </c>
      <c r="K2501" s="71" t="s">
        <v>864</v>
      </c>
      <c r="L2501" s="22">
        <v>1</v>
      </c>
      <c r="M2501" s="22">
        <v>1.24</v>
      </c>
      <c r="N2501" s="22">
        <v>2</v>
      </c>
      <c r="O2501" s="22">
        <v>0</v>
      </c>
      <c r="P2501" s="22">
        <v>0</v>
      </c>
      <c r="Q2501" s="22">
        <v>0</v>
      </c>
      <c r="R2501" s="22"/>
      <c r="S2501" s="22"/>
      <c r="T2501" s="22"/>
      <c r="U2501" t="s">
        <v>439</v>
      </c>
      <c r="V2501" s="18">
        <f t="shared" si="232"/>
        <v>0.24</v>
      </c>
      <c r="W2501" s="18">
        <v>40.270560666100003</v>
      </c>
      <c r="X2501" s="18">
        <v>-83.722349209300006</v>
      </c>
      <c r="Y2501" s="18">
        <v>40.273890018700001</v>
      </c>
      <c r="Z2501" s="18">
        <v>-83.723296390300007</v>
      </c>
      <c r="AA2501" s="71" t="str">
        <f t="shared" si="233"/>
        <v>LOG</v>
      </c>
    </row>
    <row r="2502" spans="1:27" x14ac:dyDescent="0.25">
      <c r="A2502" s="22" t="s">
        <v>3828</v>
      </c>
      <c r="B2502" s="22">
        <v>0</v>
      </c>
      <c r="C2502" s="22" t="s">
        <v>4621</v>
      </c>
      <c r="D2502" s="22">
        <v>2</v>
      </c>
      <c r="E2502" s="23" t="str">
        <f t="shared" si="228"/>
        <v>Green</v>
      </c>
      <c r="F2502" s="72" t="s">
        <v>1679</v>
      </c>
      <c r="G2502" s="23"/>
      <c r="H2502" s="24" t="str">
        <f t="shared" si="229"/>
        <v>Start Loc</v>
      </c>
      <c r="I2502" s="24" t="str">
        <f t="shared" si="230"/>
        <v>End Loc</v>
      </c>
      <c r="J2502" s="24" t="str">
        <f t="shared" si="231"/>
        <v>Segment</v>
      </c>
      <c r="K2502" s="71" t="s">
        <v>952</v>
      </c>
      <c r="L2502" s="22">
        <v>0.75</v>
      </c>
      <c r="M2502" s="22">
        <v>0.99</v>
      </c>
      <c r="N2502" s="22">
        <v>2</v>
      </c>
      <c r="O2502" s="22">
        <v>0</v>
      </c>
      <c r="P2502" s="22">
        <v>0</v>
      </c>
      <c r="Q2502" s="22">
        <v>2</v>
      </c>
      <c r="R2502" s="22"/>
      <c r="S2502" s="22"/>
      <c r="T2502" s="22"/>
      <c r="U2502" t="s">
        <v>311</v>
      </c>
      <c r="V2502" s="18">
        <f t="shared" si="232"/>
        <v>0.24</v>
      </c>
      <c r="W2502" s="18">
        <v>40.271382209199999</v>
      </c>
      <c r="X2502" s="18">
        <v>-83.753030304600003</v>
      </c>
      <c r="Y2502" s="18">
        <v>40.274426136899997</v>
      </c>
      <c r="Z2502" s="18">
        <v>-83.751416448800001</v>
      </c>
      <c r="AA2502" s="71" t="str">
        <f t="shared" si="233"/>
        <v>LOG</v>
      </c>
    </row>
    <row r="2503" spans="1:27" x14ac:dyDescent="0.25">
      <c r="A2503" s="22" t="s">
        <v>2421</v>
      </c>
      <c r="B2503" s="22">
        <v>0</v>
      </c>
      <c r="C2503" s="22" t="s">
        <v>4618</v>
      </c>
      <c r="D2503" s="22">
        <v>3</v>
      </c>
      <c r="E2503" s="23" t="str">
        <f t="shared" si="228"/>
        <v>Green</v>
      </c>
      <c r="F2503" s="72" t="s">
        <v>1716</v>
      </c>
      <c r="G2503" s="23"/>
      <c r="H2503" s="24" t="str">
        <f t="shared" si="229"/>
        <v>Start Loc</v>
      </c>
      <c r="I2503" s="24" t="str">
        <f t="shared" si="230"/>
        <v>End Loc</v>
      </c>
      <c r="J2503" s="24" t="str">
        <f t="shared" si="231"/>
        <v>Segment</v>
      </c>
      <c r="K2503" s="71" t="s">
        <v>842</v>
      </c>
      <c r="L2503" s="22">
        <v>2</v>
      </c>
      <c r="M2503" s="22">
        <v>2.2400000000000002</v>
      </c>
      <c r="N2503" s="22">
        <v>3</v>
      </c>
      <c r="O2503" s="22">
        <v>0</v>
      </c>
      <c r="P2503" s="22">
        <v>2</v>
      </c>
      <c r="Q2503" s="22">
        <v>4</v>
      </c>
      <c r="R2503" s="22"/>
      <c r="S2503" s="22"/>
      <c r="T2503" s="22"/>
      <c r="U2503" t="s">
        <v>230</v>
      </c>
      <c r="V2503" s="18">
        <f t="shared" si="232"/>
        <v>0.24000000000000021</v>
      </c>
      <c r="W2503" s="18">
        <v>40.276649695499998</v>
      </c>
      <c r="X2503" s="18">
        <v>-81.830947682100003</v>
      </c>
      <c r="Y2503" s="18">
        <v>40.276302080599997</v>
      </c>
      <c r="Z2503" s="18">
        <v>-81.826676442600004</v>
      </c>
      <c r="AA2503" s="71" t="str">
        <f t="shared" si="233"/>
        <v>COS</v>
      </c>
    </row>
    <row r="2504" spans="1:27" x14ac:dyDescent="0.25">
      <c r="A2504" s="22" t="s">
        <v>3802</v>
      </c>
      <c r="B2504" s="22">
        <v>0</v>
      </c>
      <c r="C2504" s="22" t="s">
        <v>4626</v>
      </c>
      <c r="D2504" s="22">
        <v>5</v>
      </c>
      <c r="E2504" s="23" t="str">
        <f t="shared" si="228"/>
        <v>Green</v>
      </c>
      <c r="F2504" s="72" t="s">
        <v>1716</v>
      </c>
      <c r="G2504" s="23"/>
      <c r="H2504" s="24" t="str">
        <f t="shared" si="229"/>
        <v>Start Loc</v>
      </c>
      <c r="I2504" s="24" t="str">
        <f t="shared" si="230"/>
        <v>End Loc</v>
      </c>
      <c r="J2504" s="24" t="str">
        <f t="shared" si="231"/>
        <v>Segment</v>
      </c>
      <c r="K2504" s="71" t="s">
        <v>842</v>
      </c>
      <c r="L2504" s="22">
        <v>1.75</v>
      </c>
      <c r="M2504" s="22">
        <v>1.99</v>
      </c>
      <c r="N2504" s="22">
        <v>5</v>
      </c>
      <c r="O2504" s="22">
        <v>0</v>
      </c>
      <c r="P2504" s="22">
        <v>0</v>
      </c>
      <c r="Q2504" s="22">
        <v>1</v>
      </c>
      <c r="R2504" s="22"/>
      <c r="S2504" s="22"/>
      <c r="T2504" s="22"/>
      <c r="U2504" t="s">
        <v>230</v>
      </c>
      <c r="V2504" s="18">
        <f t="shared" si="232"/>
        <v>0.24</v>
      </c>
      <c r="W2504" s="18">
        <v>40.2773809149</v>
      </c>
      <c r="X2504" s="18">
        <v>-81.835270641099996</v>
      </c>
      <c r="Y2504" s="18">
        <v>40.276706638</v>
      </c>
      <c r="Z2504" s="18">
        <v>-81.831114124600006</v>
      </c>
      <c r="AA2504" s="71" t="str">
        <f t="shared" si="233"/>
        <v>COS</v>
      </c>
    </row>
    <row r="2505" spans="1:27" x14ac:dyDescent="0.25">
      <c r="A2505" s="22" t="s">
        <v>4231</v>
      </c>
      <c r="B2505" s="22">
        <v>0</v>
      </c>
      <c r="C2505" s="22" t="s">
        <v>4635</v>
      </c>
      <c r="D2505" s="22">
        <v>5</v>
      </c>
      <c r="E2505" s="23" t="str">
        <f t="shared" ref="E2505:E2568" si="234">IF(D2505&gt;15,"Red",IF(D2505&gt;10,"Yellow",IF(D2505&gt;5,"Purple",IF(D2505&gt;1,"Green",""))))</f>
        <v>Green</v>
      </c>
      <c r="F2505" s="72" t="s">
        <v>1716</v>
      </c>
      <c r="G2505" s="23"/>
      <c r="H2505" s="24" t="str">
        <f t="shared" ref="H2505:H2568" si="235">IF(W2505=0,"Unavailable",HYPERLINK(CONCATENATE("http://maps.google.com/maps?q=",+W2505,",+",+X2505,"+(Begin)&amp;iwloc=A&amp;hl=en"),"Start Loc"))</f>
        <v>Start Loc</v>
      </c>
      <c r="I2505" s="24" t="str">
        <f t="shared" ref="I2505:I2568" si="236">IF(Y2505=0,"Unavailable",HYPERLINK(CONCATENATE("http://maps.google.com/maps?q=",+Y2505,",+",+Z2505,"+(End)&amp;iwloc=A&amp;hl=en"),"End Loc"))</f>
        <v>End Loc</v>
      </c>
      <c r="J2505" s="24" t="str">
        <f t="shared" ref="J2505:J2568" si="237">HYPERLINK(CONCATENATE("https://www.google.us/maps/dir/",W2505,",",X2505,"/",Y2505,",",Z2505,"/@",AVERAGE(W2505,Y2505),",",AVERAGE(X2505,Z2505),",15z"),"Segment")</f>
        <v>Segment</v>
      </c>
      <c r="K2505" s="71" t="s">
        <v>842</v>
      </c>
      <c r="L2505" s="22">
        <v>4.5</v>
      </c>
      <c r="M2505" s="22">
        <v>4.74</v>
      </c>
      <c r="N2505" s="22">
        <v>5</v>
      </c>
      <c r="O2505" s="22">
        <v>0</v>
      </c>
      <c r="P2505" s="22">
        <v>1</v>
      </c>
      <c r="Q2505" s="22">
        <v>5</v>
      </c>
      <c r="R2505" s="22"/>
      <c r="S2505" s="22"/>
      <c r="T2505" s="22"/>
      <c r="U2505" t="s">
        <v>230</v>
      </c>
      <c r="V2505" s="18">
        <f t="shared" ref="V2505:V2568" si="238">M2505-L2505</f>
        <v>0.24000000000000021</v>
      </c>
      <c r="W2505" s="18">
        <v>40.2771890267</v>
      </c>
      <c r="X2505" s="18">
        <v>-81.794285442900005</v>
      </c>
      <c r="Y2505" s="18">
        <v>40.2777377098</v>
      </c>
      <c r="Z2505" s="18">
        <v>-81.789816770800002</v>
      </c>
      <c r="AA2505" s="71" t="str">
        <f t="shared" ref="AA2505:AA2568" si="239">MID(U2505,2,3)</f>
        <v>COS</v>
      </c>
    </row>
    <row r="2506" spans="1:27" x14ac:dyDescent="0.25">
      <c r="A2506" s="22" t="s">
        <v>5910</v>
      </c>
      <c r="B2506" s="22">
        <v>0</v>
      </c>
      <c r="C2506" s="22" t="s">
        <v>4613</v>
      </c>
      <c r="D2506" s="22">
        <v>2</v>
      </c>
      <c r="E2506" s="23" t="str">
        <f t="shared" si="234"/>
        <v>Green</v>
      </c>
      <c r="F2506" s="72" t="s">
        <v>1728</v>
      </c>
      <c r="G2506" s="23"/>
      <c r="H2506" s="24" t="str">
        <f t="shared" si="235"/>
        <v>Start Loc</v>
      </c>
      <c r="I2506" s="24" t="str">
        <f t="shared" si="236"/>
        <v>End Loc</v>
      </c>
      <c r="J2506" s="24" t="str">
        <f t="shared" si="237"/>
        <v>Segment</v>
      </c>
      <c r="K2506" s="71" t="s">
        <v>803</v>
      </c>
      <c r="L2506" s="22">
        <v>6.5</v>
      </c>
      <c r="M2506" s="22">
        <v>6.74</v>
      </c>
      <c r="N2506" s="22">
        <v>2</v>
      </c>
      <c r="O2506" s="22">
        <v>0</v>
      </c>
      <c r="P2506" s="22">
        <v>0</v>
      </c>
      <c r="Q2506" s="22">
        <v>0</v>
      </c>
      <c r="R2506" s="22"/>
      <c r="S2506" s="22"/>
      <c r="T2506" s="22"/>
      <c r="U2506" t="s">
        <v>705</v>
      </c>
      <c r="V2506" s="18">
        <f t="shared" si="238"/>
        <v>0.24000000000000021</v>
      </c>
      <c r="W2506" s="18">
        <v>40.278779967699997</v>
      </c>
      <c r="X2506" s="18">
        <v>-80.884572298500004</v>
      </c>
      <c r="Y2506" s="18">
        <v>40.277782917099998</v>
      </c>
      <c r="Z2506" s="18">
        <v>-80.880505721299997</v>
      </c>
      <c r="AA2506" s="71" t="str">
        <f t="shared" si="239"/>
        <v>HAS</v>
      </c>
    </row>
    <row r="2507" spans="1:27" x14ac:dyDescent="0.25">
      <c r="A2507" s="22" t="s">
        <v>3433</v>
      </c>
      <c r="B2507" s="22">
        <v>0</v>
      </c>
      <c r="C2507" s="22" t="s">
        <v>4616</v>
      </c>
      <c r="D2507" s="22">
        <v>3</v>
      </c>
      <c r="E2507" s="23" t="str">
        <f t="shared" si="234"/>
        <v>Green</v>
      </c>
      <c r="F2507" s="72" t="s">
        <v>1716</v>
      </c>
      <c r="G2507" s="23"/>
      <c r="H2507" s="24" t="str">
        <f t="shared" si="235"/>
        <v>Start Loc</v>
      </c>
      <c r="I2507" s="24" t="str">
        <f t="shared" si="236"/>
        <v>End Loc</v>
      </c>
      <c r="J2507" s="24" t="str">
        <f t="shared" si="237"/>
        <v>Segment</v>
      </c>
      <c r="K2507" s="71" t="s">
        <v>842</v>
      </c>
      <c r="L2507" s="22">
        <v>4</v>
      </c>
      <c r="M2507" s="22">
        <v>4.24</v>
      </c>
      <c r="N2507" s="22">
        <v>3</v>
      </c>
      <c r="O2507" s="22">
        <v>1</v>
      </c>
      <c r="P2507" s="22">
        <v>0</v>
      </c>
      <c r="Q2507" s="22">
        <v>0</v>
      </c>
      <c r="R2507" s="22"/>
      <c r="S2507" s="22"/>
      <c r="T2507" s="22"/>
      <c r="U2507" t="s">
        <v>230</v>
      </c>
      <c r="V2507" s="18">
        <f t="shared" si="238"/>
        <v>0.24000000000000021</v>
      </c>
      <c r="W2507" s="18">
        <v>40.278428982299999</v>
      </c>
      <c r="X2507" s="18">
        <v>-81.803560083700006</v>
      </c>
      <c r="Y2507" s="18">
        <v>40.277893807300003</v>
      </c>
      <c r="Z2507" s="18">
        <v>-81.799097713400002</v>
      </c>
      <c r="AA2507" s="71" t="str">
        <f t="shared" si="239"/>
        <v>COS</v>
      </c>
    </row>
    <row r="2508" spans="1:27" x14ac:dyDescent="0.25">
      <c r="A2508" s="22" t="s">
        <v>6291</v>
      </c>
      <c r="B2508" s="22">
        <v>0</v>
      </c>
      <c r="C2508" s="22" t="s">
        <v>4646</v>
      </c>
      <c r="D2508" s="22">
        <v>2</v>
      </c>
      <c r="E2508" s="23" t="str">
        <f t="shared" si="234"/>
        <v>Green</v>
      </c>
      <c r="F2508" s="72" t="s">
        <v>1716</v>
      </c>
      <c r="G2508" s="23"/>
      <c r="H2508" s="24" t="str">
        <f t="shared" si="235"/>
        <v>Start Loc</v>
      </c>
      <c r="I2508" s="24" t="str">
        <f t="shared" si="236"/>
        <v>End Loc</v>
      </c>
      <c r="J2508" s="24" t="str">
        <f t="shared" si="237"/>
        <v>Segment</v>
      </c>
      <c r="K2508" s="71" t="s">
        <v>842</v>
      </c>
      <c r="L2508" s="22">
        <v>5.5</v>
      </c>
      <c r="M2508" s="22">
        <v>5.74</v>
      </c>
      <c r="N2508" s="22">
        <v>2</v>
      </c>
      <c r="O2508" s="22">
        <v>0</v>
      </c>
      <c r="P2508" s="22">
        <v>0</v>
      </c>
      <c r="Q2508" s="22">
        <v>2</v>
      </c>
      <c r="R2508" s="22"/>
      <c r="S2508" s="22"/>
      <c r="T2508" s="22"/>
      <c r="U2508" t="s">
        <v>230</v>
      </c>
      <c r="V2508" s="18">
        <f t="shared" si="238"/>
        <v>0.24000000000000021</v>
      </c>
      <c r="W2508" s="18">
        <v>40.278367862000003</v>
      </c>
      <c r="X2508" s="18">
        <v>-81.775519908800007</v>
      </c>
      <c r="Y2508" s="18">
        <v>40.278399756200002</v>
      </c>
      <c r="Z2508" s="18">
        <v>-81.771084785200003</v>
      </c>
      <c r="AA2508" s="71" t="str">
        <f t="shared" si="239"/>
        <v>COS</v>
      </c>
    </row>
    <row r="2509" spans="1:27" x14ac:dyDescent="0.25">
      <c r="A2509" s="22" t="s">
        <v>2329</v>
      </c>
      <c r="B2509" s="22">
        <v>0</v>
      </c>
      <c r="C2509" s="22" t="s">
        <v>4620</v>
      </c>
      <c r="D2509" s="22">
        <v>2</v>
      </c>
      <c r="E2509" s="23" t="str">
        <f t="shared" si="234"/>
        <v>Green</v>
      </c>
      <c r="F2509" s="72" t="s">
        <v>1682</v>
      </c>
      <c r="G2509" s="23"/>
      <c r="H2509" s="24" t="str">
        <f t="shared" si="235"/>
        <v>Start Loc</v>
      </c>
      <c r="I2509" s="24" t="str">
        <f t="shared" si="236"/>
        <v>End Loc</v>
      </c>
      <c r="J2509" s="24" t="str">
        <f t="shared" si="237"/>
        <v>Segment</v>
      </c>
      <c r="K2509" s="71" t="s">
        <v>925</v>
      </c>
      <c r="L2509" s="22">
        <v>0</v>
      </c>
      <c r="M2509" s="22">
        <v>0.24</v>
      </c>
      <c r="N2509" s="22">
        <v>2</v>
      </c>
      <c r="O2509" s="22">
        <v>0</v>
      </c>
      <c r="P2509" s="22">
        <v>0</v>
      </c>
      <c r="Q2509" s="22">
        <v>0</v>
      </c>
      <c r="R2509" s="22"/>
      <c r="S2509" s="22"/>
      <c r="T2509" s="22"/>
      <c r="U2509" t="s">
        <v>1616</v>
      </c>
      <c r="V2509" s="18">
        <f t="shared" si="238"/>
        <v>0.24</v>
      </c>
      <c r="W2509" s="18">
        <v>40.2807875556</v>
      </c>
      <c r="X2509" s="18">
        <v>-80.759532765900005</v>
      </c>
      <c r="Y2509" s="18">
        <v>40.283643788200003</v>
      </c>
      <c r="Z2509" s="18">
        <v>-80.757237138199997</v>
      </c>
      <c r="AA2509" s="71" t="str">
        <f t="shared" si="239"/>
        <v>JEF</v>
      </c>
    </row>
    <row r="2510" spans="1:27" x14ac:dyDescent="0.25">
      <c r="A2510" s="22" t="s">
        <v>3616</v>
      </c>
      <c r="B2510" s="22">
        <v>0</v>
      </c>
      <c r="C2510" s="22" t="s">
        <v>4631</v>
      </c>
      <c r="D2510" s="22">
        <v>2</v>
      </c>
      <c r="E2510" s="23" t="str">
        <f t="shared" si="234"/>
        <v>Green</v>
      </c>
      <c r="F2510" s="72" t="s">
        <v>1692</v>
      </c>
      <c r="G2510" s="23"/>
      <c r="H2510" s="24" t="str">
        <f t="shared" si="235"/>
        <v>Start Loc</v>
      </c>
      <c r="I2510" s="24" t="str">
        <f t="shared" si="236"/>
        <v>End Loc</v>
      </c>
      <c r="J2510" s="24" t="str">
        <f t="shared" si="237"/>
        <v>Segment</v>
      </c>
      <c r="K2510" s="71" t="s">
        <v>802</v>
      </c>
      <c r="L2510" s="22">
        <v>3</v>
      </c>
      <c r="M2510" s="22">
        <v>3.24</v>
      </c>
      <c r="N2510" s="22">
        <v>2</v>
      </c>
      <c r="O2510" s="22">
        <v>0</v>
      </c>
      <c r="P2510" s="22">
        <v>0</v>
      </c>
      <c r="Q2510" s="22">
        <v>2</v>
      </c>
      <c r="R2510" s="22"/>
      <c r="S2510" s="22"/>
      <c r="T2510" s="22"/>
      <c r="U2510" t="s">
        <v>1851</v>
      </c>
      <c r="V2510" s="18">
        <f t="shared" si="238"/>
        <v>0.24000000000000021</v>
      </c>
      <c r="W2510" s="18">
        <v>40.283125402899998</v>
      </c>
      <c r="X2510" s="18">
        <v>-81.5675058689</v>
      </c>
      <c r="Y2510" s="18">
        <v>40.2859210003</v>
      </c>
      <c r="Z2510" s="18">
        <v>-81.566222535700007</v>
      </c>
      <c r="AA2510" s="71" t="str">
        <f t="shared" si="239"/>
        <v>TUS</v>
      </c>
    </row>
    <row r="2511" spans="1:27" x14ac:dyDescent="0.25">
      <c r="A2511" s="22" t="s">
        <v>3579</v>
      </c>
      <c r="B2511" s="22">
        <v>0</v>
      </c>
      <c r="C2511" s="22" t="s">
        <v>4620</v>
      </c>
      <c r="D2511" s="22">
        <v>4</v>
      </c>
      <c r="E2511" s="23" t="str">
        <f t="shared" si="234"/>
        <v>Green</v>
      </c>
      <c r="F2511" s="72" t="s">
        <v>1690</v>
      </c>
      <c r="G2511" s="23"/>
      <c r="H2511" s="24" t="str">
        <f t="shared" si="235"/>
        <v>Start Loc</v>
      </c>
      <c r="I2511" s="24" t="str">
        <f t="shared" si="236"/>
        <v>End Loc</v>
      </c>
      <c r="J2511" s="24" t="str">
        <f t="shared" si="237"/>
        <v>Segment</v>
      </c>
      <c r="K2511" s="71" t="s">
        <v>1000</v>
      </c>
      <c r="L2511" s="22">
        <v>0</v>
      </c>
      <c r="M2511" s="22">
        <v>0.24</v>
      </c>
      <c r="N2511" s="22">
        <v>4</v>
      </c>
      <c r="O2511" s="22">
        <v>0</v>
      </c>
      <c r="P2511" s="22">
        <v>0</v>
      </c>
      <c r="Q2511" s="22">
        <v>1</v>
      </c>
      <c r="R2511" s="22"/>
      <c r="S2511" s="22"/>
      <c r="T2511" s="22"/>
      <c r="U2511" t="s">
        <v>1522</v>
      </c>
      <c r="V2511" s="18">
        <f t="shared" si="238"/>
        <v>0.24</v>
      </c>
      <c r="W2511" s="18">
        <v>40.285187983299998</v>
      </c>
      <c r="X2511" s="18">
        <v>-83.047737722500003</v>
      </c>
      <c r="Y2511" s="18">
        <v>40.287224930100002</v>
      </c>
      <c r="Z2511" s="18">
        <v>-83.051385151999995</v>
      </c>
      <c r="AA2511" s="71" t="str">
        <f t="shared" si="239"/>
        <v>DEL</v>
      </c>
    </row>
    <row r="2512" spans="1:27" x14ac:dyDescent="0.25">
      <c r="A2512" s="22" t="s">
        <v>6394</v>
      </c>
      <c r="B2512" s="22">
        <v>0</v>
      </c>
      <c r="C2512" s="22" t="s">
        <v>4687</v>
      </c>
      <c r="D2512" s="22">
        <v>3</v>
      </c>
      <c r="E2512" s="23" t="str">
        <f t="shared" si="234"/>
        <v>Green</v>
      </c>
      <c r="F2512" s="72" t="s">
        <v>1701</v>
      </c>
      <c r="G2512" s="23"/>
      <c r="H2512" s="24" t="str">
        <f t="shared" si="235"/>
        <v>Start Loc</v>
      </c>
      <c r="I2512" s="24" t="str">
        <f t="shared" si="236"/>
        <v>End Loc</v>
      </c>
      <c r="J2512" s="24" t="str">
        <f t="shared" si="237"/>
        <v>Segment</v>
      </c>
      <c r="K2512" s="71" t="s">
        <v>833</v>
      </c>
      <c r="L2512" s="22">
        <v>11</v>
      </c>
      <c r="M2512" s="22">
        <v>11.24</v>
      </c>
      <c r="N2512" s="22">
        <v>3</v>
      </c>
      <c r="O2512" s="22">
        <v>0</v>
      </c>
      <c r="P2512" s="22">
        <v>0</v>
      </c>
      <c r="Q2512" s="22">
        <v>1</v>
      </c>
      <c r="R2512" s="22"/>
      <c r="S2512" s="22"/>
      <c r="T2512" s="22"/>
      <c r="U2512" t="s">
        <v>4777</v>
      </c>
      <c r="V2512" s="18">
        <f t="shared" si="238"/>
        <v>0.24000000000000021</v>
      </c>
      <c r="W2512" s="18">
        <v>40.290886665000002</v>
      </c>
      <c r="X2512" s="18">
        <v>-82.293235780399996</v>
      </c>
      <c r="Y2512" s="18">
        <v>40.290729687599999</v>
      </c>
      <c r="Z2512" s="18">
        <v>-82.288721839499999</v>
      </c>
      <c r="AA2512" s="71" t="str">
        <f t="shared" si="239"/>
        <v>KNO</v>
      </c>
    </row>
    <row r="2513" spans="1:27" x14ac:dyDescent="0.25">
      <c r="A2513" s="22" t="s">
        <v>2281</v>
      </c>
      <c r="B2513" s="22">
        <v>0</v>
      </c>
      <c r="C2513" s="22" t="s">
        <v>4612</v>
      </c>
      <c r="D2513" s="22">
        <v>2</v>
      </c>
      <c r="E2513" s="23" t="str">
        <f t="shared" si="234"/>
        <v>Green</v>
      </c>
      <c r="F2513" s="72" t="s">
        <v>1686</v>
      </c>
      <c r="G2513" s="23"/>
      <c r="H2513" s="24" t="str">
        <f t="shared" si="235"/>
        <v>Start Loc</v>
      </c>
      <c r="I2513" s="24" t="str">
        <f t="shared" si="236"/>
        <v>End Loc</v>
      </c>
      <c r="J2513" s="24" t="str">
        <f t="shared" si="237"/>
        <v>Segment</v>
      </c>
      <c r="K2513" s="71" t="s">
        <v>1051</v>
      </c>
      <c r="L2513" s="22">
        <v>1</v>
      </c>
      <c r="M2513" s="22">
        <v>1.24</v>
      </c>
      <c r="N2513" s="22">
        <v>2</v>
      </c>
      <c r="O2513" s="22">
        <v>0</v>
      </c>
      <c r="P2513" s="22">
        <v>0</v>
      </c>
      <c r="Q2513" s="22">
        <v>0</v>
      </c>
      <c r="R2513" s="22"/>
      <c r="S2513" s="22"/>
      <c r="T2513" s="22"/>
      <c r="U2513" t="s">
        <v>1872</v>
      </c>
      <c r="V2513" s="18">
        <f t="shared" si="238"/>
        <v>0.24</v>
      </c>
      <c r="W2513" s="18">
        <v>40.294606178099997</v>
      </c>
      <c r="X2513" s="18">
        <v>-83.312637438500005</v>
      </c>
      <c r="Y2513" s="18">
        <v>40.291170773300003</v>
      </c>
      <c r="Z2513" s="18">
        <v>-83.312118959700001</v>
      </c>
      <c r="AA2513" s="71" t="str">
        <f t="shared" si="239"/>
        <v>UNI</v>
      </c>
    </row>
    <row r="2514" spans="1:27" x14ac:dyDescent="0.25">
      <c r="A2514" s="22" t="s">
        <v>5203</v>
      </c>
      <c r="B2514" s="22">
        <v>0</v>
      </c>
      <c r="C2514" s="22" t="s">
        <v>4618</v>
      </c>
      <c r="D2514" s="22">
        <v>2</v>
      </c>
      <c r="E2514" s="23" t="str">
        <f t="shared" si="234"/>
        <v>Green</v>
      </c>
      <c r="F2514" s="72" t="s">
        <v>1690</v>
      </c>
      <c r="G2514" s="23"/>
      <c r="H2514" s="24" t="str">
        <f t="shared" si="235"/>
        <v>Start Loc</v>
      </c>
      <c r="I2514" s="24" t="str">
        <f t="shared" si="236"/>
        <v>End Loc</v>
      </c>
      <c r="J2514" s="24" t="str">
        <f t="shared" si="237"/>
        <v>Segment</v>
      </c>
      <c r="K2514" s="71" t="s">
        <v>799</v>
      </c>
      <c r="L2514" s="22">
        <v>2</v>
      </c>
      <c r="M2514" s="22">
        <v>2.2400000000000002</v>
      </c>
      <c r="N2514" s="22">
        <v>2</v>
      </c>
      <c r="O2514" s="22">
        <v>0</v>
      </c>
      <c r="P2514" s="22">
        <v>0</v>
      </c>
      <c r="Q2514" s="22">
        <v>2</v>
      </c>
      <c r="R2514" s="22"/>
      <c r="S2514" s="22"/>
      <c r="T2514" s="22"/>
      <c r="U2514" t="s">
        <v>4829</v>
      </c>
      <c r="V2514" s="18">
        <f t="shared" si="238"/>
        <v>0.24000000000000021</v>
      </c>
      <c r="W2514" s="18">
        <v>40.288304992100002</v>
      </c>
      <c r="X2514" s="18">
        <v>-82.880497433599999</v>
      </c>
      <c r="Y2514" s="18">
        <v>40.291290152599998</v>
      </c>
      <c r="Z2514" s="18">
        <v>-82.879741233600001</v>
      </c>
      <c r="AA2514" s="71" t="str">
        <f t="shared" si="239"/>
        <v>DEL</v>
      </c>
    </row>
    <row r="2515" spans="1:27" x14ac:dyDescent="0.25">
      <c r="A2515" s="22" t="s">
        <v>5539</v>
      </c>
      <c r="B2515" s="22">
        <v>0</v>
      </c>
      <c r="C2515" s="22" t="s">
        <v>4616</v>
      </c>
      <c r="D2515" s="22">
        <v>2</v>
      </c>
      <c r="E2515" s="23" t="str">
        <f t="shared" si="234"/>
        <v>Green</v>
      </c>
      <c r="F2515" s="72" t="s">
        <v>1679</v>
      </c>
      <c r="G2515" s="23"/>
      <c r="H2515" s="24" t="str">
        <f t="shared" si="235"/>
        <v>Start Loc</v>
      </c>
      <c r="I2515" s="24" t="str">
        <f t="shared" si="236"/>
        <v>End Loc</v>
      </c>
      <c r="J2515" s="24" t="str">
        <f t="shared" si="237"/>
        <v>Segment</v>
      </c>
      <c r="K2515" s="71" t="s">
        <v>1059</v>
      </c>
      <c r="L2515" s="22">
        <v>4</v>
      </c>
      <c r="M2515" s="22">
        <v>4.24</v>
      </c>
      <c r="N2515" s="22">
        <v>2</v>
      </c>
      <c r="O2515" s="22">
        <v>0</v>
      </c>
      <c r="P2515" s="22">
        <v>0</v>
      </c>
      <c r="Q2515" s="22">
        <v>0</v>
      </c>
      <c r="R2515" s="22"/>
      <c r="S2515" s="22"/>
      <c r="T2515" s="22"/>
      <c r="U2515" t="s">
        <v>6633</v>
      </c>
      <c r="V2515" s="18">
        <f t="shared" si="238"/>
        <v>0.24000000000000021</v>
      </c>
      <c r="W2515" s="18">
        <v>40.291472378500004</v>
      </c>
      <c r="X2515" s="18">
        <v>-83.684371587699999</v>
      </c>
      <c r="Y2515" s="18">
        <v>40.294933621299997</v>
      </c>
      <c r="Z2515" s="18">
        <v>-83.684663280600006</v>
      </c>
      <c r="AA2515" s="71" t="str">
        <f t="shared" si="239"/>
        <v>LOG</v>
      </c>
    </row>
    <row r="2516" spans="1:27" x14ac:dyDescent="0.25">
      <c r="A2516" s="22" t="s">
        <v>3126</v>
      </c>
      <c r="B2516" s="22">
        <v>0</v>
      </c>
      <c r="C2516" s="22" t="s">
        <v>4608</v>
      </c>
      <c r="D2516" s="22">
        <v>2</v>
      </c>
      <c r="E2516" s="23" t="str">
        <f t="shared" si="234"/>
        <v>Green</v>
      </c>
      <c r="F2516" s="72" t="s">
        <v>1701</v>
      </c>
      <c r="G2516" s="23"/>
      <c r="H2516" s="24" t="str">
        <f t="shared" si="235"/>
        <v>Start Loc</v>
      </c>
      <c r="I2516" s="24" t="str">
        <f t="shared" si="236"/>
        <v>End Loc</v>
      </c>
      <c r="J2516" s="24" t="str">
        <f t="shared" si="237"/>
        <v>Segment</v>
      </c>
      <c r="K2516" s="71" t="s">
        <v>817</v>
      </c>
      <c r="L2516" s="22">
        <v>1.25</v>
      </c>
      <c r="M2516" s="22">
        <v>1.49</v>
      </c>
      <c r="N2516" s="22">
        <v>2</v>
      </c>
      <c r="O2516" s="22">
        <v>0</v>
      </c>
      <c r="P2516" s="22">
        <v>0</v>
      </c>
      <c r="Q2516" s="22">
        <v>3</v>
      </c>
      <c r="R2516" s="22"/>
      <c r="S2516" s="22"/>
      <c r="T2516" s="22"/>
      <c r="U2516" t="s">
        <v>1908</v>
      </c>
      <c r="V2516" s="18">
        <f t="shared" si="238"/>
        <v>0.24</v>
      </c>
      <c r="W2516" s="18">
        <v>40.292624109400002</v>
      </c>
      <c r="X2516" s="18">
        <v>-82.689361728199998</v>
      </c>
      <c r="Y2516" s="18">
        <v>40.295778180799999</v>
      </c>
      <c r="Z2516" s="18">
        <v>-82.691175257799998</v>
      </c>
      <c r="AA2516" s="71" t="str">
        <f t="shared" si="239"/>
        <v>KNO</v>
      </c>
    </row>
    <row r="2517" spans="1:27" x14ac:dyDescent="0.25">
      <c r="A2517" s="22" t="s">
        <v>6255</v>
      </c>
      <c r="B2517" s="22">
        <v>0</v>
      </c>
      <c r="C2517" s="22" t="s">
        <v>4614</v>
      </c>
      <c r="D2517" s="22">
        <v>2</v>
      </c>
      <c r="E2517" s="23" t="str">
        <f t="shared" si="234"/>
        <v>Green</v>
      </c>
      <c r="F2517" s="72" t="s">
        <v>1686</v>
      </c>
      <c r="G2517" s="23"/>
      <c r="H2517" s="24" t="str">
        <f t="shared" si="235"/>
        <v>Start Loc</v>
      </c>
      <c r="I2517" s="24" t="str">
        <f t="shared" si="236"/>
        <v>End Loc</v>
      </c>
      <c r="J2517" s="24" t="str">
        <f t="shared" si="237"/>
        <v>Segment</v>
      </c>
      <c r="K2517" s="71" t="s">
        <v>1097</v>
      </c>
      <c r="L2517" s="22">
        <v>3.75</v>
      </c>
      <c r="M2517" s="22">
        <v>3.99</v>
      </c>
      <c r="N2517" s="22">
        <v>2</v>
      </c>
      <c r="O2517" s="22">
        <v>0</v>
      </c>
      <c r="P2517" s="22">
        <v>0</v>
      </c>
      <c r="Q2517" s="22">
        <v>1</v>
      </c>
      <c r="R2517" s="22"/>
      <c r="S2517" s="22"/>
      <c r="T2517" s="22"/>
      <c r="U2517" t="s">
        <v>6812</v>
      </c>
      <c r="V2517" s="18">
        <f t="shared" si="238"/>
        <v>0.24000000000000021</v>
      </c>
      <c r="W2517" s="18">
        <v>40.292665871799997</v>
      </c>
      <c r="X2517" s="18">
        <v>-83.470196606900004</v>
      </c>
      <c r="Y2517" s="18">
        <v>40.295802262800002</v>
      </c>
      <c r="Z2517" s="18">
        <v>-83.471857072700004</v>
      </c>
      <c r="AA2517" s="71" t="str">
        <f t="shared" si="239"/>
        <v>UNI</v>
      </c>
    </row>
    <row r="2518" spans="1:27" x14ac:dyDescent="0.25">
      <c r="A2518" s="22" t="s">
        <v>3900</v>
      </c>
      <c r="B2518" s="22">
        <v>0</v>
      </c>
      <c r="C2518" s="22" t="s">
        <v>4608</v>
      </c>
      <c r="D2518" s="22">
        <v>3</v>
      </c>
      <c r="E2518" s="23" t="str">
        <f t="shared" si="234"/>
        <v>Green</v>
      </c>
      <c r="F2518" s="72" t="s">
        <v>1728</v>
      </c>
      <c r="G2518" s="23"/>
      <c r="H2518" s="24" t="str">
        <f t="shared" si="235"/>
        <v>Start Loc</v>
      </c>
      <c r="I2518" s="24" t="str">
        <f t="shared" si="236"/>
        <v>End Loc</v>
      </c>
      <c r="J2518" s="24" t="str">
        <f t="shared" si="237"/>
        <v>Segment</v>
      </c>
      <c r="K2518" s="71" t="s">
        <v>952</v>
      </c>
      <c r="L2518" s="22">
        <v>1.25</v>
      </c>
      <c r="M2518" s="22">
        <v>1.49</v>
      </c>
      <c r="N2518" s="22">
        <v>3</v>
      </c>
      <c r="O2518" s="22">
        <v>1</v>
      </c>
      <c r="P2518" s="22">
        <v>1</v>
      </c>
      <c r="Q2518" s="22">
        <v>2</v>
      </c>
      <c r="R2518" s="22"/>
      <c r="S2518" s="22"/>
      <c r="T2518" s="22"/>
      <c r="U2518" t="s">
        <v>1870</v>
      </c>
      <c r="V2518" s="18">
        <f t="shared" si="238"/>
        <v>0.24</v>
      </c>
      <c r="W2518" s="18">
        <v>40.297130954300002</v>
      </c>
      <c r="X2518" s="18">
        <v>-80.966895868600005</v>
      </c>
      <c r="Y2518" s="18">
        <v>40.2984807176</v>
      </c>
      <c r="Z2518" s="18">
        <v>-80.963138223800001</v>
      </c>
      <c r="AA2518" s="71" t="str">
        <f t="shared" si="239"/>
        <v>HAS</v>
      </c>
    </row>
    <row r="2519" spans="1:27" x14ac:dyDescent="0.25">
      <c r="A2519" s="22" t="s">
        <v>5953</v>
      </c>
      <c r="B2519" s="22">
        <v>0</v>
      </c>
      <c r="C2519" s="22" t="s">
        <v>4620</v>
      </c>
      <c r="D2519" s="22">
        <v>2</v>
      </c>
      <c r="E2519" s="23" t="str">
        <f t="shared" si="234"/>
        <v>Green</v>
      </c>
      <c r="F2519" s="72" t="s">
        <v>1679</v>
      </c>
      <c r="G2519" s="23"/>
      <c r="H2519" s="24" t="str">
        <f t="shared" si="235"/>
        <v>Start Loc</v>
      </c>
      <c r="I2519" s="24" t="str">
        <f t="shared" si="236"/>
        <v>End Loc</v>
      </c>
      <c r="J2519" s="24" t="str">
        <f t="shared" si="237"/>
        <v>Segment</v>
      </c>
      <c r="K2519" s="71" t="s">
        <v>900</v>
      </c>
      <c r="L2519" s="22">
        <v>0</v>
      </c>
      <c r="M2519" s="22">
        <v>0.24</v>
      </c>
      <c r="N2519" s="22">
        <v>2</v>
      </c>
      <c r="O2519" s="22">
        <v>0</v>
      </c>
      <c r="P2519" s="22">
        <v>0</v>
      </c>
      <c r="Q2519" s="22">
        <v>0</v>
      </c>
      <c r="R2519" s="22"/>
      <c r="S2519" s="22"/>
      <c r="T2519" s="22"/>
      <c r="U2519" t="s">
        <v>6734</v>
      </c>
      <c r="V2519" s="18">
        <f t="shared" si="238"/>
        <v>0.24</v>
      </c>
      <c r="W2519" s="18">
        <v>40.299268636800001</v>
      </c>
      <c r="X2519" s="18">
        <v>-84.012182946199999</v>
      </c>
      <c r="Y2519" s="18">
        <v>40.2990564288</v>
      </c>
      <c r="Z2519" s="18">
        <v>-84.007649658299997</v>
      </c>
      <c r="AA2519" s="71" t="str">
        <f t="shared" si="239"/>
        <v>LOG</v>
      </c>
    </row>
    <row r="2520" spans="1:27" x14ac:dyDescent="0.25">
      <c r="A2520" s="22" t="s">
        <v>5254</v>
      </c>
      <c r="B2520" s="22">
        <v>0</v>
      </c>
      <c r="C2520" s="22" t="s">
        <v>4644</v>
      </c>
      <c r="D2520" s="22">
        <v>2</v>
      </c>
      <c r="E2520" s="23" t="str">
        <f t="shared" si="234"/>
        <v>Green</v>
      </c>
      <c r="F2520" s="72" t="s">
        <v>1679</v>
      </c>
      <c r="G2520" s="23"/>
      <c r="H2520" s="24" t="str">
        <f t="shared" si="235"/>
        <v>Start Loc</v>
      </c>
      <c r="I2520" s="24" t="str">
        <f t="shared" si="236"/>
        <v>End Loc</v>
      </c>
      <c r="J2520" s="24" t="str">
        <f t="shared" si="237"/>
        <v>Segment</v>
      </c>
      <c r="K2520" s="71" t="s">
        <v>912</v>
      </c>
      <c r="L2520" s="22">
        <v>5.25</v>
      </c>
      <c r="M2520" s="22">
        <v>5.49</v>
      </c>
      <c r="N2520" s="22">
        <v>2</v>
      </c>
      <c r="O2520" s="22">
        <v>0</v>
      </c>
      <c r="P2520" s="22">
        <v>0</v>
      </c>
      <c r="Q2520" s="22">
        <v>0</v>
      </c>
      <c r="R2520" s="22"/>
      <c r="S2520" s="22"/>
      <c r="T2520" s="22"/>
      <c r="U2520" t="s">
        <v>371</v>
      </c>
      <c r="V2520" s="18">
        <f t="shared" si="238"/>
        <v>0.24000000000000021</v>
      </c>
      <c r="W2520" s="18">
        <v>40.2998261822</v>
      </c>
      <c r="X2520" s="18">
        <v>-83.666978440400001</v>
      </c>
      <c r="Y2520" s="18">
        <v>40.299819526999997</v>
      </c>
      <c r="Z2520" s="18">
        <v>-83.662502949200004</v>
      </c>
      <c r="AA2520" s="71" t="str">
        <f t="shared" si="239"/>
        <v>LOG</v>
      </c>
    </row>
    <row r="2521" spans="1:27" x14ac:dyDescent="0.25">
      <c r="A2521" s="22" t="s">
        <v>2880</v>
      </c>
      <c r="B2521" s="22">
        <v>0</v>
      </c>
      <c r="C2521" s="22" t="s">
        <v>4630</v>
      </c>
      <c r="D2521" s="22">
        <v>3</v>
      </c>
      <c r="E2521" s="23" t="str">
        <f t="shared" si="234"/>
        <v>Green</v>
      </c>
      <c r="F2521" s="72" t="s">
        <v>1679</v>
      </c>
      <c r="G2521" s="23"/>
      <c r="H2521" s="24" t="str">
        <f t="shared" si="235"/>
        <v>Start Loc</v>
      </c>
      <c r="I2521" s="24" t="str">
        <f t="shared" si="236"/>
        <v>End Loc</v>
      </c>
      <c r="J2521" s="24" t="str">
        <f t="shared" si="237"/>
        <v>Segment</v>
      </c>
      <c r="K2521" s="71" t="s">
        <v>912</v>
      </c>
      <c r="L2521" s="22">
        <v>5.75</v>
      </c>
      <c r="M2521" s="22">
        <v>5.99</v>
      </c>
      <c r="N2521" s="22">
        <v>3</v>
      </c>
      <c r="O2521" s="22">
        <v>0</v>
      </c>
      <c r="P2521" s="22">
        <v>0</v>
      </c>
      <c r="Q2521" s="22">
        <v>1</v>
      </c>
      <c r="R2521" s="22"/>
      <c r="S2521" s="22"/>
      <c r="T2521" s="22"/>
      <c r="U2521" t="s">
        <v>371</v>
      </c>
      <c r="V2521" s="18">
        <f t="shared" si="238"/>
        <v>0.24000000000000021</v>
      </c>
      <c r="W2521" s="18">
        <v>40.300362933400002</v>
      </c>
      <c r="X2521" s="18">
        <v>-83.657663078900001</v>
      </c>
      <c r="Y2521" s="18">
        <v>40.299968159800002</v>
      </c>
      <c r="Z2521" s="18">
        <v>-83.6533867972</v>
      </c>
      <c r="AA2521" s="71" t="str">
        <f t="shared" si="239"/>
        <v>LOG</v>
      </c>
    </row>
    <row r="2522" spans="1:27" x14ac:dyDescent="0.25">
      <c r="A2522" s="22" t="s">
        <v>5560</v>
      </c>
      <c r="B2522" s="22">
        <v>0</v>
      </c>
      <c r="C2522" s="22" t="s">
        <v>4669</v>
      </c>
      <c r="D2522" s="22">
        <v>2</v>
      </c>
      <c r="E2522" s="23" t="str">
        <f t="shared" si="234"/>
        <v>Green</v>
      </c>
      <c r="F2522" s="72" t="s">
        <v>1716</v>
      </c>
      <c r="G2522" s="23"/>
      <c r="H2522" s="24" t="str">
        <f t="shared" si="235"/>
        <v>Start Loc</v>
      </c>
      <c r="I2522" s="24" t="str">
        <f t="shared" si="236"/>
        <v>End Loc</v>
      </c>
      <c r="J2522" s="24" t="str">
        <f t="shared" si="237"/>
        <v>Segment</v>
      </c>
      <c r="K2522" s="71" t="s">
        <v>893</v>
      </c>
      <c r="L2522" s="22">
        <v>9.25</v>
      </c>
      <c r="M2522" s="22">
        <v>9.49</v>
      </c>
      <c r="N2522" s="22">
        <v>2</v>
      </c>
      <c r="O2522" s="22">
        <v>0</v>
      </c>
      <c r="P2522" s="22">
        <v>0</v>
      </c>
      <c r="Q2522" s="22">
        <v>2</v>
      </c>
      <c r="R2522" s="22"/>
      <c r="S2522" s="22"/>
      <c r="T2522" s="22"/>
      <c r="U2522" t="s">
        <v>1183</v>
      </c>
      <c r="V2522" s="18">
        <f t="shared" si="238"/>
        <v>0.24000000000000021</v>
      </c>
      <c r="W2522" s="18">
        <v>40.302800978800001</v>
      </c>
      <c r="X2522" s="18">
        <v>-81.880301270199993</v>
      </c>
      <c r="Y2522" s="18">
        <v>40.3005586596</v>
      </c>
      <c r="Z2522" s="18">
        <v>-81.876933889599997</v>
      </c>
      <c r="AA2522" s="71" t="str">
        <f t="shared" si="239"/>
        <v>COS</v>
      </c>
    </row>
    <row r="2523" spans="1:27" x14ac:dyDescent="0.25">
      <c r="A2523" s="22" t="s">
        <v>3574</v>
      </c>
      <c r="B2523" s="22">
        <v>0</v>
      </c>
      <c r="C2523" s="22" t="s">
        <v>4612</v>
      </c>
      <c r="D2523" s="22">
        <v>2</v>
      </c>
      <c r="E2523" s="23" t="str">
        <f t="shared" si="234"/>
        <v>Green</v>
      </c>
      <c r="F2523" s="72" t="s">
        <v>1697</v>
      </c>
      <c r="G2523" s="23"/>
      <c r="H2523" s="24" t="str">
        <f t="shared" si="235"/>
        <v>Start Loc</v>
      </c>
      <c r="I2523" s="24" t="str">
        <f t="shared" si="236"/>
        <v>End Loc</v>
      </c>
      <c r="J2523" s="24" t="str">
        <f t="shared" si="237"/>
        <v>Segment</v>
      </c>
      <c r="K2523" s="71" t="s">
        <v>848</v>
      </c>
      <c r="L2523" s="22">
        <v>1</v>
      </c>
      <c r="M2523" s="22">
        <v>1.24</v>
      </c>
      <c r="N2523" s="22">
        <v>2</v>
      </c>
      <c r="O2523" s="22">
        <v>0</v>
      </c>
      <c r="P2523" s="22">
        <v>0</v>
      </c>
      <c r="Q2523" s="22">
        <v>1</v>
      </c>
      <c r="R2523" s="22"/>
      <c r="S2523" s="22"/>
      <c r="T2523" s="22"/>
      <c r="U2523" t="s">
        <v>1537</v>
      </c>
      <c r="V2523" s="18">
        <f t="shared" si="238"/>
        <v>0.24</v>
      </c>
      <c r="W2523" s="18">
        <v>40.302737937000003</v>
      </c>
      <c r="X2523" s="18">
        <v>-84.119865402499997</v>
      </c>
      <c r="Y2523" s="18">
        <v>40.303616733799998</v>
      </c>
      <c r="Z2523" s="18">
        <v>-84.116510230800003</v>
      </c>
      <c r="AA2523" s="71" t="str">
        <f t="shared" si="239"/>
        <v>SHE</v>
      </c>
    </row>
    <row r="2524" spans="1:27" x14ac:dyDescent="0.25">
      <c r="A2524" s="22" t="s">
        <v>3389</v>
      </c>
      <c r="B2524" s="22">
        <v>0</v>
      </c>
      <c r="C2524" s="22" t="s">
        <v>4608</v>
      </c>
      <c r="D2524" s="22">
        <v>3</v>
      </c>
      <c r="E2524" s="23" t="str">
        <f t="shared" si="234"/>
        <v>Green</v>
      </c>
      <c r="F2524" s="72" t="s">
        <v>1697</v>
      </c>
      <c r="G2524" s="23"/>
      <c r="H2524" s="24" t="str">
        <f t="shared" si="235"/>
        <v>Start Loc</v>
      </c>
      <c r="I2524" s="24" t="str">
        <f t="shared" si="236"/>
        <v>End Loc</v>
      </c>
      <c r="J2524" s="24" t="str">
        <f t="shared" si="237"/>
        <v>Segment</v>
      </c>
      <c r="K2524" s="71" t="s">
        <v>848</v>
      </c>
      <c r="L2524" s="22">
        <v>1.25</v>
      </c>
      <c r="M2524" s="22">
        <v>1.49</v>
      </c>
      <c r="N2524" s="22">
        <v>3</v>
      </c>
      <c r="O2524" s="22">
        <v>0</v>
      </c>
      <c r="P2524" s="22">
        <v>1</v>
      </c>
      <c r="Q2524" s="22">
        <v>1</v>
      </c>
      <c r="R2524" s="22"/>
      <c r="S2524" s="22"/>
      <c r="T2524" s="22"/>
      <c r="U2524" t="s">
        <v>1537</v>
      </c>
      <c r="V2524" s="18">
        <f t="shared" si="238"/>
        <v>0.24</v>
      </c>
      <c r="W2524" s="18">
        <v>40.303761356800003</v>
      </c>
      <c r="X2524" s="18">
        <v>-84.116497860099997</v>
      </c>
      <c r="Y2524" s="18">
        <v>40.3064860685</v>
      </c>
      <c r="Z2524" s="18">
        <v>-84.114951361799996</v>
      </c>
      <c r="AA2524" s="71" t="str">
        <f t="shared" si="239"/>
        <v>SHE</v>
      </c>
    </row>
    <row r="2525" spans="1:27" x14ac:dyDescent="0.25">
      <c r="A2525" s="22" t="s">
        <v>5715</v>
      </c>
      <c r="B2525" s="22">
        <v>0</v>
      </c>
      <c r="C2525" s="22" t="s">
        <v>4624</v>
      </c>
      <c r="D2525" s="22">
        <v>2</v>
      </c>
      <c r="E2525" s="23" t="str">
        <f t="shared" si="234"/>
        <v>Green</v>
      </c>
      <c r="F2525" s="72" t="s">
        <v>1682</v>
      </c>
      <c r="G2525" s="23"/>
      <c r="H2525" s="24" t="str">
        <f t="shared" si="235"/>
        <v>Start Loc</v>
      </c>
      <c r="I2525" s="24" t="str">
        <f t="shared" si="236"/>
        <v>End Loc</v>
      </c>
      <c r="J2525" s="24" t="str">
        <f t="shared" si="237"/>
        <v>Segment</v>
      </c>
      <c r="K2525" s="71" t="s">
        <v>815</v>
      </c>
      <c r="L2525" s="22">
        <v>2.25</v>
      </c>
      <c r="M2525" s="22">
        <v>2.4900000000000002</v>
      </c>
      <c r="N2525" s="22">
        <v>2</v>
      </c>
      <c r="O2525" s="22">
        <v>0</v>
      </c>
      <c r="P2525" s="22">
        <v>0</v>
      </c>
      <c r="Q2525" s="22">
        <v>0</v>
      </c>
      <c r="R2525" s="22"/>
      <c r="S2525" s="22"/>
      <c r="T2525" s="22"/>
      <c r="U2525" t="s">
        <v>2007</v>
      </c>
      <c r="V2525" s="18">
        <f t="shared" si="238"/>
        <v>0.24000000000000021</v>
      </c>
      <c r="W2525" s="18">
        <v>40.305613448599999</v>
      </c>
      <c r="X2525" s="18">
        <v>-80.807226934799999</v>
      </c>
      <c r="Y2525" s="18">
        <v>40.307603362099997</v>
      </c>
      <c r="Z2525" s="18">
        <v>-80.803847120599997</v>
      </c>
      <c r="AA2525" s="71" t="str">
        <f t="shared" si="239"/>
        <v>JEF</v>
      </c>
    </row>
    <row r="2526" spans="1:27" x14ac:dyDescent="0.25">
      <c r="A2526" s="22" t="s">
        <v>6344</v>
      </c>
      <c r="B2526" s="22">
        <v>0</v>
      </c>
      <c r="C2526" s="22" t="s">
        <v>4635</v>
      </c>
      <c r="D2526" s="22">
        <v>3</v>
      </c>
      <c r="E2526" s="23" t="str">
        <f t="shared" si="234"/>
        <v>Green</v>
      </c>
      <c r="F2526" s="72" t="s">
        <v>1679</v>
      </c>
      <c r="G2526" s="23"/>
      <c r="H2526" s="24" t="str">
        <f t="shared" si="235"/>
        <v>Start Loc</v>
      </c>
      <c r="I2526" s="24" t="str">
        <f t="shared" si="236"/>
        <v>End Loc</v>
      </c>
      <c r="J2526" s="24" t="str">
        <f t="shared" si="237"/>
        <v>Segment</v>
      </c>
      <c r="K2526" s="71" t="s">
        <v>952</v>
      </c>
      <c r="L2526" s="22">
        <v>4.5</v>
      </c>
      <c r="M2526" s="22">
        <v>4.74</v>
      </c>
      <c r="N2526" s="22">
        <v>3</v>
      </c>
      <c r="O2526" s="22">
        <v>0</v>
      </c>
      <c r="P2526" s="22">
        <v>0</v>
      </c>
      <c r="Q2526" s="22">
        <v>0</v>
      </c>
      <c r="R2526" s="22"/>
      <c r="S2526" s="22"/>
      <c r="T2526" s="22"/>
      <c r="U2526" t="s">
        <v>311</v>
      </c>
      <c r="V2526" s="18">
        <f t="shared" si="238"/>
        <v>0.24000000000000021</v>
      </c>
      <c r="W2526" s="18">
        <v>40.305947163600003</v>
      </c>
      <c r="X2526" s="18">
        <v>-83.704265365400005</v>
      </c>
      <c r="Y2526" s="18">
        <v>40.308842690699997</v>
      </c>
      <c r="Z2526" s="18">
        <v>-83.701885110199996</v>
      </c>
      <c r="AA2526" s="71" t="str">
        <f t="shared" si="239"/>
        <v>LOG</v>
      </c>
    </row>
    <row r="2527" spans="1:27" x14ac:dyDescent="0.25">
      <c r="A2527" s="22" t="s">
        <v>2399</v>
      </c>
      <c r="B2527" s="22">
        <v>0</v>
      </c>
      <c r="C2527" s="22" t="s">
        <v>4624</v>
      </c>
      <c r="D2527" s="22">
        <v>2</v>
      </c>
      <c r="E2527" s="23" t="str">
        <f t="shared" si="234"/>
        <v>Green</v>
      </c>
      <c r="F2527" s="72" t="s">
        <v>1679</v>
      </c>
      <c r="G2527" s="23"/>
      <c r="H2527" s="24" t="str">
        <f t="shared" si="235"/>
        <v>Start Loc</v>
      </c>
      <c r="I2527" s="24" t="str">
        <f t="shared" si="236"/>
        <v>End Loc</v>
      </c>
      <c r="J2527" s="24" t="str">
        <f t="shared" si="237"/>
        <v>Segment</v>
      </c>
      <c r="K2527" s="71" t="s">
        <v>848</v>
      </c>
      <c r="L2527" s="22">
        <v>2.25</v>
      </c>
      <c r="M2527" s="22">
        <v>2.4900000000000002</v>
      </c>
      <c r="N2527" s="22">
        <v>2</v>
      </c>
      <c r="O2527" s="22">
        <v>0</v>
      </c>
      <c r="P2527" s="22">
        <v>0</v>
      </c>
      <c r="Q2527" s="22">
        <v>0</v>
      </c>
      <c r="R2527" s="22"/>
      <c r="S2527" s="22"/>
      <c r="T2527" s="22"/>
      <c r="U2527" t="s">
        <v>1792</v>
      </c>
      <c r="V2527" s="18">
        <f t="shared" si="238"/>
        <v>0.24000000000000021</v>
      </c>
      <c r="W2527" s="18">
        <v>40.306542870900003</v>
      </c>
      <c r="X2527" s="18">
        <v>-83.8093814705</v>
      </c>
      <c r="Y2527" s="18">
        <v>40.309185930799998</v>
      </c>
      <c r="Z2527" s="18">
        <v>-83.806502857799998</v>
      </c>
      <c r="AA2527" s="71" t="str">
        <f t="shared" si="239"/>
        <v>LOG</v>
      </c>
    </row>
    <row r="2528" spans="1:27" x14ac:dyDescent="0.25">
      <c r="A2528" s="22" t="s">
        <v>5207</v>
      </c>
      <c r="B2528" s="22">
        <v>0</v>
      </c>
      <c r="C2528" s="22" t="s">
        <v>4620</v>
      </c>
      <c r="D2528" s="22">
        <v>2</v>
      </c>
      <c r="E2528" s="23" t="str">
        <f t="shared" si="234"/>
        <v>Green</v>
      </c>
      <c r="F2528" s="72" t="s">
        <v>1690</v>
      </c>
      <c r="G2528" s="23"/>
      <c r="H2528" s="24" t="str">
        <f t="shared" si="235"/>
        <v>Start Loc</v>
      </c>
      <c r="I2528" s="24" t="str">
        <f t="shared" si="236"/>
        <v>End Loc</v>
      </c>
      <c r="J2528" s="24" t="str">
        <f t="shared" si="237"/>
        <v>Segment</v>
      </c>
      <c r="K2528" s="71" t="s">
        <v>1135</v>
      </c>
      <c r="L2528" s="22">
        <v>0</v>
      </c>
      <c r="M2528" s="22">
        <v>0.24</v>
      </c>
      <c r="N2528" s="22">
        <v>2</v>
      </c>
      <c r="O2528" s="22">
        <v>0</v>
      </c>
      <c r="P2528" s="22">
        <v>0</v>
      </c>
      <c r="Q2528" s="22">
        <v>0</v>
      </c>
      <c r="R2528" s="22"/>
      <c r="S2528" s="22"/>
      <c r="T2528" s="22"/>
      <c r="U2528" t="s">
        <v>1439</v>
      </c>
      <c r="V2528" s="18">
        <f t="shared" si="238"/>
        <v>0.24</v>
      </c>
      <c r="W2528" s="18">
        <v>40.306502657000003</v>
      </c>
      <c r="X2528" s="18">
        <v>-83.166854122499998</v>
      </c>
      <c r="Y2528" s="18">
        <v>40.309837641800002</v>
      </c>
      <c r="Z2528" s="18">
        <v>-83.167912942499996</v>
      </c>
      <c r="AA2528" s="71" t="str">
        <f t="shared" si="239"/>
        <v>DEL</v>
      </c>
    </row>
    <row r="2529" spans="1:27" x14ac:dyDescent="0.25">
      <c r="A2529" s="22" t="s">
        <v>5988</v>
      </c>
      <c r="B2529" s="22">
        <v>0</v>
      </c>
      <c r="C2529" s="22" t="s">
        <v>4624</v>
      </c>
      <c r="D2529" s="22">
        <v>2</v>
      </c>
      <c r="E2529" s="23" t="str">
        <f t="shared" si="234"/>
        <v>Green</v>
      </c>
      <c r="F2529" s="72" t="s">
        <v>1679</v>
      </c>
      <c r="G2529" s="23"/>
      <c r="H2529" s="24" t="str">
        <f t="shared" si="235"/>
        <v>Start Loc</v>
      </c>
      <c r="I2529" s="24" t="str">
        <f t="shared" si="236"/>
        <v>End Loc</v>
      </c>
      <c r="J2529" s="24" t="str">
        <f t="shared" si="237"/>
        <v>Segment</v>
      </c>
      <c r="K2529" s="71" t="s">
        <v>912</v>
      </c>
      <c r="L2529" s="22">
        <v>2.25</v>
      </c>
      <c r="M2529" s="22">
        <v>2.4900000000000002</v>
      </c>
      <c r="N2529" s="22">
        <v>2</v>
      </c>
      <c r="O2529" s="22">
        <v>0</v>
      </c>
      <c r="P2529" s="22">
        <v>0</v>
      </c>
      <c r="Q2529" s="22">
        <v>0</v>
      </c>
      <c r="R2529" s="22"/>
      <c r="S2529" s="22"/>
      <c r="T2529" s="22"/>
      <c r="U2529" t="s">
        <v>371</v>
      </c>
      <c r="V2529" s="18">
        <f t="shared" si="238"/>
        <v>0.24000000000000021</v>
      </c>
      <c r="W2529" s="18">
        <v>40.3125098931</v>
      </c>
      <c r="X2529" s="18">
        <v>-83.706514107299995</v>
      </c>
      <c r="Y2529" s="18">
        <v>40.311313498600001</v>
      </c>
      <c r="Z2529" s="18">
        <v>-83.702704859700006</v>
      </c>
      <c r="AA2529" s="71" t="str">
        <f t="shared" si="239"/>
        <v>LOG</v>
      </c>
    </row>
    <row r="2530" spans="1:27" x14ac:dyDescent="0.25">
      <c r="A2530" s="22" t="s">
        <v>2247</v>
      </c>
      <c r="B2530" s="22">
        <v>0</v>
      </c>
      <c r="C2530" s="22" t="s">
        <v>4621</v>
      </c>
      <c r="D2530" s="22">
        <v>2</v>
      </c>
      <c r="E2530" s="23" t="str">
        <f t="shared" si="234"/>
        <v>Green</v>
      </c>
      <c r="F2530" s="72" t="s">
        <v>1728</v>
      </c>
      <c r="G2530" s="23"/>
      <c r="H2530" s="24" t="str">
        <f t="shared" si="235"/>
        <v>Start Loc</v>
      </c>
      <c r="I2530" s="24" t="str">
        <f t="shared" si="236"/>
        <v>End Loc</v>
      </c>
      <c r="J2530" s="24" t="str">
        <f t="shared" si="237"/>
        <v>Segment</v>
      </c>
      <c r="K2530" s="71" t="s">
        <v>984</v>
      </c>
      <c r="L2530" s="22">
        <v>0.75</v>
      </c>
      <c r="M2530" s="22">
        <v>0.99</v>
      </c>
      <c r="N2530" s="22">
        <v>2</v>
      </c>
      <c r="O2530" s="22">
        <v>0</v>
      </c>
      <c r="P2530" s="22">
        <v>0</v>
      </c>
      <c r="Q2530" s="22">
        <v>0</v>
      </c>
      <c r="R2530" s="22"/>
      <c r="S2530" s="22"/>
      <c r="T2530" s="22"/>
      <c r="U2530" t="s">
        <v>1535</v>
      </c>
      <c r="V2530" s="18">
        <f t="shared" si="238"/>
        <v>0.24</v>
      </c>
      <c r="W2530" s="18">
        <v>40.312623571800003</v>
      </c>
      <c r="X2530" s="18">
        <v>-81.139861623800002</v>
      </c>
      <c r="Y2530" s="18">
        <v>40.311703338199997</v>
      </c>
      <c r="Z2530" s="18">
        <v>-81.135547307500005</v>
      </c>
      <c r="AA2530" s="71" t="str">
        <f t="shared" si="239"/>
        <v>HAS</v>
      </c>
    </row>
    <row r="2531" spans="1:27" x14ac:dyDescent="0.25">
      <c r="A2531" s="22" t="s">
        <v>2539</v>
      </c>
      <c r="B2531" s="22">
        <v>0</v>
      </c>
      <c r="C2531" s="22" t="s">
        <v>4606</v>
      </c>
      <c r="D2531" s="22">
        <v>2</v>
      </c>
      <c r="E2531" s="23" t="str">
        <f t="shared" si="234"/>
        <v>Green</v>
      </c>
      <c r="F2531" s="72" t="s">
        <v>1690</v>
      </c>
      <c r="G2531" s="23"/>
      <c r="H2531" s="24" t="str">
        <f t="shared" si="235"/>
        <v>Start Loc</v>
      </c>
      <c r="I2531" s="24" t="str">
        <f t="shared" si="236"/>
        <v>End Loc</v>
      </c>
      <c r="J2531" s="24" t="str">
        <f t="shared" si="237"/>
        <v>Segment</v>
      </c>
      <c r="K2531" s="71" t="s">
        <v>1135</v>
      </c>
      <c r="L2531" s="22">
        <v>0.25</v>
      </c>
      <c r="M2531" s="22">
        <v>0.49</v>
      </c>
      <c r="N2531" s="22">
        <v>2</v>
      </c>
      <c r="O2531" s="22">
        <v>1</v>
      </c>
      <c r="P2531" s="22">
        <v>0</v>
      </c>
      <c r="Q2531" s="22">
        <v>1</v>
      </c>
      <c r="R2531" s="22"/>
      <c r="S2531" s="22"/>
      <c r="T2531" s="22"/>
      <c r="U2531" t="s">
        <v>1439</v>
      </c>
      <c r="V2531" s="18">
        <f t="shared" si="238"/>
        <v>0.24</v>
      </c>
      <c r="W2531" s="18">
        <v>40.309970431499998</v>
      </c>
      <c r="X2531" s="18">
        <v>-83.167987993200001</v>
      </c>
      <c r="Y2531" s="18">
        <v>40.312086220099999</v>
      </c>
      <c r="Z2531" s="18">
        <v>-83.166730946499996</v>
      </c>
      <c r="AA2531" s="71" t="str">
        <f t="shared" si="239"/>
        <v>DEL</v>
      </c>
    </row>
    <row r="2532" spans="1:27" x14ac:dyDescent="0.25">
      <c r="A2532" s="22" t="s">
        <v>2755</v>
      </c>
      <c r="B2532" s="22">
        <v>0</v>
      </c>
      <c r="C2532" s="22" t="s">
        <v>4619</v>
      </c>
      <c r="D2532" s="22">
        <v>3</v>
      </c>
      <c r="E2532" s="23" t="str">
        <f t="shared" si="234"/>
        <v>Green</v>
      </c>
      <c r="F2532" s="72" t="s">
        <v>1679</v>
      </c>
      <c r="G2532" s="23"/>
      <c r="H2532" s="24" t="str">
        <f t="shared" si="235"/>
        <v>Start Loc</v>
      </c>
      <c r="I2532" s="24" t="str">
        <f t="shared" si="236"/>
        <v>End Loc</v>
      </c>
      <c r="J2532" s="24" t="str">
        <f t="shared" si="237"/>
        <v>Segment</v>
      </c>
      <c r="K2532" s="71" t="s">
        <v>814</v>
      </c>
      <c r="L2532" s="22">
        <v>0.5</v>
      </c>
      <c r="M2532" s="22">
        <v>0.74</v>
      </c>
      <c r="N2532" s="22">
        <v>3</v>
      </c>
      <c r="O2532" s="22">
        <v>0</v>
      </c>
      <c r="P2532" s="22">
        <v>0</v>
      </c>
      <c r="Q2532" s="22">
        <v>1</v>
      </c>
      <c r="R2532" s="22"/>
      <c r="S2532" s="22"/>
      <c r="T2532" s="22"/>
      <c r="U2532" t="s">
        <v>590</v>
      </c>
      <c r="V2532" s="18">
        <f t="shared" si="238"/>
        <v>0.24</v>
      </c>
      <c r="W2532" s="18">
        <v>40.311236794099997</v>
      </c>
      <c r="X2532" s="18">
        <v>-83.905561096599996</v>
      </c>
      <c r="Y2532" s="18">
        <v>40.312778485899997</v>
      </c>
      <c r="Z2532" s="18">
        <v>-83.903009165300006</v>
      </c>
      <c r="AA2532" s="71" t="str">
        <f t="shared" si="239"/>
        <v>LOG</v>
      </c>
    </row>
    <row r="2533" spans="1:27" x14ac:dyDescent="0.25">
      <c r="A2533" s="22" t="s">
        <v>2759</v>
      </c>
      <c r="B2533" s="22">
        <v>0</v>
      </c>
      <c r="C2533" s="22" t="s">
        <v>4637</v>
      </c>
      <c r="D2533" s="22">
        <v>2</v>
      </c>
      <c r="E2533" s="23" t="str">
        <f t="shared" si="234"/>
        <v>Green</v>
      </c>
      <c r="F2533" s="72" t="s">
        <v>1701</v>
      </c>
      <c r="G2533" s="23"/>
      <c r="H2533" s="24" t="str">
        <f t="shared" si="235"/>
        <v>Start Loc</v>
      </c>
      <c r="I2533" s="24" t="str">
        <f t="shared" si="236"/>
        <v>End Loc</v>
      </c>
      <c r="J2533" s="24" t="str">
        <f t="shared" si="237"/>
        <v>Segment</v>
      </c>
      <c r="K2533" s="71" t="s">
        <v>937</v>
      </c>
      <c r="L2533" s="22">
        <v>8.25</v>
      </c>
      <c r="M2533" s="22">
        <v>8.49</v>
      </c>
      <c r="N2533" s="22">
        <v>2</v>
      </c>
      <c r="O2533" s="22">
        <v>0</v>
      </c>
      <c r="P2533" s="22">
        <v>0</v>
      </c>
      <c r="Q2533" s="22">
        <v>1</v>
      </c>
      <c r="R2533" s="22"/>
      <c r="S2533" s="22"/>
      <c r="T2533" s="22"/>
      <c r="U2533" t="s">
        <v>1917</v>
      </c>
      <c r="V2533" s="18">
        <f t="shared" si="238"/>
        <v>0.24000000000000021</v>
      </c>
      <c r="W2533" s="18">
        <v>40.312243658299998</v>
      </c>
      <c r="X2533" s="18">
        <v>-82.507733409899998</v>
      </c>
      <c r="Y2533" s="18">
        <v>40.313361650499999</v>
      </c>
      <c r="Z2533" s="18">
        <v>-82.503452204599995</v>
      </c>
      <c r="AA2533" s="71" t="str">
        <f t="shared" si="239"/>
        <v>KNO</v>
      </c>
    </row>
    <row r="2534" spans="1:27" x14ac:dyDescent="0.25">
      <c r="A2534" s="22" t="s">
        <v>5095</v>
      </c>
      <c r="B2534" s="22">
        <v>0</v>
      </c>
      <c r="C2534" s="22" t="s">
        <v>4654</v>
      </c>
      <c r="D2534" s="22">
        <v>2</v>
      </c>
      <c r="E2534" s="23" t="str">
        <f t="shared" si="234"/>
        <v>Green</v>
      </c>
      <c r="F2534" s="72" t="s">
        <v>1692</v>
      </c>
      <c r="G2534" s="23"/>
      <c r="H2534" s="24" t="str">
        <f t="shared" si="235"/>
        <v>Start Loc</v>
      </c>
      <c r="I2534" s="24" t="str">
        <f t="shared" si="236"/>
        <v>End Loc</v>
      </c>
      <c r="J2534" s="24" t="str">
        <f t="shared" si="237"/>
        <v>Segment</v>
      </c>
      <c r="K2534" s="71" t="s">
        <v>876</v>
      </c>
      <c r="L2534" s="22">
        <v>6.75</v>
      </c>
      <c r="M2534" s="22">
        <v>6.99</v>
      </c>
      <c r="N2534" s="22">
        <v>2</v>
      </c>
      <c r="O2534" s="22">
        <v>0</v>
      </c>
      <c r="P2534" s="22">
        <v>0</v>
      </c>
      <c r="Q2534" s="22">
        <v>0</v>
      </c>
      <c r="R2534" s="22"/>
      <c r="S2534" s="22"/>
      <c r="T2534" s="22"/>
      <c r="U2534" t="s">
        <v>552</v>
      </c>
      <c r="V2534" s="18">
        <f t="shared" si="238"/>
        <v>0.24000000000000021</v>
      </c>
      <c r="W2534" s="18">
        <v>40.310811036200001</v>
      </c>
      <c r="X2534" s="18">
        <v>-81.435896083399996</v>
      </c>
      <c r="Y2534" s="18">
        <v>40.313849368299998</v>
      </c>
      <c r="Z2534" s="18">
        <v>-81.433809342800004</v>
      </c>
      <c r="AA2534" s="71" t="str">
        <f t="shared" si="239"/>
        <v>TUS</v>
      </c>
    </row>
    <row r="2535" spans="1:27" x14ac:dyDescent="0.25">
      <c r="A2535" s="22" t="s">
        <v>3790</v>
      </c>
      <c r="B2535" s="22">
        <v>0</v>
      </c>
      <c r="C2535" s="22" t="s">
        <v>4631</v>
      </c>
      <c r="D2535" s="22">
        <v>3</v>
      </c>
      <c r="E2535" s="23" t="str">
        <f t="shared" si="234"/>
        <v>Green</v>
      </c>
      <c r="F2535" s="72" t="s">
        <v>1679</v>
      </c>
      <c r="G2535" s="23"/>
      <c r="H2535" s="24" t="str">
        <f t="shared" si="235"/>
        <v>Start Loc</v>
      </c>
      <c r="I2535" s="24" t="str">
        <f t="shared" si="236"/>
        <v>End Loc</v>
      </c>
      <c r="J2535" s="24" t="str">
        <f t="shared" si="237"/>
        <v>Segment</v>
      </c>
      <c r="K2535" s="71" t="s">
        <v>848</v>
      </c>
      <c r="L2535" s="22">
        <v>3</v>
      </c>
      <c r="M2535" s="22">
        <v>3.24</v>
      </c>
      <c r="N2535" s="22">
        <v>3</v>
      </c>
      <c r="O2535" s="22">
        <v>0</v>
      </c>
      <c r="P2535" s="22">
        <v>0</v>
      </c>
      <c r="Q2535" s="22">
        <v>0</v>
      </c>
      <c r="R2535" s="22"/>
      <c r="S2535" s="22"/>
      <c r="T2535" s="22"/>
      <c r="U2535" t="s">
        <v>1792</v>
      </c>
      <c r="V2535" s="18">
        <f t="shared" si="238"/>
        <v>0.24000000000000021</v>
      </c>
      <c r="W2535" s="18">
        <v>40.3127730828</v>
      </c>
      <c r="X2535" s="18">
        <v>-83.798195353099999</v>
      </c>
      <c r="Y2535" s="18">
        <v>40.315913430199998</v>
      </c>
      <c r="Z2535" s="18">
        <v>-83.796613593199993</v>
      </c>
      <c r="AA2535" s="71" t="str">
        <f t="shared" si="239"/>
        <v>LOG</v>
      </c>
    </row>
    <row r="2536" spans="1:27" x14ac:dyDescent="0.25">
      <c r="A2536" s="22" t="s">
        <v>2690</v>
      </c>
      <c r="B2536" s="22">
        <v>0</v>
      </c>
      <c r="C2536" s="22" t="s">
        <v>4608</v>
      </c>
      <c r="D2536" s="22">
        <v>3</v>
      </c>
      <c r="E2536" s="23" t="str">
        <f t="shared" si="234"/>
        <v>Green</v>
      </c>
      <c r="F2536" s="72" t="s">
        <v>1701</v>
      </c>
      <c r="G2536" s="23"/>
      <c r="H2536" s="24" t="str">
        <f t="shared" si="235"/>
        <v>Start Loc</v>
      </c>
      <c r="I2536" s="24" t="str">
        <f t="shared" si="236"/>
        <v>End Loc</v>
      </c>
      <c r="J2536" s="24" t="str">
        <f t="shared" si="237"/>
        <v>Segment</v>
      </c>
      <c r="K2536" s="71" t="s">
        <v>937</v>
      </c>
      <c r="L2536" s="22">
        <v>1.25</v>
      </c>
      <c r="M2536" s="22">
        <v>1.49</v>
      </c>
      <c r="N2536" s="22">
        <v>3</v>
      </c>
      <c r="O2536" s="22">
        <v>0</v>
      </c>
      <c r="P2536" s="22">
        <v>0</v>
      </c>
      <c r="Q2536" s="22">
        <v>1</v>
      </c>
      <c r="R2536" s="22"/>
      <c r="S2536" s="22"/>
      <c r="T2536" s="22"/>
      <c r="U2536" t="s">
        <v>1917</v>
      </c>
      <c r="V2536" s="18">
        <f t="shared" si="238"/>
        <v>0.24</v>
      </c>
      <c r="W2536" s="18">
        <v>40.316657644400003</v>
      </c>
      <c r="X2536" s="18">
        <v>-82.638641706399994</v>
      </c>
      <c r="Y2536" s="18">
        <v>40.317575783099997</v>
      </c>
      <c r="Z2536" s="18">
        <v>-82.634343298299996</v>
      </c>
      <c r="AA2536" s="71" t="str">
        <f t="shared" si="239"/>
        <v>KNO</v>
      </c>
    </row>
    <row r="2537" spans="1:27" x14ac:dyDescent="0.25">
      <c r="A2537" s="22" t="s">
        <v>5780</v>
      </c>
      <c r="B2537" s="22">
        <v>0</v>
      </c>
      <c r="C2537" s="22" t="s">
        <v>4627</v>
      </c>
      <c r="D2537" s="22">
        <v>2</v>
      </c>
      <c r="E2537" s="23" t="str">
        <f t="shared" si="234"/>
        <v>Green</v>
      </c>
      <c r="F2537" s="72" t="s">
        <v>1716</v>
      </c>
      <c r="G2537" s="23"/>
      <c r="H2537" s="24" t="str">
        <f t="shared" si="235"/>
        <v>Start Loc</v>
      </c>
      <c r="I2537" s="24" t="str">
        <f t="shared" si="236"/>
        <v>End Loc</v>
      </c>
      <c r="J2537" s="24" t="str">
        <f t="shared" si="237"/>
        <v>Segment</v>
      </c>
      <c r="K2537" s="71" t="s">
        <v>937</v>
      </c>
      <c r="L2537" s="22">
        <v>3.25</v>
      </c>
      <c r="M2537" s="22">
        <v>3.49</v>
      </c>
      <c r="N2537" s="22">
        <v>2</v>
      </c>
      <c r="O2537" s="22">
        <v>0</v>
      </c>
      <c r="P2537" s="22">
        <v>0</v>
      </c>
      <c r="Q2537" s="22">
        <v>3</v>
      </c>
      <c r="R2537" s="22"/>
      <c r="S2537" s="22"/>
      <c r="T2537" s="22"/>
      <c r="U2537" t="s">
        <v>4810</v>
      </c>
      <c r="V2537" s="18">
        <f t="shared" si="238"/>
        <v>0.24000000000000021</v>
      </c>
      <c r="W2537" s="18">
        <v>40.318139897999998</v>
      </c>
      <c r="X2537" s="18">
        <v>-81.943756661999998</v>
      </c>
      <c r="Y2537" s="18">
        <v>40.317664474300003</v>
      </c>
      <c r="Z2537" s="18">
        <v>-81.939970080699993</v>
      </c>
      <c r="AA2537" s="71" t="str">
        <f t="shared" si="239"/>
        <v>COS</v>
      </c>
    </row>
    <row r="2538" spans="1:27" x14ac:dyDescent="0.25">
      <c r="A2538" s="22" t="s">
        <v>6127</v>
      </c>
      <c r="B2538" s="22">
        <v>0</v>
      </c>
      <c r="C2538" s="22" t="s">
        <v>4653</v>
      </c>
      <c r="D2538" s="22">
        <v>2</v>
      </c>
      <c r="E2538" s="23" t="str">
        <f t="shared" si="234"/>
        <v>Green</v>
      </c>
      <c r="F2538" s="72" t="s">
        <v>1679</v>
      </c>
      <c r="G2538" s="23"/>
      <c r="H2538" s="24" t="str">
        <f t="shared" si="235"/>
        <v>Start Loc</v>
      </c>
      <c r="I2538" s="24" t="str">
        <f t="shared" si="236"/>
        <v>End Loc</v>
      </c>
      <c r="J2538" s="24" t="str">
        <f t="shared" si="237"/>
        <v>Segment</v>
      </c>
      <c r="K2538" s="71" t="s">
        <v>850</v>
      </c>
      <c r="L2538" s="22">
        <v>6</v>
      </c>
      <c r="M2538" s="22">
        <v>6.24</v>
      </c>
      <c r="N2538" s="22">
        <v>2</v>
      </c>
      <c r="O2538" s="22">
        <v>0</v>
      </c>
      <c r="P2538" s="22">
        <v>0</v>
      </c>
      <c r="Q2538" s="22">
        <v>0</v>
      </c>
      <c r="R2538" s="22"/>
      <c r="S2538" s="22"/>
      <c r="T2538" s="22"/>
      <c r="U2538" t="s">
        <v>1779</v>
      </c>
      <c r="V2538" s="18">
        <f t="shared" si="238"/>
        <v>0.24000000000000021</v>
      </c>
      <c r="W2538" s="18">
        <v>40.3146015604</v>
      </c>
      <c r="X2538" s="18">
        <v>-83.664057929400002</v>
      </c>
      <c r="Y2538" s="18">
        <v>40.317932384999999</v>
      </c>
      <c r="Z2538" s="18">
        <v>-83.663073766599993</v>
      </c>
      <c r="AA2538" s="71" t="str">
        <f t="shared" si="239"/>
        <v>LOG</v>
      </c>
    </row>
    <row r="2539" spans="1:27" x14ac:dyDescent="0.25">
      <c r="A2539" s="22" t="s">
        <v>6399</v>
      </c>
      <c r="B2539" s="22">
        <v>0</v>
      </c>
      <c r="C2539" s="22" t="s">
        <v>4631</v>
      </c>
      <c r="D2539" s="22">
        <v>3</v>
      </c>
      <c r="E2539" s="23" t="str">
        <f t="shared" si="234"/>
        <v>Green</v>
      </c>
      <c r="F2539" s="72" t="s">
        <v>1682</v>
      </c>
      <c r="G2539" s="23"/>
      <c r="H2539" s="24" t="str">
        <f t="shared" si="235"/>
        <v>Start Loc</v>
      </c>
      <c r="I2539" s="24" t="str">
        <f t="shared" si="236"/>
        <v>End Loc</v>
      </c>
      <c r="J2539" s="24" t="str">
        <f t="shared" si="237"/>
        <v>Segment</v>
      </c>
      <c r="K2539" s="71" t="s">
        <v>815</v>
      </c>
      <c r="L2539" s="22">
        <v>3</v>
      </c>
      <c r="M2539" s="22">
        <v>3.24</v>
      </c>
      <c r="N2539" s="22">
        <v>3</v>
      </c>
      <c r="O2539" s="22">
        <v>0</v>
      </c>
      <c r="P2539" s="22">
        <v>1</v>
      </c>
      <c r="Q2539" s="22">
        <v>2</v>
      </c>
      <c r="R2539" s="22"/>
      <c r="S2539" s="22"/>
      <c r="T2539" s="22"/>
      <c r="U2539" t="s">
        <v>2007</v>
      </c>
      <c r="V2539" s="18">
        <f t="shared" si="238"/>
        <v>0.24000000000000021</v>
      </c>
      <c r="W2539" s="18">
        <v>40.314778456799999</v>
      </c>
      <c r="X2539" s="18">
        <v>-80.8041630158</v>
      </c>
      <c r="Y2539" s="18">
        <v>40.318212396</v>
      </c>
      <c r="Z2539" s="18">
        <v>-80.804009552099998</v>
      </c>
      <c r="AA2539" s="71" t="str">
        <f t="shared" si="239"/>
        <v>JEF</v>
      </c>
    </row>
    <row r="2540" spans="1:27" x14ac:dyDescent="0.25">
      <c r="A2540" s="22" t="s">
        <v>5198</v>
      </c>
      <c r="B2540" s="22">
        <v>0</v>
      </c>
      <c r="C2540" s="22" t="s">
        <v>4656</v>
      </c>
      <c r="D2540" s="22">
        <v>2</v>
      </c>
      <c r="E2540" s="23" t="str">
        <f t="shared" si="234"/>
        <v>Green</v>
      </c>
      <c r="F2540" s="72" t="s">
        <v>1692</v>
      </c>
      <c r="G2540" s="23"/>
      <c r="H2540" s="24" t="str">
        <f t="shared" si="235"/>
        <v>Start Loc</v>
      </c>
      <c r="I2540" s="24" t="str">
        <f t="shared" si="236"/>
        <v>End Loc</v>
      </c>
      <c r="J2540" s="24" t="str">
        <f t="shared" si="237"/>
        <v>Segment</v>
      </c>
      <c r="K2540" s="71" t="s">
        <v>876</v>
      </c>
      <c r="L2540" s="22">
        <v>7.25</v>
      </c>
      <c r="M2540" s="22">
        <v>7.49</v>
      </c>
      <c r="N2540" s="22">
        <v>2</v>
      </c>
      <c r="O2540" s="22">
        <v>0</v>
      </c>
      <c r="P2540" s="22">
        <v>1</v>
      </c>
      <c r="Q2540" s="22">
        <v>1</v>
      </c>
      <c r="R2540" s="22"/>
      <c r="S2540" s="22"/>
      <c r="T2540" s="22"/>
      <c r="U2540" t="s">
        <v>552</v>
      </c>
      <c r="V2540" s="18">
        <f t="shared" si="238"/>
        <v>0.24000000000000021</v>
      </c>
      <c r="W2540" s="18">
        <v>40.315534214000003</v>
      </c>
      <c r="X2540" s="18">
        <v>-81.429410613599998</v>
      </c>
      <c r="Y2540" s="18">
        <v>40.318654002400002</v>
      </c>
      <c r="Z2540" s="18">
        <v>-81.427808126000002</v>
      </c>
      <c r="AA2540" s="71" t="str">
        <f t="shared" si="239"/>
        <v>TUS</v>
      </c>
    </row>
    <row r="2541" spans="1:27" x14ac:dyDescent="0.25">
      <c r="A2541" s="22" t="s">
        <v>2334</v>
      </c>
      <c r="B2541" s="22">
        <v>0</v>
      </c>
      <c r="C2541" s="22" t="s">
        <v>4634</v>
      </c>
      <c r="D2541" s="22">
        <v>2</v>
      </c>
      <c r="E2541" s="23" t="str">
        <f t="shared" si="234"/>
        <v>Green</v>
      </c>
      <c r="F2541" s="72" t="s">
        <v>1679</v>
      </c>
      <c r="G2541" s="23"/>
      <c r="H2541" s="24" t="str">
        <f t="shared" si="235"/>
        <v>Start Loc</v>
      </c>
      <c r="I2541" s="24" t="str">
        <f t="shared" si="236"/>
        <v>End Loc</v>
      </c>
      <c r="J2541" s="24" t="str">
        <f t="shared" si="237"/>
        <v>Segment</v>
      </c>
      <c r="K2541" s="71" t="s">
        <v>850</v>
      </c>
      <c r="L2541" s="22">
        <v>6.25</v>
      </c>
      <c r="M2541" s="22">
        <v>6.49</v>
      </c>
      <c r="N2541" s="22">
        <v>2</v>
      </c>
      <c r="O2541" s="22">
        <v>0</v>
      </c>
      <c r="P2541" s="22">
        <v>0</v>
      </c>
      <c r="Q2541" s="22">
        <v>0</v>
      </c>
      <c r="R2541" s="22"/>
      <c r="S2541" s="22"/>
      <c r="T2541" s="22"/>
      <c r="U2541" t="s">
        <v>1779</v>
      </c>
      <c r="V2541" s="18">
        <f t="shared" si="238"/>
        <v>0.24000000000000021</v>
      </c>
      <c r="W2541" s="18">
        <v>40.318057865599997</v>
      </c>
      <c r="X2541" s="18">
        <v>-83.662979562999993</v>
      </c>
      <c r="Y2541" s="18">
        <v>40.321015369599998</v>
      </c>
      <c r="Z2541" s="18">
        <v>-83.662485203000003</v>
      </c>
      <c r="AA2541" s="71" t="str">
        <f t="shared" si="239"/>
        <v>LOG</v>
      </c>
    </row>
    <row r="2542" spans="1:27" x14ac:dyDescent="0.25">
      <c r="A2542" s="22" t="s">
        <v>5063</v>
      </c>
      <c r="B2542" s="22">
        <v>0</v>
      </c>
      <c r="C2542" s="22" t="s">
        <v>4619</v>
      </c>
      <c r="D2542" s="22">
        <v>2</v>
      </c>
      <c r="E2542" s="23" t="str">
        <f t="shared" si="234"/>
        <v>Green</v>
      </c>
      <c r="F2542" s="72" t="s">
        <v>1679</v>
      </c>
      <c r="G2542" s="23"/>
      <c r="H2542" s="24" t="str">
        <f t="shared" si="235"/>
        <v>Start Loc</v>
      </c>
      <c r="I2542" s="24" t="str">
        <f t="shared" si="236"/>
        <v>End Loc</v>
      </c>
      <c r="J2542" s="24" t="str">
        <f t="shared" si="237"/>
        <v>Segment</v>
      </c>
      <c r="K2542" s="71" t="s">
        <v>893</v>
      </c>
      <c r="L2542" s="22">
        <v>0.5</v>
      </c>
      <c r="M2542" s="22">
        <v>0.74</v>
      </c>
      <c r="N2542" s="22">
        <v>2</v>
      </c>
      <c r="O2542" s="22">
        <v>0</v>
      </c>
      <c r="P2542" s="22">
        <v>1</v>
      </c>
      <c r="Q2542" s="22">
        <v>2</v>
      </c>
      <c r="R2542" s="22"/>
      <c r="S2542" s="22"/>
      <c r="T2542" s="22"/>
      <c r="U2542" t="s">
        <v>4766</v>
      </c>
      <c r="V2542" s="18">
        <f t="shared" si="238"/>
        <v>0.24</v>
      </c>
      <c r="W2542" s="18">
        <v>40.3184277143</v>
      </c>
      <c r="X2542" s="18">
        <v>-83.920556007100004</v>
      </c>
      <c r="Y2542" s="18">
        <v>40.3217119368</v>
      </c>
      <c r="Z2542" s="18">
        <v>-83.921500416699999</v>
      </c>
      <c r="AA2542" s="71" t="str">
        <f t="shared" si="239"/>
        <v>LOG</v>
      </c>
    </row>
    <row r="2543" spans="1:27" x14ac:dyDescent="0.25">
      <c r="A2543" s="22" t="s">
        <v>2527</v>
      </c>
      <c r="B2543" s="22">
        <v>0</v>
      </c>
      <c r="C2543" s="22" t="s">
        <v>4607</v>
      </c>
      <c r="D2543" s="22">
        <v>3</v>
      </c>
      <c r="E2543" s="23" t="str">
        <f t="shared" si="234"/>
        <v>Green</v>
      </c>
      <c r="F2543" s="72" t="s">
        <v>1697</v>
      </c>
      <c r="G2543" s="23"/>
      <c r="H2543" s="24" t="str">
        <f t="shared" si="235"/>
        <v>Start Loc</v>
      </c>
      <c r="I2543" s="24" t="str">
        <f t="shared" si="236"/>
        <v>End Loc</v>
      </c>
      <c r="J2543" s="24" t="str">
        <f t="shared" si="237"/>
        <v>Segment</v>
      </c>
      <c r="K2543" s="71" t="s">
        <v>893</v>
      </c>
      <c r="L2543" s="22">
        <v>5</v>
      </c>
      <c r="M2543" s="22">
        <v>5.24</v>
      </c>
      <c r="N2543" s="22">
        <v>3</v>
      </c>
      <c r="O2543" s="22">
        <v>0</v>
      </c>
      <c r="P2543" s="22">
        <v>0</v>
      </c>
      <c r="Q2543" s="22">
        <v>1</v>
      </c>
      <c r="R2543" s="22"/>
      <c r="S2543" s="22"/>
      <c r="T2543" s="22"/>
      <c r="U2543" t="s">
        <v>1852</v>
      </c>
      <c r="V2543" s="18">
        <f t="shared" si="238"/>
        <v>0.24000000000000021</v>
      </c>
      <c r="W2543" s="18">
        <v>40.320840923799999</v>
      </c>
      <c r="X2543" s="18">
        <v>-84.335992872399999</v>
      </c>
      <c r="Y2543" s="18">
        <v>40.322392110800003</v>
      </c>
      <c r="Z2543" s="18">
        <v>-84.340051857899994</v>
      </c>
      <c r="AA2543" s="71" t="str">
        <f t="shared" si="239"/>
        <v>SHE</v>
      </c>
    </row>
    <row r="2544" spans="1:27" x14ac:dyDescent="0.25">
      <c r="A2544" s="22" t="s">
        <v>2965</v>
      </c>
      <c r="B2544" s="22">
        <v>0</v>
      </c>
      <c r="C2544" s="22" t="s">
        <v>4612</v>
      </c>
      <c r="D2544" s="22">
        <v>3</v>
      </c>
      <c r="E2544" s="23" t="str">
        <f t="shared" si="234"/>
        <v>Green</v>
      </c>
      <c r="F2544" s="72" t="s">
        <v>1679</v>
      </c>
      <c r="G2544" s="23"/>
      <c r="H2544" s="24" t="str">
        <f t="shared" si="235"/>
        <v>Start Loc</v>
      </c>
      <c r="I2544" s="24" t="str">
        <f t="shared" si="236"/>
        <v>End Loc</v>
      </c>
      <c r="J2544" s="24" t="str">
        <f t="shared" si="237"/>
        <v>Segment</v>
      </c>
      <c r="K2544" s="71" t="s">
        <v>947</v>
      </c>
      <c r="L2544" s="22">
        <v>1</v>
      </c>
      <c r="M2544" s="22">
        <v>1.24</v>
      </c>
      <c r="N2544" s="22">
        <v>3</v>
      </c>
      <c r="O2544" s="22">
        <v>0</v>
      </c>
      <c r="P2544" s="22">
        <v>1</v>
      </c>
      <c r="Q2544" s="22">
        <v>1</v>
      </c>
      <c r="R2544" s="22"/>
      <c r="S2544" s="22"/>
      <c r="T2544" s="22"/>
      <c r="U2544" t="s">
        <v>500</v>
      </c>
      <c r="V2544" s="18">
        <f t="shared" si="238"/>
        <v>0.24</v>
      </c>
      <c r="W2544" s="18">
        <v>40.328399464699999</v>
      </c>
      <c r="X2544" s="18">
        <v>-83.666531322899999</v>
      </c>
      <c r="Y2544" s="18">
        <v>40.322788717500003</v>
      </c>
      <c r="Z2544" s="18">
        <v>-83.663651613300004</v>
      </c>
      <c r="AA2544" s="71" t="str">
        <f t="shared" si="239"/>
        <v>LOG</v>
      </c>
    </row>
    <row r="2545" spans="1:27" x14ac:dyDescent="0.25">
      <c r="A2545" s="22" t="s">
        <v>2223</v>
      </c>
      <c r="B2545" s="22">
        <v>0</v>
      </c>
      <c r="C2545" s="22" t="s">
        <v>4606</v>
      </c>
      <c r="D2545" s="22">
        <v>2</v>
      </c>
      <c r="E2545" s="23" t="str">
        <f t="shared" si="234"/>
        <v>Green</v>
      </c>
      <c r="F2545" s="72" t="s">
        <v>1679</v>
      </c>
      <c r="G2545" s="23"/>
      <c r="H2545" s="24" t="str">
        <f t="shared" si="235"/>
        <v>Start Loc</v>
      </c>
      <c r="I2545" s="24" t="str">
        <f t="shared" si="236"/>
        <v>End Loc</v>
      </c>
      <c r="J2545" s="24" t="str">
        <f t="shared" si="237"/>
        <v>Segment</v>
      </c>
      <c r="K2545" s="71" t="s">
        <v>1036</v>
      </c>
      <c r="L2545" s="22">
        <v>0.25</v>
      </c>
      <c r="M2545" s="22">
        <v>0.49</v>
      </c>
      <c r="N2545" s="22">
        <v>2</v>
      </c>
      <c r="O2545" s="22">
        <v>0</v>
      </c>
      <c r="P2545" s="22">
        <v>1</v>
      </c>
      <c r="Q2545" s="22">
        <v>1</v>
      </c>
      <c r="R2545" s="22"/>
      <c r="S2545" s="22"/>
      <c r="T2545" s="22"/>
      <c r="U2545" t="s">
        <v>1845</v>
      </c>
      <c r="V2545" s="18">
        <f t="shared" si="238"/>
        <v>0.24</v>
      </c>
      <c r="W2545" s="18">
        <v>40.322883887099998</v>
      </c>
      <c r="X2545" s="18">
        <v>-83.882195093199996</v>
      </c>
      <c r="Y2545" s="18">
        <v>40.323505146400002</v>
      </c>
      <c r="Z2545" s="18">
        <v>-83.877764958900002</v>
      </c>
      <c r="AA2545" s="71" t="str">
        <f t="shared" si="239"/>
        <v>LOG</v>
      </c>
    </row>
    <row r="2546" spans="1:27" x14ac:dyDescent="0.25">
      <c r="A2546" s="22" t="s">
        <v>5589</v>
      </c>
      <c r="B2546" s="22">
        <v>0</v>
      </c>
      <c r="C2546" s="22" t="s">
        <v>4614</v>
      </c>
      <c r="D2546" s="22">
        <v>2</v>
      </c>
      <c r="E2546" s="23" t="str">
        <f t="shared" si="234"/>
        <v>Green</v>
      </c>
      <c r="F2546" s="72" t="s">
        <v>1692</v>
      </c>
      <c r="G2546" s="23"/>
      <c r="H2546" s="24" t="str">
        <f t="shared" si="235"/>
        <v>Start Loc</v>
      </c>
      <c r="I2546" s="24" t="str">
        <f t="shared" si="236"/>
        <v>End Loc</v>
      </c>
      <c r="J2546" s="24" t="str">
        <f t="shared" si="237"/>
        <v>Segment</v>
      </c>
      <c r="K2546" s="71" t="s">
        <v>817</v>
      </c>
      <c r="L2546" s="22">
        <v>3.75</v>
      </c>
      <c r="M2546" s="22">
        <v>3.99</v>
      </c>
      <c r="N2546" s="22">
        <v>2</v>
      </c>
      <c r="O2546" s="22">
        <v>0</v>
      </c>
      <c r="P2546" s="22">
        <v>0</v>
      </c>
      <c r="Q2546" s="22">
        <v>2</v>
      </c>
      <c r="R2546" s="22"/>
      <c r="S2546" s="22"/>
      <c r="T2546" s="22"/>
      <c r="U2546" t="s">
        <v>302</v>
      </c>
      <c r="V2546" s="18">
        <f t="shared" si="238"/>
        <v>0.24000000000000021</v>
      </c>
      <c r="W2546" s="18">
        <v>40.322409548800003</v>
      </c>
      <c r="X2546" s="18">
        <v>-81.571501338100006</v>
      </c>
      <c r="Y2546" s="18">
        <v>40.325660508600002</v>
      </c>
      <c r="Z2546" s="18">
        <v>-81.570438775699998</v>
      </c>
      <c r="AA2546" s="71" t="str">
        <f t="shared" si="239"/>
        <v>TUS</v>
      </c>
    </row>
    <row r="2547" spans="1:27" x14ac:dyDescent="0.25">
      <c r="A2547" s="22" t="s">
        <v>2996</v>
      </c>
      <c r="B2547" s="22">
        <v>0</v>
      </c>
      <c r="C2547" s="22" t="s">
        <v>4618</v>
      </c>
      <c r="D2547" s="22">
        <v>2</v>
      </c>
      <c r="E2547" s="23" t="str">
        <f t="shared" si="234"/>
        <v>Green</v>
      </c>
      <c r="F2547" s="72" t="s">
        <v>1679</v>
      </c>
      <c r="G2547" s="23"/>
      <c r="H2547" s="24" t="str">
        <f t="shared" si="235"/>
        <v>Start Loc</v>
      </c>
      <c r="I2547" s="24" t="str">
        <f t="shared" si="236"/>
        <v>End Loc</v>
      </c>
      <c r="J2547" s="24" t="str">
        <f t="shared" si="237"/>
        <v>Segment</v>
      </c>
      <c r="K2547" s="71" t="s">
        <v>814</v>
      </c>
      <c r="L2547" s="22">
        <v>2</v>
      </c>
      <c r="M2547" s="22">
        <v>2.2400000000000002</v>
      </c>
      <c r="N2547" s="22">
        <v>2</v>
      </c>
      <c r="O2547" s="22">
        <v>0</v>
      </c>
      <c r="P2547" s="22">
        <v>0</v>
      </c>
      <c r="Q2547" s="22">
        <v>2</v>
      </c>
      <c r="R2547" s="22"/>
      <c r="S2547" s="22"/>
      <c r="T2547" s="22"/>
      <c r="U2547" t="s">
        <v>590</v>
      </c>
      <c r="V2547" s="18">
        <f t="shared" si="238"/>
        <v>0.24000000000000021</v>
      </c>
      <c r="W2547" s="18">
        <v>40.3243776475</v>
      </c>
      <c r="X2547" s="18">
        <v>-83.886878833699996</v>
      </c>
      <c r="Y2547" s="18">
        <v>40.327674393099997</v>
      </c>
      <c r="Z2547" s="18">
        <v>-83.886575647800001</v>
      </c>
      <c r="AA2547" s="71" t="str">
        <f t="shared" si="239"/>
        <v>LOG</v>
      </c>
    </row>
    <row r="2548" spans="1:27" x14ac:dyDescent="0.25">
      <c r="A2548" s="22" t="s">
        <v>2395</v>
      </c>
      <c r="B2548" s="22">
        <v>0</v>
      </c>
      <c r="C2548" s="22" t="s">
        <v>4619</v>
      </c>
      <c r="D2548" s="22">
        <v>3</v>
      </c>
      <c r="E2548" s="23" t="str">
        <f t="shared" si="234"/>
        <v>Green</v>
      </c>
      <c r="F2548" s="72" t="s">
        <v>1682</v>
      </c>
      <c r="G2548" s="23"/>
      <c r="H2548" s="24" t="str">
        <f t="shared" si="235"/>
        <v>Start Loc</v>
      </c>
      <c r="I2548" s="24" t="str">
        <f t="shared" si="236"/>
        <v>End Loc</v>
      </c>
      <c r="J2548" s="24" t="str">
        <f t="shared" si="237"/>
        <v>Segment</v>
      </c>
      <c r="K2548" s="71" t="s">
        <v>850</v>
      </c>
      <c r="L2548" s="22">
        <v>0.5</v>
      </c>
      <c r="M2548" s="22">
        <v>0.74</v>
      </c>
      <c r="N2548" s="22">
        <v>3</v>
      </c>
      <c r="O2548" s="22">
        <v>0</v>
      </c>
      <c r="P2548" s="22">
        <v>0</v>
      </c>
      <c r="Q2548" s="22">
        <v>0</v>
      </c>
      <c r="R2548" s="22"/>
      <c r="S2548" s="22"/>
      <c r="T2548" s="22"/>
      <c r="U2548" t="s">
        <v>733</v>
      </c>
      <c r="V2548" s="18">
        <f t="shared" si="238"/>
        <v>0.24</v>
      </c>
      <c r="W2548" s="18">
        <v>40.325632548599998</v>
      </c>
      <c r="X2548" s="18">
        <v>-80.653254435700006</v>
      </c>
      <c r="Y2548" s="18">
        <v>40.328749876099998</v>
      </c>
      <c r="Z2548" s="18">
        <v>-80.653484158300003</v>
      </c>
      <c r="AA2548" s="71" t="str">
        <f t="shared" si="239"/>
        <v>JEF</v>
      </c>
    </row>
    <row r="2549" spans="1:27" x14ac:dyDescent="0.25">
      <c r="A2549" s="22" t="s">
        <v>3751</v>
      </c>
      <c r="B2549" s="22">
        <v>0</v>
      </c>
      <c r="C2549" s="22" t="s">
        <v>4631</v>
      </c>
      <c r="D2549" s="22">
        <v>4</v>
      </c>
      <c r="E2549" s="23" t="str">
        <f t="shared" si="234"/>
        <v>Green</v>
      </c>
      <c r="F2549" s="72" t="s">
        <v>1697</v>
      </c>
      <c r="G2549" s="23"/>
      <c r="H2549" s="24" t="str">
        <f t="shared" si="235"/>
        <v>Start Loc</v>
      </c>
      <c r="I2549" s="24" t="str">
        <f t="shared" si="236"/>
        <v>End Loc</v>
      </c>
      <c r="J2549" s="24" t="str">
        <f t="shared" si="237"/>
        <v>Segment</v>
      </c>
      <c r="K2549" s="71" t="s">
        <v>842</v>
      </c>
      <c r="L2549" s="22">
        <v>3</v>
      </c>
      <c r="M2549" s="22">
        <v>3.24</v>
      </c>
      <c r="N2549" s="22">
        <v>4</v>
      </c>
      <c r="O2549" s="22">
        <v>0</v>
      </c>
      <c r="P2549" s="22">
        <v>0</v>
      </c>
      <c r="Q2549" s="22">
        <v>0</v>
      </c>
      <c r="R2549" s="22"/>
      <c r="S2549" s="22"/>
      <c r="T2549" s="22"/>
      <c r="U2549" t="s">
        <v>1818</v>
      </c>
      <c r="V2549" s="18">
        <f t="shared" si="238"/>
        <v>0.24000000000000021</v>
      </c>
      <c r="W2549" s="18">
        <v>40.326148568299999</v>
      </c>
      <c r="X2549" s="18">
        <v>-84.094327653600004</v>
      </c>
      <c r="Y2549" s="18">
        <v>40.329465441899998</v>
      </c>
      <c r="Z2549" s="18">
        <v>-84.094142550300006</v>
      </c>
      <c r="AA2549" s="71" t="str">
        <f t="shared" si="239"/>
        <v>SHE</v>
      </c>
    </row>
    <row r="2550" spans="1:27" x14ac:dyDescent="0.25">
      <c r="A2550" s="22" t="s">
        <v>5024</v>
      </c>
      <c r="B2550" s="22">
        <v>0</v>
      </c>
      <c r="C2550" s="22" t="s">
        <v>4612</v>
      </c>
      <c r="D2550" s="22">
        <v>2</v>
      </c>
      <c r="E2550" s="23" t="str">
        <f t="shared" si="234"/>
        <v>Green</v>
      </c>
      <c r="F2550" s="72" t="s">
        <v>1692</v>
      </c>
      <c r="G2550" s="23"/>
      <c r="H2550" s="24" t="str">
        <f t="shared" si="235"/>
        <v>Start Loc</v>
      </c>
      <c r="I2550" s="24" t="str">
        <f t="shared" si="236"/>
        <v>End Loc</v>
      </c>
      <c r="J2550" s="24" t="str">
        <f t="shared" si="237"/>
        <v>Segment</v>
      </c>
      <c r="K2550" s="71" t="s">
        <v>912</v>
      </c>
      <c r="L2550" s="22">
        <v>1</v>
      </c>
      <c r="M2550" s="22">
        <v>1.24</v>
      </c>
      <c r="N2550" s="22">
        <v>2</v>
      </c>
      <c r="O2550" s="22">
        <v>0</v>
      </c>
      <c r="P2550" s="22">
        <v>0</v>
      </c>
      <c r="Q2550" s="22">
        <v>1</v>
      </c>
      <c r="R2550" s="22"/>
      <c r="S2550" s="22"/>
      <c r="T2550" s="22"/>
      <c r="U2550" t="s">
        <v>2170</v>
      </c>
      <c r="V2550" s="18">
        <f t="shared" si="238"/>
        <v>0.24</v>
      </c>
      <c r="W2550" s="18">
        <v>40.326171321799997</v>
      </c>
      <c r="X2550" s="18">
        <v>-81.408028952699993</v>
      </c>
      <c r="Y2550" s="18">
        <v>40.329595426300003</v>
      </c>
      <c r="Z2550" s="18">
        <v>-81.407730162299998</v>
      </c>
      <c r="AA2550" s="71" t="str">
        <f t="shared" si="239"/>
        <v>TUS</v>
      </c>
    </row>
    <row r="2551" spans="1:27" x14ac:dyDescent="0.25">
      <c r="A2551" s="22" t="s">
        <v>2538</v>
      </c>
      <c r="B2551" s="22">
        <v>0</v>
      </c>
      <c r="C2551" s="22" t="s">
        <v>4620</v>
      </c>
      <c r="D2551" s="22">
        <v>3</v>
      </c>
      <c r="E2551" s="23" t="str">
        <f t="shared" si="234"/>
        <v>Green</v>
      </c>
      <c r="F2551" s="72" t="s">
        <v>1690</v>
      </c>
      <c r="G2551" s="23"/>
      <c r="H2551" s="24" t="str">
        <f t="shared" si="235"/>
        <v>Start Loc</v>
      </c>
      <c r="I2551" s="24" t="str">
        <f t="shared" si="236"/>
        <v>End Loc</v>
      </c>
      <c r="J2551" s="24" t="str">
        <f t="shared" si="237"/>
        <v>Segment</v>
      </c>
      <c r="K2551" s="71" t="s">
        <v>1061</v>
      </c>
      <c r="L2551" s="22">
        <v>0</v>
      </c>
      <c r="M2551" s="22">
        <v>0.24</v>
      </c>
      <c r="N2551" s="22">
        <v>3</v>
      </c>
      <c r="O2551" s="22">
        <v>0</v>
      </c>
      <c r="P2551" s="22">
        <v>1</v>
      </c>
      <c r="Q2551" s="22">
        <v>1</v>
      </c>
      <c r="R2551" s="22"/>
      <c r="S2551" s="22"/>
      <c r="T2551" s="22"/>
      <c r="U2551" t="s">
        <v>1343</v>
      </c>
      <c r="V2551" s="18">
        <f t="shared" si="238"/>
        <v>0.24</v>
      </c>
      <c r="W2551" s="18">
        <v>40.328870807900003</v>
      </c>
      <c r="X2551" s="18">
        <v>-83.007663738399998</v>
      </c>
      <c r="Y2551" s="18">
        <v>40.330305285500003</v>
      </c>
      <c r="Z2551" s="18">
        <v>-83.0037121079</v>
      </c>
      <c r="AA2551" s="71" t="str">
        <f t="shared" si="239"/>
        <v>DEL</v>
      </c>
    </row>
    <row r="2552" spans="1:27" x14ac:dyDescent="0.25">
      <c r="A2552" s="22" t="s">
        <v>5621</v>
      </c>
      <c r="B2552" s="22">
        <v>0</v>
      </c>
      <c r="C2552" s="22" t="s">
        <v>4627</v>
      </c>
      <c r="D2552" s="22">
        <v>2</v>
      </c>
      <c r="E2552" s="23" t="str">
        <f t="shared" si="234"/>
        <v>Green</v>
      </c>
      <c r="F2552" s="72" t="s">
        <v>1692</v>
      </c>
      <c r="G2552" s="23"/>
      <c r="H2552" s="24" t="str">
        <f t="shared" si="235"/>
        <v>Start Loc</v>
      </c>
      <c r="I2552" s="24" t="str">
        <f t="shared" si="236"/>
        <v>End Loc</v>
      </c>
      <c r="J2552" s="24" t="str">
        <f t="shared" si="237"/>
        <v>Segment</v>
      </c>
      <c r="K2552" s="71" t="s">
        <v>815</v>
      </c>
      <c r="L2552" s="22">
        <v>3.25</v>
      </c>
      <c r="M2552" s="22">
        <v>3.49</v>
      </c>
      <c r="N2552" s="22">
        <v>2</v>
      </c>
      <c r="O2552" s="22">
        <v>0</v>
      </c>
      <c r="P2552" s="22">
        <v>0</v>
      </c>
      <c r="Q2552" s="22">
        <v>0</v>
      </c>
      <c r="R2552" s="22"/>
      <c r="S2552" s="22"/>
      <c r="T2552" s="22"/>
      <c r="U2552" t="s">
        <v>1949</v>
      </c>
      <c r="V2552" s="18">
        <f t="shared" si="238"/>
        <v>0.24000000000000021</v>
      </c>
      <c r="W2552" s="18">
        <v>40.335175036599999</v>
      </c>
      <c r="X2552" s="18">
        <v>-81.522340054099999</v>
      </c>
      <c r="Y2552" s="18">
        <v>40.331744690400001</v>
      </c>
      <c r="Z2552" s="18">
        <v>-81.522786565299995</v>
      </c>
      <c r="AA2552" s="71" t="str">
        <f t="shared" si="239"/>
        <v>TUS</v>
      </c>
    </row>
    <row r="2553" spans="1:27" x14ac:dyDescent="0.25">
      <c r="A2553" s="22" t="s">
        <v>5750</v>
      </c>
      <c r="B2553" s="22">
        <v>0</v>
      </c>
      <c r="C2553" s="22" t="s">
        <v>4609</v>
      </c>
      <c r="D2553" s="22">
        <v>2</v>
      </c>
      <c r="E2553" s="23" t="str">
        <f t="shared" si="234"/>
        <v>Green</v>
      </c>
      <c r="F2553" s="72" t="s">
        <v>1692</v>
      </c>
      <c r="G2553" s="23"/>
      <c r="H2553" s="24" t="str">
        <f t="shared" si="235"/>
        <v>Start Loc</v>
      </c>
      <c r="I2553" s="24" t="str">
        <f t="shared" si="236"/>
        <v>End Loc</v>
      </c>
      <c r="J2553" s="24" t="str">
        <f t="shared" si="237"/>
        <v>Segment</v>
      </c>
      <c r="K2553" s="71" t="s">
        <v>817</v>
      </c>
      <c r="L2553" s="22">
        <v>4.25</v>
      </c>
      <c r="M2553" s="22">
        <v>4.49</v>
      </c>
      <c r="N2553" s="22">
        <v>2</v>
      </c>
      <c r="O2553" s="22">
        <v>0</v>
      </c>
      <c r="P2553" s="22">
        <v>1</v>
      </c>
      <c r="Q2553" s="22">
        <v>1</v>
      </c>
      <c r="R2553" s="22"/>
      <c r="S2553" s="22"/>
      <c r="T2553" s="22"/>
      <c r="U2553" t="s">
        <v>302</v>
      </c>
      <c r="V2553" s="18">
        <f t="shared" si="238"/>
        <v>0.24000000000000021</v>
      </c>
      <c r="W2553" s="18">
        <v>40.329172828899999</v>
      </c>
      <c r="X2553" s="18">
        <v>-81.572219911299996</v>
      </c>
      <c r="Y2553" s="18">
        <v>40.332587711099997</v>
      </c>
      <c r="Z2553" s="18">
        <v>-81.572841012799998</v>
      </c>
      <c r="AA2553" s="71" t="str">
        <f t="shared" si="239"/>
        <v>TUS</v>
      </c>
    </row>
    <row r="2554" spans="1:27" x14ac:dyDescent="0.25">
      <c r="A2554" s="22" t="s">
        <v>5323</v>
      </c>
      <c r="B2554" s="22">
        <v>0</v>
      </c>
      <c r="C2554" s="22" t="s">
        <v>4619</v>
      </c>
      <c r="D2554" s="22">
        <v>2</v>
      </c>
      <c r="E2554" s="23" t="str">
        <f t="shared" si="234"/>
        <v>Green</v>
      </c>
      <c r="F2554" s="72" t="s">
        <v>1682</v>
      </c>
      <c r="G2554" s="23"/>
      <c r="H2554" s="24" t="str">
        <f t="shared" si="235"/>
        <v>Start Loc</v>
      </c>
      <c r="I2554" s="24" t="str">
        <f t="shared" si="236"/>
        <v>End Loc</v>
      </c>
      <c r="J2554" s="24" t="str">
        <f t="shared" si="237"/>
        <v>Segment</v>
      </c>
      <c r="K2554" s="71" t="s">
        <v>1016</v>
      </c>
      <c r="L2554" s="22">
        <v>0.5</v>
      </c>
      <c r="M2554" s="22">
        <v>0.74</v>
      </c>
      <c r="N2554" s="22">
        <v>2</v>
      </c>
      <c r="O2554" s="22">
        <v>0</v>
      </c>
      <c r="P2554" s="22">
        <v>0</v>
      </c>
      <c r="Q2554" s="22">
        <v>0</v>
      </c>
      <c r="R2554" s="22"/>
      <c r="S2554" s="22"/>
      <c r="T2554" s="22"/>
      <c r="U2554" t="s">
        <v>578</v>
      </c>
      <c r="V2554" s="18">
        <f t="shared" si="238"/>
        <v>0.24</v>
      </c>
      <c r="W2554" s="18">
        <v>40.335953151399998</v>
      </c>
      <c r="X2554" s="18">
        <v>-80.6440588034</v>
      </c>
      <c r="Y2554" s="18">
        <v>40.333280500199997</v>
      </c>
      <c r="Z2554" s="18">
        <v>-80.641815746999995</v>
      </c>
      <c r="AA2554" s="71" t="str">
        <f t="shared" si="239"/>
        <v>JEF</v>
      </c>
    </row>
    <row r="2555" spans="1:27" x14ac:dyDescent="0.25">
      <c r="A2555" s="22" t="s">
        <v>2609</v>
      </c>
      <c r="B2555" s="22">
        <v>0</v>
      </c>
      <c r="C2555" s="22" t="s">
        <v>4622</v>
      </c>
      <c r="D2555" s="22">
        <v>2</v>
      </c>
      <c r="E2555" s="23" t="str">
        <f t="shared" si="234"/>
        <v>Green</v>
      </c>
      <c r="F2555" s="72" t="s">
        <v>1682</v>
      </c>
      <c r="G2555" s="23"/>
      <c r="H2555" s="24" t="str">
        <f t="shared" si="235"/>
        <v>Start Loc</v>
      </c>
      <c r="I2555" s="24" t="str">
        <f t="shared" si="236"/>
        <v>End Loc</v>
      </c>
      <c r="J2555" s="24" t="str">
        <f t="shared" si="237"/>
        <v>Segment</v>
      </c>
      <c r="K2555" s="71" t="s">
        <v>1016</v>
      </c>
      <c r="L2555" s="22">
        <v>1.5</v>
      </c>
      <c r="M2555" s="22">
        <v>1.74</v>
      </c>
      <c r="N2555" s="22">
        <v>2</v>
      </c>
      <c r="O2555" s="22">
        <v>0</v>
      </c>
      <c r="P2555" s="22">
        <v>0</v>
      </c>
      <c r="Q2555" s="22">
        <v>0</v>
      </c>
      <c r="R2555" s="22"/>
      <c r="S2555" s="22"/>
      <c r="T2555" s="22"/>
      <c r="U2555" t="s">
        <v>578</v>
      </c>
      <c r="V2555" s="18">
        <f t="shared" si="238"/>
        <v>0.24</v>
      </c>
      <c r="W2555" s="18">
        <v>40.333074407399998</v>
      </c>
      <c r="X2555" s="18">
        <v>-80.627866130499996</v>
      </c>
      <c r="Y2555" s="18">
        <v>40.333908717600004</v>
      </c>
      <c r="Z2555" s="18">
        <v>-80.623550402000006</v>
      </c>
      <c r="AA2555" s="71" t="str">
        <f t="shared" si="239"/>
        <v>JEF</v>
      </c>
    </row>
    <row r="2556" spans="1:27" x14ac:dyDescent="0.25">
      <c r="A2556" s="22" t="s">
        <v>6130</v>
      </c>
      <c r="B2556" s="22">
        <v>0</v>
      </c>
      <c r="C2556" s="22" t="s">
        <v>4622</v>
      </c>
      <c r="D2556" s="22">
        <v>2</v>
      </c>
      <c r="E2556" s="23" t="str">
        <f t="shared" si="234"/>
        <v>Green</v>
      </c>
      <c r="F2556" s="72" t="s">
        <v>1682</v>
      </c>
      <c r="G2556" s="23"/>
      <c r="H2556" s="24" t="str">
        <f t="shared" si="235"/>
        <v>Start Loc</v>
      </c>
      <c r="I2556" s="24" t="str">
        <f t="shared" si="236"/>
        <v>End Loc</v>
      </c>
      <c r="J2556" s="24" t="str">
        <f t="shared" si="237"/>
        <v>Segment</v>
      </c>
      <c r="K2556" s="71" t="s">
        <v>912</v>
      </c>
      <c r="L2556" s="22">
        <v>1.5</v>
      </c>
      <c r="M2556" s="22">
        <v>1.74</v>
      </c>
      <c r="N2556" s="22">
        <v>2</v>
      </c>
      <c r="O2556" s="22">
        <v>0</v>
      </c>
      <c r="P2556" s="22">
        <v>1</v>
      </c>
      <c r="Q2556" s="22">
        <v>1</v>
      </c>
      <c r="R2556" s="22"/>
      <c r="S2556" s="22"/>
      <c r="T2556" s="22"/>
      <c r="U2556" t="s">
        <v>1288</v>
      </c>
      <c r="V2556" s="18">
        <f t="shared" si="238"/>
        <v>0.24</v>
      </c>
      <c r="W2556" s="18">
        <v>40.332406974599998</v>
      </c>
      <c r="X2556" s="18">
        <v>-80.623374360100001</v>
      </c>
      <c r="Y2556" s="18">
        <v>40.335206335599999</v>
      </c>
      <c r="Z2556" s="18">
        <v>-80.621268295799993</v>
      </c>
      <c r="AA2556" s="71" t="str">
        <f t="shared" si="239"/>
        <v>JEF</v>
      </c>
    </row>
    <row r="2557" spans="1:27" x14ac:dyDescent="0.25">
      <c r="A2557" s="22" t="s">
        <v>3643</v>
      </c>
      <c r="B2557" s="22">
        <v>0</v>
      </c>
      <c r="C2557" s="22" t="s">
        <v>4606</v>
      </c>
      <c r="D2557" s="22">
        <v>2</v>
      </c>
      <c r="E2557" s="23" t="str">
        <f t="shared" si="234"/>
        <v>Green</v>
      </c>
      <c r="F2557" s="72" t="s">
        <v>1682</v>
      </c>
      <c r="G2557" s="23"/>
      <c r="H2557" s="24" t="str">
        <f t="shared" si="235"/>
        <v>Start Loc</v>
      </c>
      <c r="I2557" s="24" t="str">
        <f t="shared" si="236"/>
        <v>End Loc</v>
      </c>
      <c r="J2557" s="24" t="str">
        <f t="shared" si="237"/>
        <v>Segment</v>
      </c>
      <c r="K2557" s="71" t="s">
        <v>1016</v>
      </c>
      <c r="L2557" s="22">
        <v>0.25</v>
      </c>
      <c r="M2557" s="22">
        <v>0.49</v>
      </c>
      <c r="N2557" s="22">
        <v>2</v>
      </c>
      <c r="O2557" s="22">
        <v>0</v>
      </c>
      <c r="P2557" s="22">
        <v>0</v>
      </c>
      <c r="Q2557" s="22">
        <v>0</v>
      </c>
      <c r="R2557" s="22"/>
      <c r="S2557" s="22"/>
      <c r="T2557" s="22"/>
      <c r="U2557" t="s">
        <v>578</v>
      </c>
      <c r="V2557" s="18">
        <f t="shared" si="238"/>
        <v>0.24</v>
      </c>
      <c r="W2557" s="18">
        <v>40.338655721899997</v>
      </c>
      <c r="X2557" s="18">
        <v>-80.644205032100004</v>
      </c>
      <c r="Y2557" s="18">
        <v>40.336032297700001</v>
      </c>
      <c r="Z2557" s="18">
        <v>-80.644216857499998</v>
      </c>
      <c r="AA2557" s="71" t="str">
        <f t="shared" si="239"/>
        <v>JEF</v>
      </c>
    </row>
    <row r="2558" spans="1:27" x14ac:dyDescent="0.25">
      <c r="A2558" s="22" t="s">
        <v>6166</v>
      </c>
      <c r="B2558" s="22">
        <v>0</v>
      </c>
      <c r="C2558" s="22" t="s">
        <v>4620</v>
      </c>
      <c r="D2558" s="22">
        <v>2</v>
      </c>
      <c r="E2558" s="23" t="str">
        <f t="shared" si="234"/>
        <v>Green</v>
      </c>
      <c r="F2558" s="72" t="s">
        <v>1686</v>
      </c>
      <c r="G2558" s="23"/>
      <c r="H2558" s="24" t="str">
        <f t="shared" si="235"/>
        <v>Start Loc</v>
      </c>
      <c r="I2558" s="24" t="str">
        <f t="shared" si="236"/>
        <v>End Loc</v>
      </c>
      <c r="J2558" s="24" t="str">
        <f t="shared" si="237"/>
        <v>Segment</v>
      </c>
      <c r="K2558" s="71" t="s">
        <v>1046</v>
      </c>
      <c r="L2558" s="22">
        <v>0</v>
      </c>
      <c r="M2558" s="22">
        <v>0.24</v>
      </c>
      <c r="N2558" s="22">
        <v>2</v>
      </c>
      <c r="O2558" s="22">
        <v>0</v>
      </c>
      <c r="P2558" s="22">
        <v>0</v>
      </c>
      <c r="Q2558" s="22">
        <v>1</v>
      </c>
      <c r="R2558" s="22"/>
      <c r="S2558" s="22"/>
      <c r="T2558" s="22"/>
      <c r="U2558" t="s">
        <v>6789</v>
      </c>
      <c r="V2558" s="18">
        <f t="shared" si="238"/>
        <v>0.24</v>
      </c>
      <c r="W2558" s="18">
        <v>40.335325202200004</v>
      </c>
      <c r="X2558" s="18">
        <v>-83.338450176099997</v>
      </c>
      <c r="Y2558" s="18">
        <v>40.338632569300003</v>
      </c>
      <c r="Z2558" s="18">
        <v>-83.337068679400005</v>
      </c>
      <c r="AA2558" s="71" t="str">
        <f t="shared" si="239"/>
        <v>UNI</v>
      </c>
    </row>
    <row r="2559" spans="1:27" x14ac:dyDescent="0.25">
      <c r="A2559" s="22" t="s">
        <v>2637</v>
      </c>
      <c r="B2559" s="22">
        <v>0</v>
      </c>
      <c r="C2559" s="22" t="s">
        <v>4618</v>
      </c>
      <c r="D2559" s="22">
        <v>2</v>
      </c>
      <c r="E2559" s="23" t="str">
        <f t="shared" si="234"/>
        <v>Green</v>
      </c>
      <c r="F2559" s="72" t="s">
        <v>1682</v>
      </c>
      <c r="G2559" s="23"/>
      <c r="H2559" s="24" t="str">
        <f t="shared" si="235"/>
        <v>Start Loc</v>
      </c>
      <c r="I2559" s="24" t="str">
        <f t="shared" si="236"/>
        <v>End Loc</v>
      </c>
      <c r="J2559" s="24" t="str">
        <f t="shared" si="237"/>
        <v>Segment</v>
      </c>
      <c r="K2559" s="71" t="s">
        <v>1016</v>
      </c>
      <c r="L2559" s="22">
        <v>2</v>
      </c>
      <c r="M2559" s="22">
        <v>2.2400000000000002</v>
      </c>
      <c r="N2559" s="22">
        <v>2</v>
      </c>
      <c r="O2559" s="22">
        <v>0</v>
      </c>
      <c r="P2559" s="22">
        <v>0</v>
      </c>
      <c r="Q2559" s="22">
        <v>0</v>
      </c>
      <c r="R2559" s="22"/>
      <c r="S2559" s="22"/>
      <c r="T2559" s="22"/>
      <c r="U2559" t="s">
        <v>578</v>
      </c>
      <c r="V2559" s="18">
        <f t="shared" si="238"/>
        <v>0.24000000000000021</v>
      </c>
      <c r="W2559" s="18">
        <v>40.337008202699998</v>
      </c>
      <c r="X2559" s="18">
        <v>-80.621362090700003</v>
      </c>
      <c r="Y2559" s="18">
        <v>40.340185454999997</v>
      </c>
      <c r="Z2559" s="18">
        <v>-80.622851350999994</v>
      </c>
      <c r="AA2559" s="71" t="str">
        <f t="shared" si="239"/>
        <v>JEF</v>
      </c>
    </row>
    <row r="2560" spans="1:27" x14ac:dyDescent="0.25">
      <c r="A2560" s="22" t="s">
        <v>3704</v>
      </c>
      <c r="B2560" s="22">
        <v>0</v>
      </c>
      <c r="C2560" s="22" t="s">
        <v>4654</v>
      </c>
      <c r="D2560" s="22">
        <v>2</v>
      </c>
      <c r="E2560" s="23" t="str">
        <f t="shared" si="234"/>
        <v>Green</v>
      </c>
      <c r="F2560" s="72" t="s">
        <v>1701</v>
      </c>
      <c r="G2560" s="23"/>
      <c r="H2560" s="24" t="str">
        <f t="shared" si="235"/>
        <v>Start Loc</v>
      </c>
      <c r="I2560" s="24" t="str">
        <f t="shared" si="236"/>
        <v>End Loc</v>
      </c>
      <c r="J2560" s="24" t="str">
        <f t="shared" si="237"/>
        <v>Segment</v>
      </c>
      <c r="K2560" s="71" t="s">
        <v>816</v>
      </c>
      <c r="L2560" s="22">
        <v>6.75</v>
      </c>
      <c r="M2560" s="22">
        <v>6.99</v>
      </c>
      <c r="N2560" s="22">
        <v>2</v>
      </c>
      <c r="O2560" s="22">
        <v>0</v>
      </c>
      <c r="P2560" s="22">
        <v>0</v>
      </c>
      <c r="Q2560" s="22">
        <v>2</v>
      </c>
      <c r="R2560" s="22"/>
      <c r="S2560" s="22"/>
      <c r="T2560" s="22"/>
      <c r="U2560" t="s">
        <v>2195</v>
      </c>
      <c r="V2560" s="18">
        <f t="shared" si="238"/>
        <v>0.24000000000000021</v>
      </c>
      <c r="W2560" s="18">
        <v>40.3378474087</v>
      </c>
      <c r="X2560" s="18">
        <v>-82.560709866799996</v>
      </c>
      <c r="Y2560" s="18">
        <v>40.340769743999999</v>
      </c>
      <c r="Z2560" s="18">
        <v>-82.558324456099996</v>
      </c>
      <c r="AA2560" s="71" t="str">
        <f t="shared" si="239"/>
        <v>KNO</v>
      </c>
    </row>
    <row r="2561" spans="1:27" x14ac:dyDescent="0.25">
      <c r="A2561" s="22" t="s">
        <v>4088</v>
      </c>
      <c r="B2561" s="22">
        <v>0</v>
      </c>
      <c r="C2561" s="22" t="s">
        <v>4635</v>
      </c>
      <c r="D2561" s="22">
        <v>4</v>
      </c>
      <c r="E2561" s="23" t="str">
        <f t="shared" si="234"/>
        <v>Green</v>
      </c>
      <c r="F2561" s="72" t="s">
        <v>1679</v>
      </c>
      <c r="G2561" s="23"/>
      <c r="H2561" s="24" t="str">
        <f t="shared" si="235"/>
        <v>Start Loc</v>
      </c>
      <c r="I2561" s="24" t="str">
        <f t="shared" si="236"/>
        <v>End Loc</v>
      </c>
      <c r="J2561" s="24" t="str">
        <f t="shared" si="237"/>
        <v>Segment</v>
      </c>
      <c r="K2561" s="71" t="s">
        <v>876</v>
      </c>
      <c r="L2561" s="22">
        <v>4.5</v>
      </c>
      <c r="M2561" s="22">
        <v>4.74</v>
      </c>
      <c r="N2561" s="22">
        <v>4</v>
      </c>
      <c r="O2561" s="22">
        <v>0</v>
      </c>
      <c r="P2561" s="22">
        <v>0</v>
      </c>
      <c r="Q2561" s="22">
        <v>0</v>
      </c>
      <c r="R2561" s="22"/>
      <c r="S2561" s="22"/>
      <c r="T2561" s="22"/>
      <c r="U2561" t="s">
        <v>256</v>
      </c>
      <c r="V2561" s="18">
        <f t="shared" si="238"/>
        <v>0.24000000000000021</v>
      </c>
      <c r="W2561" s="18">
        <v>40.341893433000003</v>
      </c>
      <c r="X2561" s="18">
        <v>-83.687277274699994</v>
      </c>
      <c r="Y2561" s="18">
        <v>40.340997739499997</v>
      </c>
      <c r="Z2561" s="18">
        <v>-83.683708895999999</v>
      </c>
      <c r="AA2561" s="71" t="str">
        <f t="shared" si="239"/>
        <v>LOG</v>
      </c>
    </row>
    <row r="2562" spans="1:27" x14ac:dyDescent="0.25">
      <c r="A2562" s="22" t="s">
        <v>5859</v>
      </c>
      <c r="B2562" s="22">
        <v>0</v>
      </c>
      <c r="C2562" s="22" t="s">
        <v>4618</v>
      </c>
      <c r="D2562" s="22">
        <v>2</v>
      </c>
      <c r="E2562" s="23" t="str">
        <f t="shared" si="234"/>
        <v>Green</v>
      </c>
      <c r="F2562" s="72" t="s">
        <v>1692</v>
      </c>
      <c r="G2562" s="23"/>
      <c r="H2562" s="24" t="str">
        <f t="shared" si="235"/>
        <v>Start Loc</v>
      </c>
      <c r="I2562" s="24" t="str">
        <f t="shared" si="236"/>
        <v>End Loc</v>
      </c>
      <c r="J2562" s="24" t="str">
        <f t="shared" si="237"/>
        <v>Segment</v>
      </c>
      <c r="K2562" s="71" t="s">
        <v>912</v>
      </c>
      <c r="L2562" s="22">
        <v>2</v>
      </c>
      <c r="M2562" s="22">
        <v>2.2400000000000002</v>
      </c>
      <c r="N2562" s="22">
        <v>2</v>
      </c>
      <c r="O2562" s="22">
        <v>0</v>
      </c>
      <c r="P2562" s="22">
        <v>0</v>
      </c>
      <c r="Q2562" s="22">
        <v>1</v>
      </c>
      <c r="R2562" s="22"/>
      <c r="S2562" s="22"/>
      <c r="T2562" s="22"/>
      <c r="U2562" t="s">
        <v>2170</v>
      </c>
      <c r="V2562" s="18">
        <f t="shared" si="238"/>
        <v>0.24000000000000021</v>
      </c>
      <c r="W2562" s="18">
        <v>40.339418146600003</v>
      </c>
      <c r="X2562" s="18">
        <v>-81.404922971000005</v>
      </c>
      <c r="Y2562" s="18">
        <v>40.341927314899998</v>
      </c>
      <c r="Z2562" s="18">
        <v>-81.402900110499999</v>
      </c>
      <c r="AA2562" s="71" t="str">
        <f t="shared" si="239"/>
        <v>TUS</v>
      </c>
    </row>
    <row r="2563" spans="1:27" x14ac:dyDescent="0.25">
      <c r="A2563" s="22" t="s">
        <v>2358</v>
      </c>
      <c r="B2563" s="22">
        <v>0</v>
      </c>
      <c r="C2563" s="22" t="s">
        <v>4616</v>
      </c>
      <c r="D2563" s="22">
        <v>2</v>
      </c>
      <c r="E2563" s="23" t="str">
        <f t="shared" si="234"/>
        <v>Green</v>
      </c>
      <c r="F2563" s="72" t="s">
        <v>1679</v>
      </c>
      <c r="G2563" s="23"/>
      <c r="H2563" s="24" t="str">
        <f t="shared" si="235"/>
        <v>Start Loc</v>
      </c>
      <c r="I2563" s="24" t="str">
        <f t="shared" si="236"/>
        <v>End Loc</v>
      </c>
      <c r="J2563" s="24" t="str">
        <f t="shared" si="237"/>
        <v>Segment</v>
      </c>
      <c r="K2563" s="71" t="s">
        <v>876</v>
      </c>
      <c r="L2563" s="22">
        <v>4</v>
      </c>
      <c r="M2563" s="22">
        <v>4.24</v>
      </c>
      <c r="N2563" s="22">
        <v>2</v>
      </c>
      <c r="O2563" s="22">
        <v>0</v>
      </c>
      <c r="P2563" s="22">
        <v>0</v>
      </c>
      <c r="Q2563" s="22">
        <v>0</v>
      </c>
      <c r="R2563" s="22"/>
      <c r="S2563" s="22"/>
      <c r="T2563" s="22"/>
      <c r="U2563" t="s">
        <v>256</v>
      </c>
      <c r="V2563" s="18">
        <f t="shared" si="238"/>
        <v>0.24000000000000021</v>
      </c>
      <c r="W2563" s="18">
        <v>40.342245049299997</v>
      </c>
      <c r="X2563" s="18">
        <v>-83.696731415200006</v>
      </c>
      <c r="Y2563" s="18">
        <v>40.341979089900001</v>
      </c>
      <c r="Z2563" s="18">
        <v>-83.692193984300005</v>
      </c>
      <c r="AA2563" s="71" t="str">
        <f t="shared" si="239"/>
        <v>LOG</v>
      </c>
    </row>
    <row r="2564" spans="1:27" x14ac:dyDescent="0.25">
      <c r="A2564" s="22" t="s">
        <v>3889</v>
      </c>
      <c r="B2564" s="22">
        <v>0</v>
      </c>
      <c r="C2564" s="22" t="s">
        <v>4614</v>
      </c>
      <c r="D2564" s="22">
        <v>3</v>
      </c>
      <c r="E2564" s="23" t="str">
        <f t="shared" si="234"/>
        <v>Green</v>
      </c>
      <c r="F2564" s="72" t="s">
        <v>1679</v>
      </c>
      <c r="G2564" s="23"/>
      <c r="H2564" s="24" t="str">
        <f t="shared" si="235"/>
        <v>Start Loc</v>
      </c>
      <c r="I2564" s="24" t="str">
        <f t="shared" si="236"/>
        <v>End Loc</v>
      </c>
      <c r="J2564" s="24" t="str">
        <f t="shared" si="237"/>
        <v>Segment</v>
      </c>
      <c r="K2564" s="71" t="s">
        <v>876</v>
      </c>
      <c r="L2564" s="22">
        <v>3.75</v>
      </c>
      <c r="M2564" s="22">
        <v>3.99</v>
      </c>
      <c r="N2564" s="22">
        <v>3</v>
      </c>
      <c r="O2564" s="22">
        <v>0</v>
      </c>
      <c r="P2564" s="22">
        <v>0</v>
      </c>
      <c r="Q2564" s="22">
        <v>1</v>
      </c>
      <c r="R2564" s="22"/>
      <c r="S2564" s="22"/>
      <c r="T2564" s="22"/>
      <c r="U2564" t="s">
        <v>256</v>
      </c>
      <c r="V2564" s="18">
        <f t="shared" si="238"/>
        <v>0.24000000000000021</v>
      </c>
      <c r="W2564" s="18">
        <v>40.342795830599997</v>
      </c>
      <c r="X2564" s="18">
        <v>-83.701404818699999</v>
      </c>
      <c r="Y2564" s="18">
        <v>40.342263467400002</v>
      </c>
      <c r="Z2564" s="18">
        <v>-83.6969189637</v>
      </c>
      <c r="AA2564" s="71" t="str">
        <f t="shared" si="239"/>
        <v>LOG</v>
      </c>
    </row>
    <row r="2565" spans="1:27" x14ac:dyDescent="0.25">
      <c r="A2565" s="22" t="s">
        <v>3452</v>
      </c>
      <c r="B2565" s="22">
        <v>0</v>
      </c>
      <c r="C2565" s="22" t="s">
        <v>4609</v>
      </c>
      <c r="D2565" s="22">
        <v>4</v>
      </c>
      <c r="E2565" s="23" t="str">
        <f t="shared" si="234"/>
        <v>Green</v>
      </c>
      <c r="F2565" s="72" t="s">
        <v>1692</v>
      </c>
      <c r="G2565" s="23"/>
      <c r="H2565" s="24" t="str">
        <f t="shared" si="235"/>
        <v>Start Loc</v>
      </c>
      <c r="I2565" s="24" t="str">
        <f t="shared" si="236"/>
        <v>End Loc</v>
      </c>
      <c r="J2565" s="24" t="str">
        <f t="shared" si="237"/>
        <v>Segment</v>
      </c>
      <c r="K2565" s="71" t="s">
        <v>908</v>
      </c>
      <c r="L2565" s="22">
        <v>4.25</v>
      </c>
      <c r="M2565" s="22">
        <v>4.49</v>
      </c>
      <c r="N2565" s="22">
        <v>4</v>
      </c>
      <c r="O2565" s="22">
        <v>0</v>
      </c>
      <c r="P2565" s="22">
        <v>3</v>
      </c>
      <c r="Q2565" s="22">
        <v>4</v>
      </c>
      <c r="R2565" s="22"/>
      <c r="S2565" s="22"/>
      <c r="T2565" s="22"/>
      <c r="U2565" t="s">
        <v>1853</v>
      </c>
      <c r="V2565" s="18">
        <f t="shared" si="238"/>
        <v>0.24000000000000021</v>
      </c>
      <c r="W2565" s="18">
        <v>40.341300367599999</v>
      </c>
      <c r="X2565" s="18">
        <v>-81.338644393500005</v>
      </c>
      <c r="Y2565" s="18">
        <v>40.342677263399999</v>
      </c>
      <c r="Z2565" s="18">
        <v>-81.342171185599994</v>
      </c>
      <c r="AA2565" s="71" t="str">
        <f t="shared" si="239"/>
        <v>TUS</v>
      </c>
    </row>
    <row r="2566" spans="1:27" x14ac:dyDescent="0.25">
      <c r="A2566" s="22" t="s">
        <v>3235</v>
      </c>
      <c r="B2566" s="22">
        <v>0</v>
      </c>
      <c r="C2566" s="22" t="s">
        <v>4656</v>
      </c>
      <c r="D2566" s="22">
        <v>2</v>
      </c>
      <c r="E2566" s="23" t="str">
        <f t="shared" si="234"/>
        <v>Green</v>
      </c>
      <c r="F2566" s="72" t="s">
        <v>1682</v>
      </c>
      <c r="G2566" s="23"/>
      <c r="H2566" s="24" t="str">
        <f t="shared" si="235"/>
        <v>Start Loc</v>
      </c>
      <c r="I2566" s="24" t="str">
        <f t="shared" si="236"/>
        <v>End Loc</v>
      </c>
      <c r="J2566" s="24" t="str">
        <f t="shared" si="237"/>
        <v>Segment</v>
      </c>
      <c r="K2566" s="71" t="s">
        <v>852</v>
      </c>
      <c r="L2566" s="22">
        <v>7.25</v>
      </c>
      <c r="M2566" s="22">
        <v>7.49</v>
      </c>
      <c r="N2566" s="22">
        <v>2</v>
      </c>
      <c r="O2566" s="22">
        <v>0</v>
      </c>
      <c r="P2566" s="22">
        <v>0</v>
      </c>
      <c r="Q2566" s="22">
        <v>0</v>
      </c>
      <c r="R2566" s="22"/>
      <c r="S2566" s="22"/>
      <c r="T2566" s="22"/>
      <c r="U2566" t="s">
        <v>317</v>
      </c>
      <c r="V2566" s="18">
        <f t="shared" si="238"/>
        <v>0.24000000000000021</v>
      </c>
      <c r="W2566" s="18">
        <v>40.340262820200003</v>
      </c>
      <c r="X2566" s="18">
        <v>-80.711389887600006</v>
      </c>
      <c r="Y2566" s="18">
        <v>40.342678020599998</v>
      </c>
      <c r="Z2566" s="18">
        <v>-80.7083184281</v>
      </c>
      <c r="AA2566" s="71" t="str">
        <f t="shared" si="239"/>
        <v>JEF</v>
      </c>
    </row>
    <row r="2567" spans="1:27" x14ac:dyDescent="0.25">
      <c r="A2567" s="22" t="s">
        <v>5908</v>
      </c>
      <c r="B2567" s="22">
        <v>0</v>
      </c>
      <c r="C2567" s="22" t="s">
        <v>4629</v>
      </c>
      <c r="D2567" s="22">
        <v>2</v>
      </c>
      <c r="E2567" s="23" t="str">
        <f t="shared" si="234"/>
        <v>Green</v>
      </c>
      <c r="F2567" s="72" t="s">
        <v>1701</v>
      </c>
      <c r="G2567" s="23"/>
      <c r="H2567" s="24" t="str">
        <f t="shared" si="235"/>
        <v>Start Loc</v>
      </c>
      <c r="I2567" s="24" t="str">
        <f t="shared" si="236"/>
        <v>End Loc</v>
      </c>
      <c r="J2567" s="24" t="str">
        <f t="shared" si="237"/>
        <v>Segment</v>
      </c>
      <c r="K2567" s="71" t="s">
        <v>816</v>
      </c>
      <c r="L2567" s="22">
        <v>7</v>
      </c>
      <c r="M2567" s="22">
        <v>7.24</v>
      </c>
      <c r="N2567" s="22">
        <v>2</v>
      </c>
      <c r="O2567" s="22">
        <v>0</v>
      </c>
      <c r="P2567" s="22">
        <v>0</v>
      </c>
      <c r="Q2567" s="22">
        <v>0</v>
      </c>
      <c r="R2567" s="22"/>
      <c r="S2567" s="22"/>
      <c r="T2567" s="22"/>
      <c r="U2567" t="s">
        <v>2195</v>
      </c>
      <c r="V2567" s="18">
        <f t="shared" si="238"/>
        <v>0.24000000000000021</v>
      </c>
      <c r="W2567" s="18">
        <v>40.340894064799997</v>
      </c>
      <c r="X2567" s="18">
        <v>-82.558226970899995</v>
      </c>
      <c r="Y2567" s="18">
        <v>40.343592914699997</v>
      </c>
      <c r="Z2567" s="18">
        <v>-82.555444957700004</v>
      </c>
      <c r="AA2567" s="71" t="str">
        <f t="shared" si="239"/>
        <v>KNO</v>
      </c>
    </row>
    <row r="2568" spans="1:27" x14ac:dyDescent="0.25">
      <c r="A2568" s="22" t="s">
        <v>2663</v>
      </c>
      <c r="B2568" s="22">
        <v>0</v>
      </c>
      <c r="C2568" s="22" t="s">
        <v>4612</v>
      </c>
      <c r="D2568" s="22">
        <v>2</v>
      </c>
      <c r="E2568" s="23" t="str">
        <f t="shared" si="234"/>
        <v>Green</v>
      </c>
      <c r="F2568" s="72" t="s">
        <v>1728</v>
      </c>
      <c r="G2568" s="23"/>
      <c r="H2568" s="24" t="str">
        <f t="shared" si="235"/>
        <v>Start Loc</v>
      </c>
      <c r="I2568" s="24" t="str">
        <f t="shared" si="236"/>
        <v>End Loc</v>
      </c>
      <c r="J2568" s="24" t="str">
        <f t="shared" si="237"/>
        <v>Segment</v>
      </c>
      <c r="K2568" s="71" t="s">
        <v>808</v>
      </c>
      <c r="L2568" s="22">
        <v>1</v>
      </c>
      <c r="M2568" s="22">
        <v>1.24</v>
      </c>
      <c r="N2568" s="22">
        <v>2</v>
      </c>
      <c r="O2568" s="22">
        <v>0</v>
      </c>
      <c r="P2568" s="22">
        <v>0</v>
      </c>
      <c r="Q2568" s="22">
        <v>1</v>
      </c>
      <c r="R2568" s="22"/>
      <c r="S2568" s="22"/>
      <c r="T2568" s="22"/>
      <c r="U2568" t="s">
        <v>412</v>
      </c>
      <c r="V2568" s="18">
        <f t="shared" si="238"/>
        <v>0.24</v>
      </c>
      <c r="W2568" s="18">
        <v>40.342547051499999</v>
      </c>
      <c r="X2568" s="18">
        <v>-80.905147482399997</v>
      </c>
      <c r="Y2568" s="18">
        <v>40.344683654500002</v>
      </c>
      <c r="Z2568" s="18">
        <v>-80.901751785100004</v>
      </c>
      <c r="AA2568" s="71" t="str">
        <f t="shared" si="239"/>
        <v>HAS</v>
      </c>
    </row>
    <row r="2569" spans="1:27" x14ac:dyDescent="0.25">
      <c r="A2569" s="22" t="s">
        <v>3260</v>
      </c>
      <c r="B2569" s="22">
        <v>0</v>
      </c>
      <c r="C2569" s="22" t="s">
        <v>4624</v>
      </c>
      <c r="D2569" s="22">
        <v>2</v>
      </c>
      <c r="E2569" s="23" t="str">
        <f t="shared" ref="E2569:E2632" si="240">IF(D2569&gt;15,"Red",IF(D2569&gt;10,"Yellow",IF(D2569&gt;5,"Purple",IF(D2569&gt;1,"Green",""))))</f>
        <v>Green</v>
      </c>
      <c r="F2569" s="72" t="s">
        <v>1682</v>
      </c>
      <c r="G2569" s="23"/>
      <c r="H2569" s="24" t="str">
        <f t="shared" ref="H2569:H2632" si="241">IF(W2569=0,"Unavailable",HYPERLINK(CONCATENATE("http://maps.google.com/maps?q=",+W2569,",+",+X2569,"+(Begin)&amp;iwloc=A&amp;hl=en"),"Start Loc"))</f>
        <v>Start Loc</v>
      </c>
      <c r="I2569" s="24" t="str">
        <f t="shared" ref="I2569:I2632" si="242">IF(Y2569=0,"Unavailable",HYPERLINK(CONCATENATE("http://maps.google.com/maps?q=",+Y2569,",+",+Z2569,"+(End)&amp;iwloc=A&amp;hl=en"),"End Loc"))</f>
        <v>End Loc</v>
      </c>
      <c r="J2569" s="24" t="str">
        <f t="shared" ref="J2569:J2632" si="243">HYPERLINK(CONCATENATE("https://www.google.us/maps/dir/",W2569,",",X2569,"/",Y2569,",",Z2569,"/@",AVERAGE(W2569,Y2569),",",AVERAGE(X2569,Z2569),",15z"),"Segment")</f>
        <v>Segment</v>
      </c>
      <c r="K2569" s="71" t="s">
        <v>850</v>
      </c>
      <c r="L2569" s="22">
        <v>2.25</v>
      </c>
      <c r="M2569" s="22">
        <v>2.4900000000000002</v>
      </c>
      <c r="N2569" s="22">
        <v>2</v>
      </c>
      <c r="O2569" s="22">
        <v>0</v>
      </c>
      <c r="P2569" s="22">
        <v>0</v>
      </c>
      <c r="Q2569" s="22">
        <v>0</v>
      </c>
      <c r="R2569" s="22"/>
      <c r="S2569" s="22"/>
      <c r="T2569" s="22"/>
      <c r="U2569" t="s">
        <v>733</v>
      </c>
      <c r="V2569" s="18">
        <f t="shared" ref="V2569:V2632" si="244">M2569-L2569</f>
        <v>0.24000000000000021</v>
      </c>
      <c r="W2569" s="18">
        <v>40.347364121600002</v>
      </c>
      <c r="X2569" s="18">
        <v>-80.651601275900006</v>
      </c>
      <c r="Y2569" s="18">
        <v>40.348602477900002</v>
      </c>
      <c r="Z2569" s="18">
        <v>-80.647759852500002</v>
      </c>
      <c r="AA2569" s="71" t="str">
        <f t="shared" ref="AA2569:AA2632" si="245">MID(U2569,2,3)</f>
        <v>JEF</v>
      </c>
    </row>
    <row r="2570" spans="1:27" x14ac:dyDescent="0.25">
      <c r="A2570" s="22" t="s">
        <v>3527</v>
      </c>
      <c r="B2570" s="22">
        <v>0</v>
      </c>
      <c r="C2570" s="22" t="s">
        <v>4638</v>
      </c>
      <c r="D2570" s="22">
        <v>3</v>
      </c>
      <c r="E2570" s="23" t="str">
        <f t="shared" si="240"/>
        <v>Green</v>
      </c>
      <c r="F2570" s="72" t="s">
        <v>1701</v>
      </c>
      <c r="G2570" s="23"/>
      <c r="H2570" s="24" t="str">
        <f t="shared" si="241"/>
        <v>Start Loc</v>
      </c>
      <c r="I2570" s="24" t="str">
        <f t="shared" si="242"/>
        <v>End Loc</v>
      </c>
      <c r="J2570" s="24" t="str">
        <f t="shared" si="243"/>
        <v>Segment</v>
      </c>
      <c r="K2570" s="71" t="s">
        <v>816</v>
      </c>
      <c r="L2570" s="22">
        <v>7.5</v>
      </c>
      <c r="M2570" s="22">
        <v>7.74</v>
      </c>
      <c r="N2570" s="22">
        <v>3</v>
      </c>
      <c r="O2570" s="22">
        <v>0</v>
      </c>
      <c r="P2570" s="22">
        <v>1</v>
      </c>
      <c r="Q2570" s="22">
        <v>3</v>
      </c>
      <c r="R2570" s="22"/>
      <c r="S2570" s="22"/>
      <c r="T2570" s="22"/>
      <c r="U2570" t="s">
        <v>2195</v>
      </c>
      <c r="V2570" s="18">
        <f t="shared" si="244"/>
        <v>0.24000000000000021</v>
      </c>
      <c r="W2570" s="18">
        <v>40.347118870199999</v>
      </c>
      <c r="X2570" s="18">
        <v>-82.554119718899997</v>
      </c>
      <c r="Y2570" s="18">
        <v>40.349516467400001</v>
      </c>
      <c r="Z2570" s="18">
        <v>-82.552030328300006</v>
      </c>
      <c r="AA2570" s="71" t="str">
        <f t="shared" si="245"/>
        <v>KNO</v>
      </c>
    </row>
    <row r="2571" spans="1:27" x14ac:dyDescent="0.25">
      <c r="A2571" s="22" t="s">
        <v>3420</v>
      </c>
      <c r="B2571" s="22">
        <v>0</v>
      </c>
      <c r="C2571" s="22" t="s">
        <v>4652</v>
      </c>
      <c r="D2571" s="22">
        <v>2</v>
      </c>
      <c r="E2571" s="23" t="str">
        <f t="shared" si="240"/>
        <v>Green</v>
      </c>
      <c r="F2571" s="72" t="s">
        <v>1682</v>
      </c>
      <c r="G2571" s="23"/>
      <c r="H2571" s="24" t="str">
        <f t="shared" si="241"/>
        <v>Start Loc</v>
      </c>
      <c r="I2571" s="24" t="str">
        <f t="shared" si="242"/>
        <v>End Loc</v>
      </c>
      <c r="J2571" s="24" t="str">
        <f t="shared" si="243"/>
        <v>Segment</v>
      </c>
      <c r="K2571" s="71" t="s">
        <v>852</v>
      </c>
      <c r="L2571" s="22">
        <v>11.5</v>
      </c>
      <c r="M2571" s="22">
        <v>11.74</v>
      </c>
      <c r="N2571" s="22">
        <v>2</v>
      </c>
      <c r="O2571" s="22">
        <v>0</v>
      </c>
      <c r="P2571" s="22">
        <v>0</v>
      </c>
      <c r="Q2571" s="22">
        <v>1</v>
      </c>
      <c r="R2571" s="22"/>
      <c r="S2571" s="22"/>
      <c r="T2571" s="22"/>
      <c r="U2571" t="s">
        <v>317</v>
      </c>
      <c r="V2571" s="18">
        <f t="shared" si="244"/>
        <v>0.24000000000000021</v>
      </c>
      <c r="W2571" s="18">
        <v>40.348467468000003</v>
      </c>
      <c r="X2571" s="18">
        <v>-80.643310381000006</v>
      </c>
      <c r="Y2571" s="18">
        <v>40.349595210300002</v>
      </c>
      <c r="Z2571" s="18">
        <v>-80.639143064999999</v>
      </c>
      <c r="AA2571" s="71" t="str">
        <f t="shared" si="245"/>
        <v>JEF</v>
      </c>
    </row>
    <row r="2572" spans="1:27" x14ac:dyDescent="0.25">
      <c r="A2572" s="22" t="s">
        <v>5543</v>
      </c>
      <c r="B2572" s="22">
        <v>0</v>
      </c>
      <c r="C2572" s="22" t="s">
        <v>4645</v>
      </c>
      <c r="D2572" s="22">
        <v>2</v>
      </c>
      <c r="E2572" s="23" t="str">
        <f t="shared" si="240"/>
        <v>Green</v>
      </c>
      <c r="F2572" s="72" t="s">
        <v>1682</v>
      </c>
      <c r="G2572" s="23"/>
      <c r="H2572" s="24" t="str">
        <f t="shared" si="241"/>
        <v>Start Loc</v>
      </c>
      <c r="I2572" s="24" t="str">
        <f t="shared" si="242"/>
        <v>End Loc</v>
      </c>
      <c r="J2572" s="24" t="str">
        <f t="shared" si="243"/>
        <v>Segment</v>
      </c>
      <c r="K2572" s="71" t="s">
        <v>852</v>
      </c>
      <c r="L2572" s="22">
        <v>9</v>
      </c>
      <c r="M2572" s="22">
        <v>9.24</v>
      </c>
      <c r="N2572" s="22">
        <v>2</v>
      </c>
      <c r="O2572" s="22">
        <v>0</v>
      </c>
      <c r="P2572" s="22">
        <v>0</v>
      </c>
      <c r="Q2572" s="22">
        <v>1</v>
      </c>
      <c r="R2572" s="22"/>
      <c r="S2572" s="22"/>
      <c r="T2572" s="22"/>
      <c r="U2572" t="s">
        <v>317</v>
      </c>
      <c r="V2572" s="18">
        <f t="shared" si="244"/>
        <v>0.24000000000000021</v>
      </c>
      <c r="W2572" s="18">
        <v>40.348655078199997</v>
      </c>
      <c r="X2572" s="18">
        <v>-80.684583689700005</v>
      </c>
      <c r="Y2572" s="18">
        <v>40.350648153999998</v>
      </c>
      <c r="Z2572" s="18">
        <v>-80.680911033599997</v>
      </c>
      <c r="AA2572" s="71" t="str">
        <f t="shared" si="245"/>
        <v>JEF</v>
      </c>
    </row>
    <row r="2573" spans="1:27" x14ac:dyDescent="0.25">
      <c r="A2573" s="22" t="s">
        <v>5331</v>
      </c>
      <c r="B2573" s="22">
        <v>0</v>
      </c>
      <c r="C2573" s="22" t="s">
        <v>4610</v>
      </c>
      <c r="D2573" s="22">
        <v>2</v>
      </c>
      <c r="E2573" s="23" t="str">
        <f t="shared" si="240"/>
        <v>Green</v>
      </c>
      <c r="F2573" s="72" t="s">
        <v>1679</v>
      </c>
      <c r="G2573" s="23"/>
      <c r="H2573" s="24" t="str">
        <f t="shared" si="241"/>
        <v>Start Loc</v>
      </c>
      <c r="I2573" s="24" t="str">
        <f t="shared" si="242"/>
        <v>End Loc</v>
      </c>
      <c r="J2573" s="24" t="str">
        <f t="shared" si="243"/>
        <v>Segment</v>
      </c>
      <c r="K2573" s="71" t="s">
        <v>952</v>
      </c>
      <c r="L2573" s="22">
        <v>8</v>
      </c>
      <c r="M2573" s="22">
        <v>8.24</v>
      </c>
      <c r="N2573" s="22">
        <v>2</v>
      </c>
      <c r="O2573" s="22">
        <v>0</v>
      </c>
      <c r="P2573" s="22">
        <v>0</v>
      </c>
      <c r="Q2573" s="22">
        <v>1</v>
      </c>
      <c r="R2573" s="22"/>
      <c r="S2573" s="22"/>
      <c r="T2573" s="22"/>
      <c r="U2573" t="s">
        <v>311</v>
      </c>
      <c r="V2573" s="18">
        <f t="shared" si="244"/>
        <v>0.24000000000000021</v>
      </c>
      <c r="W2573" s="18">
        <v>40.347842147900003</v>
      </c>
      <c r="X2573" s="18">
        <v>-83.674343813700006</v>
      </c>
      <c r="Y2573" s="18">
        <v>40.350887030599999</v>
      </c>
      <c r="Z2573" s="18">
        <v>-83.673690010800001</v>
      </c>
      <c r="AA2573" s="71" t="str">
        <f t="shared" si="245"/>
        <v>LOG</v>
      </c>
    </row>
    <row r="2574" spans="1:27" x14ac:dyDescent="0.25">
      <c r="A2574" s="22" t="s">
        <v>2807</v>
      </c>
      <c r="B2574" s="22">
        <v>0</v>
      </c>
      <c r="C2574" s="22" t="s">
        <v>4612</v>
      </c>
      <c r="D2574" s="22">
        <v>2</v>
      </c>
      <c r="E2574" s="23" t="str">
        <f t="shared" si="240"/>
        <v>Green</v>
      </c>
      <c r="F2574" s="72" t="s">
        <v>1686</v>
      </c>
      <c r="G2574" s="23"/>
      <c r="H2574" s="24" t="str">
        <f t="shared" si="241"/>
        <v>Start Loc</v>
      </c>
      <c r="I2574" s="24" t="str">
        <f t="shared" si="242"/>
        <v>End Loc</v>
      </c>
      <c r="J2574" s="24" t="str">
        <f t="shared" si="243"/>
        <v>Segment</v>
      </c>
      <c r="K2574" s="71" t="s">
        <v>1062</v>
      </c>
      <c r="L2574" s="22">
        <v>1</v>
      </c>
      <c r="M2574" s="22">
        <v>1.24</v>
      </c>
      <c r="N2574" s="22">
        <v>2</v>
      </c>
      <c r="O2574" s="22">
        <v>1</v>
      </c>
      <c r="P2574" s="22">
        <v>0</v>
      </c>
      <c r="Q2574" s="22">
        <v>1</v>
      </c>
      <c r="R2574" s="22"/>
      <c r="S2574" s="22"/>
      <c r="T2574" s="22"/>
      <c r="U2574" t="s">
        <v>1931</v>
      </c>
      <c r="V2574" s="18">
        <f t="shared" si="244"/>
        <v>0.24</v>
      </c>
      <c r="W2574" s="18">
        <v>40.347786726300001</v>
      </c>
      <c r="X2574" s="18">
        <v>-83.516224644499999</v>
      </c>
      <c r="Y2574" s="18">
        <v>40.351186594600001</v>
      </c>
      <c r="Z2574" s="18">
        <v>-83.515269787400001</v>
      </c>
      <c r="AA2574" s="71" t="str">
        <f t="shared" si="245"/>
        <v>UNI</v>
      </c>
    </row>
    <row r="2575" spans="1:27" x14ac:dyDescent="0.25">
      <c r="A2575" s="22" t="s">
        <v>6282</v>
      </c>
      <c r="B2575" s="22">
        <v>0</v>
      </c>
      <c r="C2575" s="22" t="s">
        <v>4622</v>
      </c>
      <c r="D2575" s="22">
        <v>2</v>
      </c>
      <c r="E2575" s="23" t="str">
        <f t="shared" si="240"/>
        <v>Green</v>
      </c>
      <c r="F2575" s="72" t="s">
        <v>1682</v>
      </c>
      <c r="G2575" s="23"/>
      <c r="H2575" s="24" t="str">
        <f t="shared" si="241"/>
        <v>Start Loc</v>
      </c>
      <c r="I2575" s="24" t="str">
        <f t="shared" si="242"/>
        <v>End Loc</v>
      </c>
      <c r="J2575" s="24" t="str">
        <f t="shared" si="243"/>
        <v>Segment</v>
      </c>
      <c r="K2575" s="71" t="s">
        <v>908</v>
      </c>
      <c r="L2575" s="22">
        <v>1.5</v>
      </c>
      <c r="M2575" s="22">
        <v>1.74</v>
      </c>
      <c r="N2575" s="22">
        <v>2</v>
      </c>
      <c r="O2575" s="22">
        <v>0</v>
      </c>
      <c r="P2575" s="22">
        <v>0</v>
      </c>
      <c r="Q2575" s="22">
        <v>1</v>
      </c>
      <c r="R2575" s="22"/>
      <c r="S2575" s="22"/>
      <c r="T2575" s="22"/>
      <c r="U2575" t="s">
        <v>288</v>
      </c>
      <c r="V2575" s="18">
        <f t="shared" si="244"/>
        <v>0.24</v>
      </c>
      <c r="W2575" s="18">
        <v>40.348753411899999</v>
      </c>
      <c r="X2575" s="18">
        <v>-80.725925263999997</v>
      </c>
      <c r="Y2575" s="18">
        <v>40.351783603900003</v>
      </c>
      <c r="Z2575" s="18">
        <v>-80.7277053026</v>
      </c>
      <c r="AA2575" s="71" t="str">
        <f t="shared" si="245"/>
        <v>JEF</v>
      </c>
    </row>
    <row r="2576" spans="1:27" x14ac:dyDescent="0.25">
      <c r="A2576" s="22" t="s">
        <v>5410</v>
      </c>
      <c r="B2576" s="22">
        <v>0</v>
      </c>
      <c r="C2576" s="22" t="s">
        <v>4624</v>
      </c>
      <c r="D2576" s="22">
        <v>3</v>
      </c>
      <c r="E2576" s="23" t="str">
        <f t="shared" si="240"/>
        <v>Green</v>
      </c>
      <c r="F2576" s="72" t="s">
        <v>1697</v>
      </c>
      <c r="G2576" s="23"/>
      <c r="H2576" s="24" t="str">
        <f t="shared" si="241"/>
        <v>Start Loc</v>
      </c>
      <c r="I2576" s="24" t="str">
        <f t="shared" si="242"/>
        <v>End Loc</v>
      </c>
      <c r="J2576" s="24" t="str">
        <f t="shared" si="243"/>
        <v>Segment</v>
      </c>
      <c r="K2576" s="71" t="s">
        <v>1010</v>
      </c>
      <c r="L2576" s="22">
        <v>2.25</v>
      </c>
      <c r="M2576" s="22">
        <v>2.4900000000000002</v>
      </c>
      <c r="N2576" s="22">
        <v>3</v>
      </c>
      <c r="O2576" s="22">
        <v>0</v>
      </c>
      <c r="P2576" s="22">
        <v>1</v>
      </c>
      <c r="Q2576" s="22">
        <v>1</v>
      </c>
      <c r="R2576" s="22"/>
      <c r="S2576" s="22"/>
      <c r="T2576" s="22"/>
      <c r="U2576" t="s">
        <v>4895</v>
      </c>
      <c r="V2576" s="18">
        <f t="shared" si="244"/>
        <v>0.24000000000000021</v>
      </c>
      <c r="W2576" s="18">
        <v>40.348996659000001</v>
      </c>
      <c r="X2576" s="18">
        <v>-84.386578729899995</v>
      </c>
      <c r="Y2576" s="18">
        <v>40.351969149799999</v>
      </c>
      <c r="Z2576" s="18">
        <v>-84.386525921499995</v>
      </c>
      <c r="AA2576" s="71" t="str">
        <f t="shared" si="245"/>
        <v>SHE</v>
      </c>
    </row>
    <row r="2577" spans="1:27" x14ac:dyDescent="0.25">
      <c r="A2577" s="22" t="s">
        <v>2360</v>
      </c>
      <c r="B2577" s="22">
        <v>0</v>
      </c>
      <c r="C2577" s="22" t="s">
        <v>4622</v>
      </c>
      <c r="D2577" s="22">
        <v>3</v>
      </c>
      <c r="E2577" s="23" t="str">
        <f t="shared" si="240"/>
        <v>Green</v>
      </c>
      <c r="F2577" s="72" t="s">
        <v>1679</v>
      </c>
      <c r="G2577" s="23"/>
      <c r="H2577" s="24" t="str">
        <f t="shared" si="241"/>
        <v>Start Loc</v>
      </c>
      <c r="I2577" s="24" t="str">
        <f t="shared" si="242"/>
        <v>End Loc</v>
      </c>
      <c r="J2577" s="24" t="str">
        <f t="shared" si="243"/>
        <v>Segment</v>
      </c>
      <c r="K2577" s="71" t="s">
        <v>876</v>
      </c>
      <c r="L2577" s="22">
        <v>1.5</v>
      </c>
      <c r="M2577" s="22">
        <v>1.74</v>
      </c>
      <c r="N2577" s="22">
        <v>3</v>
      </c>
      <c r="O2577" s="22">
        <v>0</v>
      </c>
      <c r="P2577" s="22">
        <v>0</v>
      </c>
      <c r="Q2577" s="22">
        <v>0</v>
      </c>
      <c r="R2577" s="22"/>
      <c r="S2577" s="22"/>
      <c r="T2577" s="22"/>
      <c r="U2577" t="s">
        <v>256</v>
      </c>
      <c r="V2577" s="18">
        <f t="shared" si="244"/>
        <v>0.24</v>
      </c>
      <c r="W2577" s="18">
        <v>40.355444837999997</v>
      </c>
      <c r="X2577" s="18">
        <v>-83.739342548799996</v>
      </c>
      <c r="Y2577" s="18">
        <v>40.3535857265</v>
      </c>
      <c r="Z2577" s="18">
        <v>-83.735627735799994</v>
      </c>
      <c r="AA2577" s="71" t="str">
        <f t="shared" si="245"/>
        <v>LOG</v>
      </c>
    </row>
    <row r="2578" spans="1:27" x14ac:dyDescent="0.25">
      <c r="A2578" s="22" t="s">
        <v>5925</v>
      </c>
      <c r="B2578" s="22">
        <v>0</v>
      </c>
      <c r="C2578" s="22" t="s">
        <v>4612</v>
      </c>
      <c r="D2578" s="22">
        <v>2</v>
      </c>
      <c r="E2578" s="23" t="str">
        <f t="shared" si="240"/>
        <v>Green</v>
      </c>
      <c r="F2578" s="72" t="s">
        <v>1716</v>
      </c>
      <c r="G2578" s="23"/>
      <c r="H2578" s="24" t="str">
        <f t="shared" si="241"/>
        <v>Start Loc</v>
      </c>
      <c r="I2578" s="24" t="str">
        <f t="shared" si="242"/>
        <v>End Loc</v>
      </c>
      <c r="J2578" s="24" t="str">
        <f t="shared" si="243"/>
        <v>Segment</v>
      </c>
      <c r="K2578" s="71" t="s">
        <v>930</v>
      </c>
      <c r="L2578" s="22">
        <v>1</v>
      </c>
      <c r="M2578" s="22">
        <v>1.24</v>
      </c>
      <c r="N2578" s="22">
        <v>2</v>
      </c>
      <c r="O2578" s="22">
        <v>0</v>
      </c>
      <c r="P2578" s="22">
        <v>1</v>
      </c>
      <c r="Q2578" s="22">
        <v>2</v>
      </c>
      <c r="R2578" s="22"/>
      <c r="S2578" s="22"/>
      <c r="T2578" s="22"/>
      <c r="U2578" t="s">
        <v>6726</v>
      </c>
      <c r="V2578" s="18">
        <f t="shared" si="244"/>
        <v>0.24</v>
      </c>
      <c r="W2578" s="18">
        <v>40.351564681600003</v>
      </c>
      <c r="X2578" s="18">
        <v>-81.715174392899996</v>
      </c>
      <c r="Y2578" s="18">
        <v>40.354056563199997</v>
      </c>
      <c r="Z2578" s="18">
        <v>-81.712308406899993</v>
      </c>
      <c r="AA2578" s="71" t="str">
        <f t="shared" si="245"/>
        <v>COS</v>
      </c>
    </row>
    <row r="2579" spans="1:27" x14ac:dyDescent="0.25">
      <c r="A2579" s="22" t="s">
        <v>5549</v>
      </c>
      <c r="B2579" s="22">
        <v>0</v>
      </c>
      <c r="C2579" s="22" t="s">
        <v>4653</v>
      </c>
      <c r="D2579" s="22">
        <v>2</v>
      </c>
      <c r="E2579" s="23" t="str">
        <f t="shared" si="240"/>
        <v>Green</v>
      </c>
      <c r="F2579" s="72" t="s">
        <v>1716</v>
      </c>
      <c r="G2579" s="23"/>
      <c r="H2579" s="24" t="str">
        <f t="shared" si="241"/>
        <v>Start Loc</v>
      </c>
      <c r="I2579" s="24" t="str">
        <f t="shared" si="242"/>
        <v>End Loc</v>
      </c>
      <c r="J2579" s="24" t="str">
        <f t="shared" si="243"/>
        <v>Segment</v>
      </c>
      <c r="K2579" s="71" t="s">
        <v>876</v>
      </c>
      <c r="L2579" s="22">
        <v>6</v>
      </c>
      <c r="M2579" s="22">
        <v>6.24</v>
      </c>
      <c r="N2579" s="22">
        <v>2</v>
      </c>
      <c r="O2579" s="22">
        <v>0</v>
      </c>
      <c r="P2579" s="22">
        <v>0</v>
      </c>
      <c r="Q2579" s="22">
        <v>0</v>
      </c>
      <c r="R2579" s="22"/>
      <c r="S2579" s="22"/>
      <c r="T2579" s="22"/>
      <c r="U2579" t="s">
        <v>1167</v>
      </c>
      <c r="V2579" s="18">
        <f t="shared" si="244"/>
        <v>0.24000000000000021</v>
      </c>
      <c r="W2579" s="18">
        <v>40.352205918700001</v>
      </c>
      <c r="X2579" s="18">
        <v>-81.766674791100002</v>
      </c>
      <c r="Y2579" s="18">
        <v>40.354806913499999</v>
      </c>
      <c r="Z2579" s="18">
        <v>-81.764182502400004</v>
      </c>
      <c r="AA2579" s="71" t="str">
        <f t="shared" si="245"/>
        <v>COS</v>
      </c>
    </row>
    <row r="2580" spans="1:27" x14ac:dyDescent="0.25">
      <c r="A2580" s="22" t="s">
        <v>5078</v>
      </c>
      <c r="B2580" s="22">
        <v>0</v>
      </c>
      <c r="C2580" s="22" t="s">
        <v>4612</v>
      </c>
      <c r="D2580" s="22">
        <v>2</v>
      </c>
      <c r="E2580" s="23" t="str">
        <f t="shared" si="240"/>
        <v>Green</v>
      </c>
      <c r="F2580" s="72" t="s">
        <v>1690</v>
      </c>
      <c r="G2580" s="23"/>
      <c r="H2580" s="24" t="str">
        <f t="shared" si="241"/>
        <v>Start Loc</v>
      </c>
      <c r="I2580" s="24" t="str">
        <f t="shared" si="242"/>
        <v>End Loc</v>
      </c>
      <c r="J2580" s="24" t="str">
        <f t="shared" si="243"/>
        <v>Segment</v>
      </c>
      <c r="K2580" s="71" t="s">
        <v>954</v>
      </c>
      <c r="L2580" s="22">
        <v>1</v>
      </c>
      <c r="M2580" s="22">
        <v>1.24</v>
      </c>
      <c r="N2580" s="22">
        <v>2</v>
      </c>
      <c r="O2580" s="22">
        <v>0</v>
      </c>
      <c r="P2580" s="22">
        <v>0</v>
      </c>
      <c r="Q2580" s="22">
        <v>0</v>
      </c>
      <c r="R2580" s="22"/>
      <c r="S2580" s="22"/>
      <c r="T2580" s="22"/>
      <c r="U2580" t="s">
        <v>503</v>
      </c>
      <c r="V2580" s="18">
        <f t="shared" si="244"/>
        <v>0.24</v>
      </c>
      <c r="W2580" s="18">
        <v>40.356262162500002</v>
      </c>
      <c r="X2580" s="18">
        <v>-82.970368908300003</v>
      </c>
      <c r="Y2580" s="18">
        <v>40.356056489099998</v>
      </c>
      <c r="Z2580" s="18">
        <v>-82.965818882099995</v>
      </c>
      <c r="AA2580" s="71" t="str">
        <f t="shared" si="245"/>
        <v>DEL</v>
      </c>
    </row>
    <row r="2581" spans="1:27" x14ac:dyDescent="0.25">
      <c r="A2581" s="22" t="s">
        <v>5754</v>
      </c>
      <c r="B2581" s="22">
        <v>0</v>
      </c>
      <c r="C2581" s="22" t="s">
        <v>4608</v>
      </c>
      <c r="D2581" s="22">
        <v>2</v>
      </c>
      <c r="E2581" s="23" t="str">
        <f t="shared" si="240"/>
        <v>Green</v>
      </c>
      <c r="F2581" s="72" t="s">
        <v>1682</v>
      </c>
      <c r="G2581" s="23"/>
      <c r="H2581" s="24" t="str">
        <f t="shared" si="241"/>
        <v>Start Loc</v>
      </c>
      <c r="I2581" s="24" t="str">
        <f t="shared" si="242"/>
        <v>End Loc</v>
      </c>
      <c r="J2581" s="24" t="str">
        <f t="shared" si="243"/>
        <v>Segment</v>
      </c>
      <c r="K2581" s="71" t="s">
        <v>902</v>
      </c>
      <c r="L2581" s="22">
        <v>1.25</v>
      </c>
      <c r="M2581" s="22">
        <v>1.49</v>
      </c>
      <c r="N2581" s="22">
        <v>2</v>
      </c>
      <c r="O2581" s="22">
        <v>0</v>
      </c>
      <c r="P2581" s="22">
        <v>0</v>
      </c>
      <c r="Q2581" s="22">
        <v>2</v>
      </c>
      <c r="R2581" s="22"/>
      <c r="S2581" s="22"/>
      <c r="T2581" s="22"/>
      <c r="U2581" t="s">
        <v>1230</v>
      </c>
      <c r="V2581" s="18">
        <f t="shared" si="244"/>
        <v>0.24</v>
      </c>
      <c r="W2581" s="18">
        <v>40.354317337300003</v>
      </c>
      <c r="X2581" s="18">
        <v>-80.640893247299999</v>
      </c>
      <c r="Y2581" s="18">
        <v>40.356082130200001</v>
      </c>
      <c r="Z2581" s="18">
        <v>-80.644727542599995</v>
      </c>
      <c r="AA2581" s="71" t="str">
        <f t="shared" si="245"/>
        <v>JEF</v>
      </c>
    </row>
    <row r="2582" spans="1:27" x14ac:dyDescent="0.25">
      <c r="A2582" s="22" t="s">
        <v>5273</v>
      </c>
      <c r="B2582" s="22">
        <v>0</v>
      </c>
      <c r="C2582" s="22" t="s">
        <v>4668</v>
      </c>
      <c r="D2582" s="22">
        <v>2</v>
      </c>
      <c r="E2582" s="23" t="str">
        <f t="shared" si="240"/>
        <v>Green</v>
      </c>
      <c r="F2582" s="72" t="s">
        <v>1690</v>
      </c>
      <c r="G2582" s="23"/>
      <c r="H2582" s="24" t="str">
        <f t="shared" si="241"/>
        <v>Start Loc</v>
      </c>
      <c r="I2582" s="24" t="str">
        <f t="shared" si="242"/>
        <v>End Loc</v>
      </c>
      <c r="J2582" s="24" t="str">
        <f t="shared" si="243"/>
        <v>Segment</v>
      </c>
      <c r="K2582" s="71" t="s">
        <v>908</v>
      </c>
      <c r="L2582" s="22">
        <v>9.5</v>
      </c>
      <c r="M2582" s="22">
        <v>9.74</v>
      </c>
      <c r="N2582" s="22">
        <v>2</v>
      </c>
      <c r="O2582" s="22">
        <v>0</v>
      </c>
      <c r="P2582" s="22">
        <v>0</v>
      </c>
      <c r="Q2582" s="22">
        <v>3</v>
      </c>
      <c r="R2582" s="22"/>
      <c r="S2582" s="22"/>
      <c r="T2582" s="22"/>
      <c r="U2582" t="s">
        <v>2128</v>
      </c>
      <c r="V2582" s="18">
        <f t="shared" si="244"/>
        <v>0.24000000000000021</v>
      </c>
      <c r="W2582" s="18">
        <v>40.352799079900002</v>
      </c>
      <c r="X2582" s="18">
        <v>-82.9215649211</v>
      </c>
      <c r="Y2582" s="18">
        <v>40.356146425600002</v>
      </c>
      <c r="Z2582" s="18">
        <v>-82.921421371199997</v>
      </c>
      <c r="AA2582" s="71" t="str">
        <f t="shared" si="245"/>
        <v>DEL</v>
      </c>
    </row>
    <row r="2583" spans="1:27" x14ac:dyDescent="0.25">
      <c r="A2583" s="22" t="s">
        <v>5724</v>
      </c>
      <c r="B2583" s="22">
        <v>0</v>
      </c>
      <c r="C2583" s="22" t="s">
        <v>4627</v>
      </c>
      <c r="D2583" s="22">
        <v>2</v>
      </c>
      <c r="E2583" s="23" t="str">
        <f t="shared" si="240"/>
        <v>Green</v>
      </c>
      <c r="F2583" s="72" t="s">
        <v>1692</v>
      </c>
      <c r="G2583" s="23"/>
      <c r="H2583" s="24" t="str">
        <f t="shared" si="241"/>
        <v>Start Loc</v>
      </c>
      <c r="I2583" s="24" t="str">
        <f t="shared" si="242"/>
        <v>End Loc</v>
      </c>
      <c r="J2583" s="24" t="str">
        <f t="shared" si="243"/>
        <v>Segment</v>
      </c>
      <c r="K2583" s="71" t="s">
        <v>912</v>
      </c>
      <c r="L2583" s="22">
        <v>3.25</v>
      </c>
      <c r="M2583" s="22">
        <v>3.49</v>
      </c>
      <c r="N2583" s="22">
        <v>2</v>
      </c>
      <c r="O2583" s="22">
        <v>0</v>
      </c>
      <c r="P2583" s="22">
        <v>0</v>
      </c>
      <c r="Q2583" s="22">
        <v>3</v>
      </c>
      <c r="R2583" s="22"/>
      <c r="S2583" s="22"/>
      <c r="T2583" s="22"/>
      <c r="U2583" t="s">
        <v>2170</v>
      </c>
      <c r="V2583" s="18">
        <f t="shared" si="244"/>
        <v>0.24000000000000021</v>
      </c>
      <c r="W2583" s="18">
        <v>40.3560065116</v>
      </c>
      <c r="X2583" s="18">
        <v>-81.406655865199994</v>
      </c>
      <c r="Y2583" s="18">
        <v>40.359136781300002</v>
      </c>
      <c r="Z2583" s="18">
        <v>-81.404931301100007</v>
      </c>
      <c r="AA2583" s="71" t="str">
        <f t="shared" si="245"/>
        <v>TUS</v>
      </c>
    </row>
    <row r="2584" spans="1:27" x14ac:dyDescent="0.25">
      <c r="A2584" s="22" t="s">
        <v>5709</v>
      </c>
      <c r="B2584" s="22">
        <v>0</v>
      </c>
      <c r="C2584" s="22" t="s">
        <v>4634</v>
      </c>
      <c r="D2584" s="22">
        <v>2</v>
      </c>
      <c r="E2584" s="23" t="str">
        <f t="shared" si="240"/>
        <v>Green</v>
      </c>
      <c r="F2584" s="72" t="s">
        <v>1682</v>
      </c>
      <c r="G2584" s="23"/>
      <c r="H2584" s="24" t="str">
        <f t="shared" si="241"/>
        <v>Start Loc</v>
      </c>
      <c r="I2584" s="24" t="str">
        <f t="shared" si="242"/>
        <v>End Loc</v>
      </c>
      <c r="J2584" s="24" t="str">
        <f t="shared" si="243"/>
        <v>Segment</v>
      </c>
      <c r="K2584" s="71" t="s">
        <v>1589</v>
      </c>
      <c r="L2584" s="22">
        <v>6.25</v>
      </c>
      <c r="M2584" s="22">
        <v>6.49</v>
      </c>
      <c r="N2584" s="22">
        <v>2</v>
      </c>
      <c r="O2584" s="22">
        <v>0</v>
      </c>
      <c r="P2584" s="22">
        <v>0</v>
      </c>
      <c r="Q2584" s="22">
        <v>0</v>
      </c>
      <c r="R2584" s="22"/>
      <c r="S2584" s="22"/>
      <c r="T2584" s="22"/>
      <c r="U2584" t="s">
        <v>438</v>
      </c>
      <c r="V2584" s="18">
        <f t="shared" si="244"/>
        <v>0.24000000000000021</v>
      </c>
      <c r="W2584" s="18">
        <v>40.358901201800002</v>
      </c>
      <c r="X2584" s="18">
        <v>-80.753558200300006</v>
      </c>
      <c r="Y2584" s="18">
        <v>40.359245274300001</v>
      </c>
      <c r="Z2584" s="18">
        <v>-80.749195609400005</v>
      </c>
      <c r="AA2584" s="71" t="str">
        <f t="shared" si="245"/>
        <v>JEF</v>
      </c>
    </row>
    <row r="2585" spans="1:27" x14ac:dyDescent="0.25">
      <c r="A2585" s="22" t="s">
        <v>5620</v>
      </c>
      <c r="B2585" s="22">
        <v>0</v>
      </c>
      <c r="C2585" s="22" t="s">
        <v>4626</v>
      </c>
      <c r="D2585" s="22">
        <v>2</v>
      </c>
      <c r="E2585" s="23" t="str">
        <f t="shared" si="240"/>
        <v>Green</v>
      </c>
      <c r="F2585" s="72" t="s">
        <v>1682</v>
      </c>
      <c r="G2585" s="23"/>
      <c r="H2585" s="24" t="str">
        <f t="shared" si="241"/>
        <v>Start Loc</v>
      </c>
      <c r="I2585" s="24" t="str">
        <f t="shared" si="242"/>
        <v>End Loc</v>
      </c>
      <c r="J2585" s="24" t="str">
        <f t="shared" si="243"/>
        <v>Segment</v>
      </c>
      <c r="K2585" s="71" t="s">
        <v>902</v>
      </c>
      <c r="L2585" s="22">
        <v>1.75</v>
      </c>
      <c r="M2585" s="22">
        <v>1.99</v>
      </c>
      <c r="N2585" s="22">
        <v>2</v>
      </c>
      <c r="O2585" s="22">
        <v>0</v>
      </c>
      <c r="P2585" s="22">
        <v>0</v>
      </c>
      <c r="Q2585" s="22">
        <v>2</v>
      </c>
      <c r="R2585" s="22"/>
      <c r="S2585" s="22"/>
      <c r="T2585" s="22"/>
      <c r="U2585" t="s">
        <v>1230</v>
      </c>
      <c r="V2585" s="18">
        <f t="shared" si="244"/>
        <v>0.24</v>
      </c>
      <c r="W2585" s="18">
        <v>40.3580627101</v>
      </c>
      <c r="X2585" s="18">
        <v>-80.648838862100007</v>
      </c>
      <c r="Y2585" s="18">
        <v>40.360061847700003</v>
      </c>
      <c r="Z2585" s="18">
        <v>-80.652361592899993</v>
      </c>
      <c r="AA2585" s="71" t="str">
        <f t="shared" si="245"/>
        <v>JEF</v>
      </c>
    </row>
    <row r="2586" spans="1:27" x14ac:dyDescent="0.25">
      <c r="A2586" s="22" t="s">
        <v>4927</v>
      </c>
      <c r="B2586" s="22">
        <v>0</v>
      </c>
      <c r="C2586" s="22" t="s">
        <v>4669</v>
      </c>
      <c r="D2586" s="22">
        <v>2</v>
      </c>
      <c r="E2586" s="23" t="str">
        <f t="shared" si="240"/>
        <v>Green</v>
      </c>
      <c r="F2586" s="72" t="s">
        <v>1692</v>
      </c>
      <c r="G2586" s="23"/>
      <c r="H2586" s="24" t="str">
        <f t="shared" si="241"/>
        <v>Start Loc</v>
      </c>
      <c r="I2586" s="24" t="str">
        <f t="shared" si="242"/>
        <v>End Loc</v>
      </c>
      <c r="J2586" s="24" t="str">
        <f t="shared" si="243"/>
        <v>Segment</v>
      </c>
      <c r="K2586" s="71" t="s">
        <v>850</v>
      </c>
      <c r="L2586" s="22">
        <v>9.25</v>
      </c>
      <c r="M2586" s="22">
        <v>9.49</v>
      </c>
      <c r="N2586" s="22">
        <v>2</v>
      </c>
      <c r="O2586" s="22">
        <v>0</v>
      </c>
      <c r="P2586" s="22">
        <v>0</v>
      </c>
      <c r="Q2586" s="22">
        <v>1</v>
      </c>
      <c r="R2586" s="22"/>
      <c r="S2586" s="22"/>
      <c r="T2586" s="22"/>
      <c r="U2586" t="s">
        <v>4718</v>
      </c>
      <c r="V2586" s="18">
        <f t="shared" si="244"/>
        <v>0.24000000000000021</v>
      </c>
      <c r="W2586" s="18">
        <v>40.3574620045</v>
      </c>
      <c r="X2586" s="18">
        <v>-81.343532871700006</v>
      </c>
      <c r="Y2586" s="18">
        <v>40.360647831199998</v>
      </c>
      <c r="Z2586" s="18">
        <v>-81.344139135700004</v>
      </c>
      <c r="AA2586" s="71" t="str">
        <f t="shared" si="245"/>
        <v>TUS</v>
      </c>
    </row>
    <row r="2587" spans="1:27" x14ac:dyDescent="0.25">
      <c r="A2587" s="22" t="s">
        <v>5663</v>
      </c>
      <c r="B2587" s="22">
        <v>0</v>
      </c>
      <c r="C2587" s="22" t="s">
        <v>4624</v>
      </c>
      <c r="D2587" s="22">
        <v>2</v>
      </c>
      <c r="E2587" s="23" t="str">
        <f t="shared" si="240"/>
        <v>Green</v>
      </c>
      <c r="F2587" s="72" t="s">
        <v>1682</v>
      </c>
      <c r="G2587" s="23"/>
      <c r="H2587" s="24" t="str">
        <f t="shared" si="241"/>
        <v>Start Loc</v>
      </c>
      <c r="I2587" s="24" t="str">
        <f t="shared" si="242"/>
        <v>End Loc</v>
      </c>
      <c r="J2587" s="24" t="str">
        <f t="shared" si="243"/>
        <v>Segment</v>
      </c>
      <c r="K2587" s="71" t="s">
        <v>902</v>
      </c>
      <c r="L2587" s="22">
        <v>2.25</v>
      </c>
      <c r="M2587" s="22">
        <v>2.4900000000000002</v>
      </c>
      <c r="N2587" s="22">
        <v>2</v>
      </c>
      <c r="O2587" s="22">
        <v>0</v>
      </c>
      <c r="P2587" s="22">
        <v>0</v>
      </c>
      <c r="Q2587" s="22">
        <v>1</v>
      </c>
      <c r="R2587" s="22"/>
      <c r="S2587" s="22"/>
      <c r="T2587" s="22"/>
      <c r="U2587" t="s">
        <v>1230</v>
      </c>
      <c r="V2587" s="18">
        <f t="shared" si="244"/>
        <v>0.24000000000000021</v>
      </c>
      <c r="W2587" s="18">
        <v>40.3609822182</v>
      </c>
      <c r="X2587" s="18">
        <v>-80.657026095899994</v>
      </c>
      <c r="Y2587" s="18">
        <v>40.3620557096</v>
      </c>
      <c r="Z2587" s="18">
        <v>-80.661000006500004</v>
      </c>
      <c r="AA2587" s="71" t="str">
        <f t="shared" si="245"/>
        <v>JEF</v>
      </c>
    </row>
    <row r="2588" spans="1:27" x14ac:dyDescent="0.25">
      <c r="A2588" s="22" t="s">
        <v>3641</v>
      </c>
      <c r="B2588" s="22">
        <v>0</v>
      </c>
      <c r="C2588" s="22" t="s">
        <v>4615</v>
      </c>
      <c r="D2588" s="22">
        <v>3</v>
      </c>
      <c r="E2588" s="23" t="str">
        <f t="shared" si="240"/>
        <v>Green</v>
      </c>
      <c r="F2588" s="72" t="s">
        <v>1728</v>
      </c>
      <c r="G2588" s="23"/>
      <c r="H2588" s="24" t="str">
        <f t="shared" si="241"/>
        <v>Start Loc</v>
      </c>
      <c r="I2588" s="24" t="str">
        <f t="shared" si="242"/>
        <v>End Loc</v>
      </c>
      <c r="J2588" s="24" t="str">
        <f t="shared" si="243"/>
        <v>Segment</v>
      </c>
      <c r="K2588" s="71" t="s">
        <v>808</v>
      </c>
      <c r="L2588" s="22">
        <v>2.5</v>
      </c>
      <c r="M2588" s="22">
        <v>2.74</v>
      </c>
      <c r="N2588" s="22">
        <v>3</v>
      </c>
      <c r="O2588" s="22">
        <v>0</v>
      </c>
      <c r="P2588" s="22">
        <v>0</v>
      </c>
      <c r="Q2588" s="22">
        <v>2</v>
      </c>
      <c r="R2588" s="22"/>
      <c r="S2588" s="22"/>
      <c r="T2588" s="22"/>
      <c r="U2588" t="s">
        <v>412</v>
      </c>
      <c r="V2588" s="18">
        <f t="shared" si="244"/>
        <v>0.24000000000000021</v>
      </c>
      <c r="W2588" s="18">
        <v>40.360412311799998</v>
      </c>
      <c r="X2588" s="18">
        <v>-80.901105363699997</v>
      </c>
      <c r="Y2588" s="18">
        <v>40.363016229599999</v>
      </c>
      <c r="Z2588" s="18">
        <v>-80.903049121199999</v>
      </c>
      <c r="AA2588" s="71" t="str">
        <f t="shared" si="245"/>
        <v>HAS</v>
      </c>
    </row>
    <row r="2589" spans="1:27" x14ac:dyDescent="0.25">
      <c r="A2589" s="22" t="s">
        <v>2808</v>
      </c>
      <c r="B2589" s="22">
        <v>0</v>
      </c>
      <c r="C2589" s="22" t="s">
        <v>4634</v>
      </c>
      <c r="D2589" s="22">
        <v>2</v>
      </c>
      <c r="E2589" s="23" t="str">
        <f t="shared" si="240"/>
        <v>Green</v>
      </c>
      <c r="F2589" s="72" t="s">
        <v>1752</v>
      </c>
      <c r="G2589" s="23"/>
      <c r="H2589" s="24" t="str">
        <f t="shared" si="241"/>
        <v>Start Loc</v>
      </c>
      <c r="I2589" s="24" t="str">
        <f t="shared" si="242"/>
        <v>End Loc</v>
      </c>
      <c r="J2589" s="24" t="str">
        <f t="shared" si="243"/>
        <v>Segment</v>
      </c>
      <c r="K2589" s="71" t="s">
        <v>802</v>
      </c>
      <c r="L2589" s="22">
        <v>6.25</v>
      </c>
      <c r="M2589" s="22">
        <v>6.49</v>
      </c>
      <c r="N2589" s="22">
        <v>2</v>
      </c>
      <c r="O2589" s="22">
        <v>0</v>
      </c>
      <c r="P2589" s="22">
        <v>0</v>
      </c>
      <c r="Q2589" s="22">
        <v>1</v>
      </c>
      <c r="R2589" s="22"/>
      <c r="S2589" s="22"/>
      <c r="T2589" s="22"/>
      <c r="U2589" t="s">
        <v>1661</v>
      </c>
      <c r="V2589" s="18">
        <f t="shared" si="244"/>
        <v>0.24000000000000021</v>
      </c>
      <c r="W2589" s="18">
        <v>40.360820276699997</v>
      </c>
      <c r="X2589" s="18">
        <v>-82.793943794800001</v>
      </c>
      <c r="Y2589" s="18">
        <v>40.363071753600003</v>
      </c>
      <c r="Z2589" s="18">
        <v>-82.790484995300005</v>
      </c>
      <c r="AA2589" s="71" t="str">
        <f t="shared" si="245"/>
        <v>MRW</v>
      </c>
    </row>
    <row r="2590" spans="1:27" x14ac:dyDescent="0.25">
      <c r="A2590" s="22" t="s">
        <v>2650</v>
      </c>
      <c r="B2590" s="22">
        <v>0</v>
      </c>
      <c r="C2590" s="22" t="s">
        <v>4613</v>
      </c>
      <c r="D2590" s="22">
        <v>4</v>
      </c>
      <c r="E2590" s="23" t="str">
        <f t="shared" si="240"/>
        <v>Green</v>
      </c>
      <c r="F2590" s="72" t="s">
        <v>1752</v>
      </c>
      <c r="G2590" s="23"/>
      <c r="H2590" s="24" t="str">
        <f t="shared" si="241"/>
        <v>Start Loc</v>
      </c>
      <c r="I2590" s="24" t="str">
        <f t="shared" si="242"/>
        <v>End Loc</v>
      </c>
      <c r="J2590" s="24" t="str">
        <f t="shared" si="243"/>
        <v>Segment</v>
      </c>
      <c r="K2590" s="71" t="s">
        <v>802</v>
      </c>
      <c r="L2590" s="22">
        <v>6.5</v>
      </c>
      <c r="M2590" s="22">
        <v>6.74</v>
      </c>
      <c r="N2590" s="22">
        <v>4</v>
      </c>
      <c r="O2590" s="22">
        <v>0</v>
      </c>
      <c r="P2590" s="22">
        <v>0</v>
      </c>
      <c r="Q2590" s="22">
        <v>2</v>
      </c>
      <c r="R2590" s="22"/>
      <c r="S2590" s="22"/>
      <c r="T2590" s="22"/>
      <c r="U2590" t="s">
        <v>1661</v>
      </c>
      <c r="V2590" s="18">
        <f t="shared" si="244"/>
        <v>0.24000000000000021</v>
      </c>
      <c r="W2590" s="18">
        <v>40.363157479500003</v>
      </c>
      <c r="X2590" s="18">
        <v>-82.790331765100007</v>
      </c>
      <c r="Y2590" s="18">
        <v>40.363804227300001</v>
      </c>
      <c r="Z2590" s="18">
        <v>-82.785951237500001</v>
      </c>
      <c r="AA2590" s="71" t="str">
        <f t="shared" si="245"/>
        <v>MRW</v>
      </c>
    </row>
    <row r="2591" spans="1:27" x14ac:dyDescent="0.25">
      <c r="A2591" s="22" t="s">
        <v>4963</v>
      </c>
      <c r="B2591" s="22">
        <v>0</v>
      </c>
      <c r="C2591" s="22" t="s">
        <v>4617</v>
      </c>
      <c r="D2591" s="22">
        <v>2</v>
      </c>
      <c r="E2591" s="23" t="str">
        <f t="shared" si="240"/>
        <v>Green</v>
      </c>
      <c r="F2591" s="72" t="s">
        <v>1682</v>
      </c>
      <c r="G2591" s="23"/>
      <c r="H2591" s="24" t="str">
        <f t="shared" si="241"/>
        <v>Start Loc</v>
      </c>
      <c r="I2591" s="24" t="str">
        <f t="shared" si="242"/>
        <v>End Loc</v>
      </c>
      <c r="J2591" s="24" t="str">
        <f t="shared" si="243"/>
        <v>Segment</v>
      </c>
      <c r="K2591" s="71" t="s">
        <v>908</v>
      </c>
      <c r="L2591" s="22">
        <v>2.75</v>
      </c>
      <c r="M2591" s="22">
        <v>2.99</v>
      </c>
      <c r="N2591" s="22">
        <v>2</v>
      </c>
      <c r="O2591" s="22">
        <v>0</v>
      </c>
      <c r="P2591" s="22">
        <v>0</v>
      </c>
      <c r="Q2591" s="22">
        <v>0</v>
      </c>
      <c r="R2591" s="22"/>
      <c r="S2591" s="22"/>
      <c r="T2591" s="22"/>
      <c r="U2591" t="s">
        <v>288</v>
      </c>
      <c r="V2591" s="18">
        <f t="shared" si="244"/>
        <v>0.24000000000000021</v>
      </c>
      <c r="W2591" s="18">
        <v>40.364203971099997</v>
      </c>
      <c r="X2591" s="18">
        <v>-80.730490102499999</v>
      </c>
      <c r="Y2591" s="18">
        <v>40.367398720499999</v>
      </c>
      <c r="Z2591" s="18">
        <v>-80.730311032299994</v>
      </c>
      <c r="AA2591" s="71" t="str">
        <f t="shared" si="245"/>
        <v>JEF</v>
      </c>
    </row>
    <row r="2592" spans="1:27" x14ac:dyDescent="0.25">
      <c r="A2592" s="22" t="s">
        <v>6370</v>
      </c>
      <c r="B2592" s="22">
        <v>0</v>
      </c>
      <c r="C2592" s="22" t="s">
        <v>4629</v>
      </c>
      <c r="D2592" s="22">
        <v>3</v>
      </c>
      <c r="E2592" s="23" t="str">
        <f t="shared" si="240"/>
        <v>Green</v>
      </c>
      <c r="F2592" s="72" t="s">
        <v>1682</v>
      </c>
      <c r="G2592" s="23"/>
      <c r="H2592" s="24" t="str">
        <f t="shared" si="241"/>
        <v>Start Loc</v>
      </c>
      <c r="I2592" s="24" t="str">
        <f t="shared" si="242"/>
        <v>End Loc</v>
      </c>
      <c r="J2592" s="24" t="str">
        <f t="shared" si="243"/>
        <v>Segment</v>
      </c>
      <c r="K2592" s="71" t="s">
        <v>1589</v>
      </c>
      <c r="L2592" s="22">
        <v>7</v>
      </c>
      <c r="M2592" s="22">
        <v>7.24</v>
      </c>
      <c r="N2592" s="22">
        <v>3</v>
      </c>
      <c r="O2592" s="22">
        <v>0</v>
      </c>
      <c r="P2592" s="22">
        <v>0</v>
      </c>
      <c r="Q2592" s="22">
        <v>1</v>
      </c>
      <c r="R2592" s="22"/>
      <c r="S2592" s="22"/>
      <c r="T2592" s="22"/>
      <c r="U2592" t="s">
        <v>438</v>
      </c>
      <c r="V2592" s="18">
        <f t="shared" si="244"/>
        <v>0.24000000000000021</v>
      </c>
      <c r="W2592" s="18">
        <v>40.365568559000003</v>
      </c>
      <c r="X2592" s="18">
        <v>-80.745662246099997</v>
      </c>
      <c r="Y2592" s="18">
        <v>40.367426546799997</v>
      </c>
      <c r="Z2592" s="18">
        <v>-80.742155836799995</v>
      </c>
      <c r="AA2592" s="71" t="str">
        <f t="shared" si="245"/>
        <v>JEF</v>
      </c>
    </row>
    <row r="2593" spans="1:27" x14ac:dyDescent="0.25">
      <c r="A2593" s="22" t="s">
        <v>6557</v>
      </c>
      <c r="B2593" s="22">
        <v>0</v>
      </c>
      <c r="C2593" s="22" t="s">
        <v>4656</v>
      </c>
      <c r="D2593" s="22">
        <v>5</v>
      </c>
      <c r="E2593" s="23" t="str">
        <f t="shared" si="240"/>
        <v>Green</v>
      </c>
      <c r="F2593" s="72" t="s">
        <v>1682</v>
      </c>
      <c r="G2593" s="23"/>
      <c r="H2593" s="24" t="str">
        <f t="shared" si="241"/>
        <v>Start Loc</v>
      </c>
      <c r="I2593" s="24" t="str">
        <f t="shared" si="242"/>
        <v>End Loc</v>
      </c>
      <c r="J2593" s="24" t="str">
        <f t="shared" si="243"/>
        <v>Segment</v>
      </c>
      <c r="K2593" s="71" t="s">
        <v>1589</v>
      </c>
      <c r="L2593" s="22">
        <v>7.25</v>
      </c>
      <c r="M2593" s="22">
        <v>7.49</v>
      </c>
      <c r="N2593" s="22">
        <v>5</v>
      </c>
      <c r="O2593" s="22">
        <v>0</v>
      </c>
      <c r="P2593" s="22">
        <v>0</v>
      </c>
      <c r="Q2593" s="22">
        <v>1</v>
      </c>
      <c r="R2593" s="22"/>
      <c r="S2593" s="22"/>
      <c r="T2593" s="22"/>
      <c r="U2593" t="s">
        <v>438</v>
      </c>
      <c r="V2593" s="18">
        <f t="shared" si="244"/>
        <v>0.24000000000000021</v>
      </c>
      <c r="W2593" s="18">
        <v>40.367518975199999</v>
      </c>
      <c r="X2593" s="18">
        <v>-80.742010630400003</v>
      </c>
      <c r="Y2593" s="18">
        <v>40.370263563400002</v>
      </c>
      <c r="Z2593" s="18">
        <v>-80.739239399599995</v>
      </c>
      <c r="AA2593" s="71" t="str">
        <f t="shared" si="245"/>
        <v>JEF</v>
      </c>
    </row>
    <row r="2594" spans="1:27" x14ac:dyDescent="0.25">
      <c r="A2594" s="22" t="s">
        <v>5417</v>
      </c>
      <c r="B2594" s="22">
        <v>0</v>
      </c>
      <c r="C2594" s="22" t="s">
        <v>4634</v>
      </c>
      <c r="D2594" s="22">
        <v>3</v>
      </c>
      <c r="E2594" s="23" t="str">
        <f t="shared" si="240"/>
        <v>Green</v>
      </c>
      <c r="F2594" s="72" t="s">
        <v>1692</v>
      </c>
      <c r="G2594" s="23"/>
      <c r="H2594" s="24" t="str">
        <f t="shared" si="241"/>
        <v>Start Loc</v>
      </c>
      <c r="I2594" s="24" t="str">
        <f t="shared" si="242"/>
        <v>End Loc</v>
      </c>
      <c r="J2594" s="24" t="str">
        <f t="shared" si="243"/>
        <v>Segment</v>
      </c>
      <c r="K2594" s="71" t="s">
        <v>877</v>
      </c>
      <c r="L2594" s="22">
        <v>6.25</v>
      </c>
      <c r="M2594" s="22">
        <v>6.49</v>
      </c>
      <c r="N2594" s="22">
        <v>3</v>
      </c>
      <c r="O2594" s="22">
        <v>1</v>
      </c>
      <c r="P2594" s="22">
        <v>0</v>
      </c>
      <c r="Q2594" s="22">
        <v>3</v>
      </c>
      <c r="R2594" s="22"/>
      <c r="S2594" s="22"/>
      <c r="T2594" s="22"/>
      <c r="U2594" t="s">
        <v>682</v>
      </c>
      <c r="V2594" s="18">
        <f t="shared" si="244"/>
        <v>0.24000000000000021</v>
      </c>
      <c r="W2594" s="18">
        <v>40.373981028099998</v>
      </c>
      <c r="X2594" s="18">
        <v>-81.467719112599994</v>
      </c>
      <c r="Y2594" s="18">
        <v>40.373403000700002</v>
      </c>
      <c r="Z2594" s="18">
        <v>-81.463331360699996</v>
      </c>
      <c r="AA2594" s="71" t="str">
        <f t="shared" si="245"/>
        <v>TUS</v>
      </c>
    </row>
    <row r="2595" spans="1:27" x14ac:dyDescent="0.25">
      <c r="A2595" s="22" t="s">
        <v>2724</v>
      </c>
      <c r="B2595" s="22">
        <v>0</v>
      </c>
      <c r="C2595" s="22" t="s">
        <v>4622</v>
      </c>
      <c r="D2595" s="22">
        <v>2</v>
      </c>
      <c r="E2595" s="23" t="str">
        <f t="shared" si="240"/>
        <v>Green</v>
      </c>
      <c r="F2595" s="72" t="s">
        <v>1701</v>
      </c>
      <c r="G2595" s="23"/>
      <c r="H2595" s="24" t="str">
        <f t="shared" si="241"/>
        <v>Start Loc</v>
      </c>
      <c r="I2595" s="24" t="str">
        <f t="shared" si="242"/>
        <v>End Loc</v>
      </c>
      <c r="J2595" s="24" t="str">
        <f t="shared" si="243"/>
        <v>Segment</v>
      </c>
      <c r="K2595" s="71" t="s">
        <v>861</v>
      </c>
      <c r="L2595" s="22">
        <v>1.5</v>
      </c>
      <c r="M2595" s="22">
        <v>1.74</v>
      </c>
      <c r="N2595" s="22">
        <v>2</v>
      </c>
      <c r="O2595" s="22">
        <v>0</v>
      </c>
      <c r="P2595" s="22">
        <v>0</v>
      </c>
      <c r="Q2595" s="22">
        <v>1</v>
      </c>
      <c r="R2595" s="22"/>
      <c r="S2595" s="22"/>
      <c r="T2595" s="22"/>
      <c r="U2595" t="s">
        <v>1652</v>
      </c>
      <c r="V2595" s="18">
        <f t="shared" si="244"/>
        <v>0.24</v>
      </c>
      <c r="W2595" s="18">
        <v>40.372102944700003</v>
      </c>
      <c r="X2595" s="18">
        <v>-82.310459535000007</v>
      </c>
      <c r="Y2595" s="18">
        <v>40.375387233300003</v>
      </c>
      <c r="Z2595" s="18">
        <v>-82.311377227899996</v>
      </c>
      <c r="AA2595" s="71" t="str">
        <f t="shared" si="245"/>
        <v>KNO</v>
      </c>
    </row>
    <row r="2596" spans="1:27" x14ac:dyDescent="0.25">
      <c r="A2596" s="22" t="s">
        <v>6355</v>
      </c>
      <c r="B2596" s="22">
        <v>0</v>
      </c>
      <c r="C2596" s="22" t="s">
        <v>4637</v>
      </c>
      <c r="D2596" s="22">
        <v>3</v>
      </c>
      <c r="E2596" s="23" t="str">
        <f t="shared" si="240"/>
        <v>Green</v>
      </c>
      <c r="F2596" s="72" t="s">
        <v>1682</v>
      </c>
      <c r="G2596" s="23"/>
      <c r="H2596" s="24" t="str">
        <f t="shared" si="241"/>
        <v>Start Loc</v>
      </c>
      <c r="I2596" s="24" t="str">
        <f t="shared" si="242"/>
        <v>End Loc</v>
      </c>
      <c r="J2596" s="24" t="str">
        <f t="shared" si="243"/>
        <v>Segment</v>
      </c>
      <c r="K2596" s="71" t="s">
        <v>1589</v>
      </c>
      <c r="L2596" s="22">
        <v>8.25</v>
      </c>
      <c r="M2596" s="22">
        <v>8.49</v>
      </c>
      <c r="N2596" s="22">
        <v>3</v>
      </c>
      <c r="O2596" s="22">
        <v>0</v>
      </c>
      <c r="P2596" s="22">
        <v>1</v>
      </c>
      <c r="Q2596" s="22">
        <v>2</v>
      </c>
      <c r="R2596" s="22"/>
      <c r="S2596" s="22"/>
      <c r="T2596" s="22"/>
      <c r="U2596" t="s">
        <v>438</v>
      </c>
      <c r="V2596" s="18">
        <f t="shared" si="244"/>
        <v>0.24000000000000021</v>
      </c>
      <c r="W2596" s="18">
        <v>40.375572637600001</v>
      </c>
      <c r="X2596" s="18">
        <v>-80.726743518700005</v>
      </c>
      <c r="Y2596" s="18">
        <v>40.376493377199999</v>
      </c>
      <c r="Z2596" s="18">
        <v>-80.722390911600002</v>
      </c>
      <c r="AA2596" s="71" t="str">
        <f t="shared" si="245"/>
        <v>JEF</v>
      </c>
    </row>
    <row r="2597" spans="1:27" x14ac:dyDescent="0.25">
      <c r="A2597" s="22" t="s">
        <v>5751</v>
      </c>
      <c r="B2597" s="22">
        <v>0</v>
      </c>
      <c r="C2597" s="22" t="s">
        <v>4626</v>
      </c>
      <c r="D2597" s="22">
        <v>2</v>
      </c>
      <c r="E2597" s="23" t="str">
        <f t="shared" si="240"/>
        <v>Green</v>
      </c>
      <c r="F2597" s="72" t="s">
        <v>1692</v>
      </c>
      <c r="G2597" s="23"/>
      <c r="H2597" s="24" t="str">
        <f t="shared" si="241"/>
        <v>Start Loc</v>
      </c>
      <c r="I2597" s="24" t="str">
        <f t="shared" si="242"/>
        <v>End Loc</v>
      </c>
      <c r="J2597" s="24" t="str">
        <f t="shared" si="243"/>
        <v>Segment</v>
      </c>
      <c r="K2597" s="71" t="s">
        <v>835</v>
      </c>
      <c r="L2597" s="22">
        <v>1.75</v>
      </c>
      <c r="M2597" s="22">
        <v>1.99</v>
      </c>
      <c r="N2597" s="22">
        <v>2</v>
      </c>
      <c r="O2597" s="22">
        <v>0</v>
      </c>
      <c r="P2597" s="22">
        <v>0</v>
      </c>
      <c r="Q2597" s="22">
        <v>0</v>
      </c>
      <c r="R2597" s="22"/>
      <c r="S2597" s="22"/>
      <c r="T2597" s="22"/>
      <c r="U2597" t="s">
        <v>6676</v>
      </c>
      <c r="V2597" s="18">
        <f t="shared" si="244"/>
        <v>0.24</v>
      </c>
      <c r="W2597" s="18">
        <v>40.374040811599997</v>
      </c>
      <c r="X2597" s="18">
        <v>-81.409549008200003</v>
      </c>
      <c r="Y2597" s="18">
        <v>40.377094151400001</v>
      </c>
      <c r="Z2597" s="18">
        <v>-81.407450380200004</v>
      </c>
      <c r="AA2597" s="71" t="str">
        <f t="shared" si="245"/>
        <v>TUS</v>
      </c>
    </row>
    <row r="2598" spans="1:27" x14ac:dyDescent="0.25">
      <c r="A2598" s="22" t="s">
        <v>5879</v>
      </c>
      <c r="B2598" s="22">
        <v>0</v>
      </c>
      <c r="C2598" s="22" t="s">
        <v>4616</v>
      </c>
      <c r="D2598" s="22">
        <v>2</v>
      </c>
      <c r="E2598" s="23" t="str">
        <f t="shared" si="240"/>
        <v>Green</v>
      </c>
      <c r="F2598" s="72" t="s">
        <v>1716</v>
      </c>
      <c r="G2598" s="23"/>
      <c r="H2598" s="24" t="str">
        <f t="shared" si="241"/>
        <v>Start Loc</v>
      </c>
      <c r="I2598" s="24" t="str">
        <f t="shared" si="242"/>
        <v>End Loc</v>
      </c>
      <c r="J2598" s="24" t="str">
        <f t="shared" si="243"/>
        <v>Segment</v>
      </c>
      <c r="K2598" s="71" t="s">
        <v>877</v>
      </c>
      <c r="L2598" s="22">
        <v>4</v>
      </c>
      <c r="M2598" s="22">
        <v>4.24</v>
      </c>
      <c r="N2598" s="22">
        <v>2</v>
      </c>
      <c r="O2598" s="22">
        <v>0</v>
      </c>
      <c r="P2598" s="22">
        <v>0</v>
      </c>
      <c r="Q2598" s="22">
        <v>1</v>
      </c>
      <c r="R2598" s="22"/>
      <c r="S2598" s="22"/>
      <c r="T2598" s="22"/>
      <c r="U2598" t="s">
        <v>6713</v>
      </c>
      <c r="V2598" s="18">
        <f t="shared" si="244"/>
        <v>0.24000000000000021</v>
      </c>
      <c r="W2598" s="18">
        <v>40.3750452791</v>
      </c>
      <c r="X2598" s="18">
        <v>-82.052428212799995</v>
      </c>
      <c r="Y2598" s="18">
        <v>40.377362685000001</v>
      </c>
      <c r="Z2598" s="18">
        <v>-82.055447477399994</v>
      </c>
      <c r="AA2598" s="71" t="str">
        <f t="shared" si="245"/>
        <v>COS</v>
      </c>
    </row>
    <row r="2599" spans="1:27" x14ac:dyDescent="0.25">
      <c r="A2599" s="22" t="s">
        <v>5617</v>
      </c>
      <c r="B2599" s="22">
        <v>0</v>
      </c>
      <c r="C2599" s="22" t="s">
        <v>4606</v>
      </c>
      <c r="D2599" s="22">
        <v>2</v>
      </c>
      <c r="E2599" s="23" t="str">
        <f t="shared" si="240"/>
        <v>Green</v>
      </c>
      <c r="F2599" s="72" t="s">
        <v>1716</v>
      </c>
      <c r="G2599" s="23"/>
      <c r="H2599" s="24" t="str">
        <f t="shared" si="241"/>
        <v>Start Loc</v>
      </c>
      <c r="I2599" s="24" t="str">
        <f t="shared" si="242"/>
        <v>End Loc</v>
      </c>
      <c r="J2599" s="24" t="str">
        <f t="shared" si="243"/>
        <v>Segment</v>
      </c>
      <c r="K2599" s="71" t="s">
        <v>1044</v>
      </c>
      <c r="L2599" s="22">
        <v>0.25</v>
      </c>
      <c r="M2599" s="22">
        <v>0.49</v>
      </c>
      <c r="N2599" s="22">
        <v>2</v>
      </c>
      <c r="O2599" s="22">
        <v>0</v>
      </c>
      <c r="P2599" s="22">
        <v>0</v>
      </c>
      <c r="Q2599" s="22">
        <v>1</v>
      </c>
      <c r="R2599" s="22"/>
      <c r="S2599" s="22"/>
      <c r="T2599" s="22"/>
      <c r="U2599" t="s">
        <v>2120</v>
      </c>
      <c r="V2599" s="18">
        <f t="shared" si="244"/>
        <v>0.24</v>
      </c>
      <c r="W2599" s="18">
        <v>40.375414001700001</v>
      </c>
      <c r="X2599" s="18">
        <v>-81.792604651000005</v>
      </c>
      <c r="Y2599" s="18">
        <v>40.378634978000001</v>
      </c>
      <c r="Z2599" s="18">
        <v>-81.791745257000002</v>
      </c>
      <c r="AA2599" s="71" t="str">
        <f t="shared" si="245"/>
        <v>COS</v>
      </c>
    </row>
    <row r="2600" spans="1:27" x14ac:dyDescent="0.25">
      <c r="A2600" s="22" t="s">
        <v>2745</v>
      </c>
      <c r="B2600" s="22">
        <v>0</v>
      </c>
      <c r="C2600" s="22" t="s">
        <v>4632</v>
      </c>
      <c r="D2600" s="22">
        <v>3</v>
      </c>
      <c r="E2600" s="23" t="str">
        <f t="shared" si="240"/>
        <v>Green</v>
      </c>
      <c r="F2600" s="72" t="s">
        <v>1692</v>
      </c>
      <c r="G2600" s="23"/>
      <c r="H2600" s="24" t="str">
        <f t="shared" si="241"/>
        <v>Start Loc</v>
      </c>
      <c r="I2600" s="24" t="str">
        <f t="shared" si="242"/>
        <v>End Loc</v>
      </c>
      <c r="J2600" s="24" t="str">
        <f t="shared" si="243"/>
        <v>Segment</v>
      </c>
      <c r="K2600" s="71" t="s">
        <v>817</v>
      </c>
      <c r="L2600" s="22">
        <v>7.75</v>
      </c>
      <c r="M2600" s="22">
        <v>7.99</v>
      </c>
      <c r="N2600" s="22">
        <v>3</v>
      </c>
      <c r="O2600" s="22">
        <v>0</v>
      </c>
      <c r="P2600" s="22">
        <v>0</v>
      </c>
      <c r="Q2600" s="22">
        <v>3</v>
      </c>
      <c r="R2600" s="22"/>
      <c r="S2600" s="22"/>
      <c r="T2600" s="22"/>
      <c r="U2600" t="s">
        <v>302</v>
      </c>
      <c r="V2600" s="18">
        <f t="shared" si="244"/>
        <v>0.24000000000000021</v>
      </c>
      <c r="W2600" s="18">
        <v>40.3784366382</v>
      </c>
      <c r="X2600" s="18">
        <v>-81.565586978499994</v>
      </c>
      <c r="Y2600" s="18">
        <v>40.3810348206</v>
      </c>
      <c r="Z2600" s="18">
        <v>-81.562772205499996</v>
      </c>
      <c r="AA2600" s="71" t="str">
        <f t="shared" si="245"/>
        <v>TUS</v>
      </c>
    </row>
    <row r="2601" spans="1:27" x14ac:dyDescent="0.25">
      <c r="A2601" s="22" t="s">
        <v>5225</v>
      </c>
      <c r="B2601" s="22">
        <v>0</v>
      </c>
      <c r="C2601" s="22" t="s">
        <v>4610</v>
      </c>
      <c r="D2601" s="22">
        <v>2</v>
      </c>
      <c r="E2601" s="23" t="str">
        <f t="shared" si="240"/>
        <v>Green</v>
      </c>
      <c r="F2601" s="72" t="s">
        <v>1728</v>
      </c>
      <c r="G2601" s="23"/>
      <c r="H2601" s="24" t="str">
        <f t="shared" si="241"/>
        <v>Start Loc</v>
      </c>
      <c r="I2601" s="24" t="str">
        <f t="shared" si="242"/>
        <v>End Loc</v>
      </c>
      <c r="J2601" s="24" t="str">
        <f t="shared" si="243"/>
        <v>Segment</v>
      </c>
      <c r="K2601" s="71" t="s">
        <v>939</v>
      </c>
      <c r="L2601" s="22">
        <v>8</v>
      </c>
      <c r="M2601" s="22">
        <v>8.24</v>
      </c>
      <c r="N2601" s="22">
        <v>2</v>
      </c>
      <c r="O2601" s="22">
        <v>0</v>
      </c>
      <c r="P2601" s="22">
        <v>0</v>
      </c>
      <c r="Q2601" s="22">
        <v>0</v>
      </c>
      <c r="R2601" s="22"/>
      <c r="S2601" s="22"/>
      <c r="T2601" s="22"/>
      <c r="U2601" t="s">
        <v>4837</v>
      </c>
      <c r="V2601" s="18">
        <f t="shared" si="244"/>
        <v>0.24000000000000021</v>
      </c>
      <c r="W2601" s="18">
        <v>40.379886941499997</v>
      </c>
      <c r="X2601" s="18">
        <v>-81.140437887700003</v>
      </c>
      <c r="Y2601" s="18">
        <v>40.3812128593</v>
      </c>
      <c r="Z2601" s="18">
        <v>-81.1364643868</v>
      </c>
      <c r="AA2601" s="71" t="str">
        <f t="shared" si="245"/>
        <v>HAS</v>
      </c>
    </row>
    <row r="2602" spans="1:27" x14ac:dyDescent="0.25">
      <c r="A2602" s="22" t="s">
        <v>5003</v>
      </c>
      <c r="B2602" s="22">
        <v>0</v>
      </c>
      <c r="C2602" s="22" t="s">
        <v>4618</v>
      </c>
      <c r="D2602" s="22">
        <v>2</v>
      </c>
      <c r="E2602" s="23" t="str">
        <f t="shared" si="240"/>
        <v>Green</v>
      </c>
      <c r="F2602" s="72" t="s">
        <v>1697</v>
      </c>
      <c r="G2602" s="23"/>
      <c r="H2602" s="24" t="str">
        <f t="shared" si="241"/>
        <v>Start Loc</v>
      </c>
      <c r="I2602" s="24" t="str">
        <f t="shared" si="242"/>
        <v>End Loc</v>
      </c>
      <c r="J2602" s="24" t="str">
        <f t="shared" si="243"/>
        <v>Segment</v>
      </c>
      <c r="K2602" s="71" t="s">
        <v>967</v>
      </c>
      <c r="L2602" s="22">
        <v>2</v>
      </c>
      <c r="M2602" s="22">
        <v>2.2400000000000002</v>
      </c>
      <c r="N2602" s="22">
        <v>2</v>
      </c>
      <c r="O2602" s="22">
        <v>0</v>
      </c>
      <c r="P2602" s="22">
        <v>0</v>
      </c>
      <c r="Q2602" s="22">
        <v>0</v>
      </c>
      <c r="R2602" s="22"/>
      <c r="S2602" s="22"/>
      <c r="T2602" s="22"/>
      <c r="U2602" t="s">
        <v>4745</v>
      </c>
      <c r="V2602" s="18">
        <f t="shared" si="244"/>
        <v>0.24000000000000021</v>
      </c>
      <c r="W2602" s="18">
        <v>40.381532470300002</v>
      </c>
      <c r="X2602" s="18">
        <v>-84.087379917899995</v>
      </c>
      <c r="Y2602" s="18">
        <v>40.381788009399997</v>
      </c>
      <c r="Z2602" s="18">
        <v>-84.082851344399998</v>
      </c>
      <c r="AA2602" s="71" t="str">
        <f t="shared" si="245"/>
        <v>SHE</v>
      </c>
    </row>
    <row r="2603" spans="1:27" x14ac:dyDescent="0.25">
      <c r="A2603" s="22" t="s">
        <v>2248</v>
      </c>
      <c r="B2603" s="22">
        <v>0</v>
      </c>
      <c r="C2603" s="22" t="s">
        <v>4619</v>
      </c>
      <c r="D2603" s="22">
        <v>2</v>
      </c>
      <c r="E2603" s="23" t="str">
        <f t="shared" si="240"/>
        <v>Green</v>
      </c>
      <c r="F2603" s="72" t="s">
        <v>1690</v>
      </c>
      <c r="G2603" s="23"/>
      <c r="H2603" s="24" t="str">
        <f t="shared" si="241"/>
        <v>Start Loc</v>
      </c>
      <c r="I2603" s="24" t="str">
        <f t="shared" si="242"/>
        <v>End Loc</v>
      </c>
      <c r="J2603" s="24" t="str">
        <f t="shared" si="243"/>
        <v>Segment</v>
      </c>
      <c r="K2603" s="71" t="s">
        <v>1131</v>
      </c>
      <c r="L2603" s="22">
        <v>0.5</v>
      </c>
      <c r="M2603" s="22">
        <v>0.74</v>
      </c>
      <c r="N2603" s="22">
        <v>2</v>
      </c>
      <c r="O2603" s="22">
        <v>0</v>
      </c>
      <c r="P2603" s="22">
        <v>0</v>
      </c>
      <c r="Q2603" s="22">
        <v>0</v>
      </c>
      <c r="R2603" s="22"/>
      <c r="S2603" s="22"/>
      <c r="T2603" s="22"/>
      <c r="U2603" t="s">
        <v>1502</v>
      </c>
      <c r="V2603" s="18">
        <f t="shared" si="244"/>
        <v>0.24</v>
      </c>
      <c r="W2603" s="18">
        <v>40.382457409300002</v>
      </c>
      <c r="X2603" s="18">
        <v>-82.943218877500001</v>
      </c>
      <c r="Y2603" s="18">
        <v>40.385364579499999</v>
      </c>
      <c r="Z2603" s="18">
        <v>-82.945675619799999</v>
      </c>
      <c r="AA2603" s="71" t="str">
        <f t="shared" si="245"/>
        <v>DEL</v>
      </c>
    </row>
    <row r="2604" spans="1:27" x14ac:dyDescent="0.25">
      <c r="A2604" s="22" t="s">
        <v>2297</v>
      </c>
      <c r="B2604" s="22">
        <v>0</v>
      </c>
      <c r="C2604" s="22" t="s">
        <v>4611</v>
      </c>
      <c r="D2604" s="22">
        <v>2</v>
      </c>
      <c r="E2604" s="23" t="str">
        <f t="shared" si="240"/>
        <v>Green</v>
      </c>
      <c r="F2604" s="72" t="s">
        <v>1716</v>
      </c>
      <c r="G2604" s="23"/>
      <c r="H2604" s="24" t="str">
        <f t="shared" si="241"/>
        <v>Start Loc</v>
      </c>
      <c r="I2604" s="24" t="str">
        <f t="shared" si="242"/>
        <v>End Loc</v>
      </c>
      <c r="J2604" s="24" t="str">
        <f t="shared" si="243"/>
        <v>Segment</v>
      </c>
      <c r="K2604" s="71" t="s">
        <v>876</v>
      </c>
      <c r="L2604" s="22">
        <v>8.75</v>
      </c>
      <c r="M2604" s="22">
        <v>8.99</v>
      </c>
      <c r="N2604" s="22">
        <v>2</v>
      </c>
      <c r="O2604" s="22">
        <v>0</v>
      </c>
      <c r="P2604" s="22">
        <v>0</v>
      </c>
      <c r="Q2604" s="22">
        <v>0</v>
      </c>
      <c r="R2604" s="22"/>
      <c r="S2604" s="22"/>
      <c r="T2604" s="22"/>
      <c r="U2604" t="s">
        <v>1167</v>
      </c>
      <c r="V2604" s="18">
        <f t="shared" si="244"/>
        <v>0.24000000000000021</v>
      </c>
      <c r="W2604" s="18">
        <v>40.386522790299999</v>
      </c>
      <c r="X2604" s="18">
        <v>-81.752361335399996</v>
      </c>
      <c r="Y2604" s="18">
        <v>40.386914445899997</v>
      </c>
      <c r="Z2604" s="18">
        <v>-81.756625009199993</v>
      </c>
      <c r="AA2604" s="71" t="str">
        <f t="shared" si="245"/>
        <v>COS</v>
      </c>
    </row>
    <row r="2605" spans="1:27" x14ac:dyDescent="0.25">
      <c r="A2605" s="22" t="s">
        <v>5697</v>
      </c>
      <c r="B2605" s="22">
        <v>0</v>
      </c>
      <c r="C2605" s="22" t="s">
        <v>4615</v>
      </c>
      <c r="D2605" s="22">
        <v>2</v>
      </c>
      <c r="E2605" s="23" t="str">
        <f t="shared" si="240"/>
        <v>Green</v>
      </c>
      <c r="F2605" s="72" t="s">
        <v>1692</v>
      </c>
      <c r="G2605" s="23"/>
      <c r="H2605" s="24" t="str">
        <f t="shared" si="241"/>
        <v>Start Loc</v>
      </c>
      <c r="I2605" s="24" t="str">
        <f t="shared" si="242"/>
        <v>End Loc</v>
      </c>
      <c r="J2605" s="24" t="str">
        <f t="shared" si="243"/>
        <v>Segment</v>
      </c>
      <c r="K2605" s="71" t="s">
        <v>1037</v>
      </c>
      <c r="L2605" s="22">
        <v>2.5</v>
      </c>
      <c r="M2605" s="22">
        <v>2.74</v>
      </c>
      <c r="N2605" s="22">
        <v>2</v>
      </c>
      <c r="O2605" s="22">
        <v>0</v>
      </c>
      <c r="P2605" s="22">
        <v>0</v>
      </c>
      <c r="Q2605" s="22">
        <v>0</v>
      </c>
      <c r="R2605" s="22"/>
      <c r="S2605" s="22"/>
      <c r="T2605" s="22"/>
      <c r="U2605" t="s">
        <v>448</v>
      </c>
      <c r="V2605" s="18">
        <f t="shared" si="244"/>
        <v>0.24000000000000021</v>
      </c>
      <c r="W2605" s="18">
        <v>40.386625716799998</v>
      </c>
      <c r="X2605" s="18">
        <v>-81.325578113800006</v>
      </c>
      <c r="Y2605" s="18">
        <v>40.3872590617</v>
      </c>
      <c r="Z2605" s="18">
        <v>-81.321192350900006</v>
      </c>
      <c r="AA2605" s="71" t="str">
        <f t="shared" si="245"/>
        <v>TUS</v>
      </c>
    </row>
    <row r="2606" spans="1:27" x14ac:dyDescent="0.25">
      <c r="A2606" s="22" t="s">
        <v>2717</v>
      </c>
      <c r="B2606" s="22">
        <v>0</v>
      </c>
      <c r="C2606" s="22" t="s">
        <v>4617</v>
      </c>
      <c r="D2606" s="22">
        <v>2</v>
      </c>
      <c r="E2606" s="23" t="str">
        <f t="shared" si="240"/>
        <v>Green</v>
      </c>
      <c r="F2606" s="72" t="s">
        <v>1686</v>
      </c>
      <c r="G2606" s="23"/>
      <c r="H2606" s="24" t="str">
        <f t="shared" si="241"/>
        <v>Start Loc</v>
      </c>
      <c r="I2606" s="24" t="str">
        <f t="shared" si="242"/>
        <v>End Loc</v>
      </c>
      <c r="J2606" s="24" t="str">
        <f t="shared" si="243"/>
        <v>Segment</v>
      </c>
      <c r="K2606" s="71" t="s">
        <v>1093</v>
      </c>
      <c r="L2606" s="22">
        <v>2.75</v>
      </c>
      <c r="M2606" s="22">
        <v>2.99</v>
      </c>
      <c r="N2606" s="22">
        <v>2</v>
      </c>
      <c r="O2606" s="22">
        <v>0</v>
      </c>
      <c r="P2606" s="22">
        <v>0</v>
      </c>
      <c r="Q2606" s="22">
        <v>1</v>
      </c>
      <c r="R2606" s="22"/>
      <c r="S2606" s="22"/>
      <c r="T2606" s="22"/>
      <c r="U2606" t="s">
        <v>1529</v>
      </c>
      <c r="V2606" s="18">
        <f t="shared" si="244"/>
        <v>0.24000000000000021</v>
      </c>
      <c r="W2606" s="18">
        <v>40.390244601699997</v>
      </c>
      <c r="X2606" s="18">
        <v>-83.470062445400004</v>
      </c>
      <c r="Y2606" s="18">
        <v>40.389725255199998</v>
      </c>
      <c r="Z2606" s="18">
        <v>-83.4656493098</v>
      </c>
      <c r="AA2606" s="71" t="str">
        <f t="shared" si="245"/>
        <v>UNI</v>
      </c>
    </row>
    <row r="2607" spans="1:27" x14ac:dyDescent="0.25">
      <c r="A2607" s="22" t="s">
        <v>3146</v>
      </c>
      <c r="B2607" s="22">
        <v>0</v>
      </c>
      <c r="C2607" s="22" t="s">
        <v>4612</v>
      </c>
      <c r="D2607" s="22">
        <v>2</v>
      </c>
      <c r="E2607" s="23" t="str">
        <f t="shared" si="240"/>
        <v>Green</v>
      </c>
      <c r="F2607" s="72" t="s">
        <v>1692</v>
      </c>
      <c r="G2607" s="23"/>
      <c r="H2607" s="24" t="str">
        <f t="shared" si="241"/>
        <v>Start Loc</v>
      </c>
      <c r="I2607" s="24" t="str">
        <f t="shared" si="242"/>
        <v>End Loc</v>
      </c>
      <c r="J2607" s="24" t="str">
        <f t="shared" si="243"/>
        <v>Segment</v>
      </c>
      <c r="K2607" s="71" t="s">
        <v>812</v>
      </c>
      <c r="L2607" s="22">
        <v>1</v>
      </c>
      <c r="M2607" s="22">
        <v>1.24</v>
      </c>
      <c r="N2607" s="22">
        <v>2</v>
      </c>
      <c r="O2607" s="22">
        <v>0</v>
      </c>
      <c r="P2607" s="22">
        <v>0</v>
      </c>
      <c r="Q2607" s="22">
        <v>3</v>
      </c>
      <c r="R2607" s="22"/>
      <c r="S2607" s="22"/>
      <c r="T2607" s="22"/>
      <c r="U2607" t="s">
        <v>1323</v>
      </c>
      <c r="V2607" s="18">
        <f t="shared" si="244"/>
        <v>0.24</v>
      </c>
      <c r="W2607" s="18">
        <v>40.392904765700003</v>
      </c>
      <c r="X2607" s="18">
        <v>-81.389551439200005</v>
      </c>
      <c r="Y2607" s="18">
        <v>40.392041214700001</v>
      </c>
      <c r="Z2607" s="18">
        <v>-81.385891907499996</v>
      </c>
      <c r="AA2607" s="71" t="str">
        <f t="shared" si="245"/>
        <v>TUS</v>
      </c>
    </row>
    <row r="2608" spans="1:27" x14ac:dyDescent="0.25">
      <c r="A2608" s="22" t="s">
        <v>3150</v>
      </c>
      <c r="B2608" s="22">
        <v>0</v>
      </c>
      <c r="C2608" s="22" t="s">
        <v>4634</v>
      </c>
      <c r="D2608" s="22">
        <v>2</v>
      </c>
      <c r="E2608" s="23" t="str">
        <f t="shared" si="240"/>
        <v>Green</v>
      </c>
      <c r="F2608" s="72" t="s">
        <v>1740</v>
      </c>
      <c r="G2608" s="23"/>
      <c r="H2608" s="24" t="str">
        <f t="shared" si="241"/>
        <v>Start Loc</v>
      </c>
      <c r="I2608" s="24" t="str">
        <f t="shared" si="242"/>
        <v>End Loc</v>
      </c>
      <c r="J2608" s="24" t="str">
        <f t="shared" si="243"/>
        <v>Segment</v>
      </c>
      <c r="K2608" s="71" t="s">
        <v>1588</v>
      </c>
      <c r="L2608" s="22">
        <v>6.25</v>
      </c>
      <c r="M2608" s="22">
        <v>6.49</v>
      </c>
      <c r="N2608" s="22">
        <v>2</v>
      </c>
      <c r="O2608" s="22">
        <v>0</v>
      </c>
      <c r="P2608" s="22">
        <v>2</v>
      </c>
      <c r="Q2608" s="22">
        <v>3</v>
      </c>
      <c r="R2608" s="22"/>
      <c r="S2608" s="22"/>
      <c r="T2608" s="22"/>
      <c r="U2608" t="s">
        <v>529</v>
      </c>
      <c r="V2608" s="18">
        <f t="shared" si="244"/>
        <v>0.24000000000000021</v>
      </c>
      <c r="W2608" s="18">
        <v>40.392705321900003</v>
      </c>
      <c r="X2608" s="18">
        <v>-84.652329668799993</v>
      </c>
      <c r="Y2608" s="18">
        <v>40.3921735156</v>
      </c>
      <c r="Z2608" s="18">
        <v>-84.647866065100004</v>
      </c>
      <c r="AA2608" s="71" t="str">
        <f t="shared" si="245"/>
        <v>MER</v>
      </c>
    </row>
    <row r="2609" spans="1:27" x14ac:dyDescent="0.25">
      <c r="A2609" s="22" t="s">
        <v>3289</v>
      </c>
      <c r="B2609" s="22">
        <v>0</v>
      </c>
      <c r="C2609" s="22" t="s">
        <v>4621</v>
      </c>
      <c r="D2609" s="22">
        <v>5</v>
      </c>
      <c r="E2609" s="23" t="str">
        <f t="shared" si="240"/>
        <v>Green</v>
      </c>
      <c r="F2609" s="72" t="s">
        <v>1692</v>
      </c>
      <c r="G2609" s="23"/>
      <c r="H2609" s="24" t="str">
        <f t="shared" si="241"/>
        <v>Start Loc</v>
      </c>
      <c r="I2609" s="24" t="str">
        <f t="shared" si="242"/>
        <v>End Loc</v>
      </c>
      <c r="J2609" s="24" t="str">
        <f t="shared" si="243"/>
        <v>Segment</v>
      </c>
      <c r="K2609" s="71" t="s">
        <v>812</v>
      </c>
      <c r="L2609" s="22">
        <v>0.75</v>
      </c>
      <c r="M2609" s="22">
        <v>0.99</v>
      </c>
      <c r="N2609" s="22">
        <v>5</v>
      </c>
      <c r="O2609" s="22">
        <v>0</v>
      </c>
      <c r="P2609" s="22">
        <v>0</v>
      </c>
      <c r="Q2609" s="22">
        <v>0</v>
      </c>
      <c r="R2609" s="22"/>
      <c r="S2609" s="22"/>
      <c r="T2609" s="22"/>
      <c r="U2609" t="s">
        <v>1323</v>
      </c>
      <c r="V2609" s="18">
        <f t="shared" si="244"/>
        <v>0.24</v>
      </c>
      <c r="W2609" s="18">
        <v>40.394359059499997</v>
      </c>
      <c r="X2609" s="18">
        <v>-81.393208821100004</v>
      </c>
      <c r="Y2609" s="18">
        <v>40.393049091899996</v>
      </c>
      <c r="Z2609" s="18">
        <v>-81.389538972300002</v>
      </c>
      <c r="AA2609" s="71" t="str">
        <f t="shared" si="245"/>
        <v>TUS</v>
      </c>
    </row>
    <row r="2610" spans="1:27" x14ac:dyDescent="0.25">
      <c r="A2610" s="22" t="s">
        <v>5075</v>
      </c>
      <c r="B2610" s="22">
        <v>0</v>
      </c>
      <c r="C2610" s="22" t="s">
        <v>4616</v>
      </c>
      <c r="D2610" s="22">
        <v>2</v>
      </c>
      <c r="E2610" s="23" t="str">
        <f t="shared" si="240"/>
        <v>Green</v>
      </c>
      <c r="F2610" s="72" t="s">
        <v>1692</v>
      </c>
      <c r="G2610" s="23"/>
      <c r="H2610" s="24" t="str">
        <f t="shared" si="241"/>
        <v>Start Loc</v>
      </c>
      <c r="I2610" s="24" t="str">
        <f t="shared" si="242"/>
        <v>End Loc</v>
      </c>
      <c r="J2610" s="24" t="str">
        <f t="shared" si="243"/>
        <v>Segment</v>
      </c>
      <c r="K2610" s="71" t="s">
        <v>1037</v>
      </c>
      <c r="L2610" s="22">
        <v>4</v>
      </c>
      <c r="M2610" s="22">
        <v>4.24</v>
      </c>
      <c r="N2610" s="22">
        <v>2</v>
      </c>
      <c r="O2610" s="22">
        <v>0</v>
      </c>
      <c r="P2610" s="22">
        <v>0</v>
      </c>
      <c r="Q2610" s="22">
        <v>2</v>
      </c>
      <c r="R2610" s="22"/>
      <c r="S2610" s="22"/>
      <c r="T2610" s="22"/>
      <c r="U2610" t="s">
        <v>448</v>
      </c>
      <c r="V2610" s="18">
        <f t="shared" si="244"/>
        <v>0.24000000000000021</v>
      </c>
      <c r="W2610" s="18">
        <v>40.391024962199999</v>
      </c>
      <c r="X2610" s="18">
        <v>-81.3011159574</v>
      </c>
      <c r="Y2610" s="18">
        <v>40.394228285099999</v>
      </c>
      <c r="Z2610" s="18">
        <v>-81.300308484200002</v>
      </c>
      <c r="AA2610" s="71" t="str">
        <f t="shared" si="245"/>
        <v>TUS</v>
      </c>
    </row>
    <row r="2611" spans="1:27" x14ac:dyDescent="0.25">
      <c r="A2611" s="22" t="s">
        <v>3205</v>
      </c>
      <c r="B2611" s="22">
        <v>0</v>
      </c>
      <c r="C2611" s="22" t="s">
        <v>4627</v>
      </c>
      <c r="D2611" s="22">
        <v>2</v>
      </c>
      <c r="E2611" s="23" t="str">
        <f t="shared" si="240"/>
        <v>Green</v>
      </c>
      <c r="F2611" s="72" t="s">
        <v>1701</v>
      </c>
      <c r="G2611" s="23"/>
      <c r="H2611" s="24" t="str">
        <f t="shared" si="241"/>
        <v>Start Loc</v>
      </c>
      <c r="I2611" s="24" t="str">
        <f t="shared" si="242"/>
        <v>End Loc</v>
      </c>
      <c r="J2611" s="24" t="str">
        <f t="shared" si="243"/>
        <v>Segment</v>
      </c>
      <c r="K2611" s="71" t="s">
        <v>861</v>
      </c>
      <c r="L2611" s="22">
        <v>3.25</v>
      </c>
      <c r="M2611" s="22">
        <v>3.49</v>
      </c>
      <c r="N2611" s="22">
        <v>2</v>
      </c>
      <c r="O2611" s="22">
        <v>0</v>
      </c>
      <c r="P2611" s="22">
        <v>0</v>
      </c>
      <c r="Q2611" s="22">
        <v>0</v>
      </c>
      <c r="R2611" s="22"/>
      <c r="S2611" s="22"/>
      <c r="T2611" s="22"/>
      <c r="U2611" t="s">
        <v>1652</v>
      </c>
      <c r="V2611" s="18">
        <f t="shared" si="244"/>
        <v>0.24000000000000021</v>
      </c>
      <c r="W2611" s="18">
        <v>40.3942818234</v>
      </c>
      <c r="X2611" s="18">
        <v>-82.323473306400004</v>
      </c>
      <c r="Y2611" s="18">
        <v>40.396981053899999</v>
      </c>
      <c r="Z2611" s="18">
        <v>-82.325100061900002</v>
      </c>
      <c r="AA2611" s="71" t="str">
        <f t="shared" si="245"/>
        <v>KNO</v>
      </c>
    </row>
    <row r="2612" spans="1:27" x14ac:dyDescent="0.25">
      <c r="A2612" s="22" t="s">
        <v>4258</v>
      </c>
      <c r="B2612" s="22">
        <v>0</v>
      </c>
      <c r="C2612" s="22" t="s">
        <v>4624</v>
      </c>
      <c r="D2612" s="22">
        <v>5</v>
      </c>
      <c r="E2612" s="23" t="str">
        <f t="shared" si="240"/>
        <v>Green</v>
      </c>
      <c r="F2612" s="72" t="s">
        <v>1692</v>
      </c>
      <c r="G2612" s="23"/>
      <c r="H2612" s="24" t="str">
        <f t="shared" si="241"/>
        <v>Start Loc</v>
      </c>
      <c r="I2612" s="24" t="str">
        <f t="shared" si="242"/>
        <v>End Loc</v>
      </c>
      <c r="J2612" s="24" t="str">
        <f t="shared" si="243"/>
        <v>Segment</v>
      </c>
      <c r="K2612" s="71" t="s">
        <v>812</v>
      </c>
      <c r="L2612" s="22">
        <v>2.25</v>
      </c>
      <c r="M2612" s="22">
        <v>2.4900000000000002</v>
      </c>
      <c r="N2612" s="22">
        <v>5</v>
      </c>
      <c r="O2612" s="22">
        <v>0</v>
      </c>
      <c r="P2612" s="22">
        <v>0</v>
      </c>
      <c r="Q2612" s="22">
        <v>0</v>
      </c>
      <c r="R2612" s="22"/>
      <c r="S2612" s="22"/>
      <c r="T2612" s="22"/>
      <c r="U2612" t="s">
        <v>1323</v>
      </c>
      <c r="V2612" s="18">
        <f t="shared" si="244"/>
        <v>0.24000000000000021</v>
      </c>
      <c r="W2612" s="18">
        <v>40.3996880264</v>
      </c>
      <c r="X2612" s="18">
        <v>-81.382724091200004</v>
      </c>
      <c r="Y2612" s="18">
        <v>40.402865796100002</v>
      </c>
      <c r="Z2612" s="18">
        <v>-81.383907779699996</v>
      </c>
      <c r="AA2612" s="71" t="str">
        <f t="shared" si="245"/>
        <v>TUS</v>
      </c>
    </row>
    <row r="2613" spans="1:27" x14ac:dyDescent="0.25">
      <c r="A2613" s="22" t="s">
        <v>6017</v>
      </c>
      <c r="B2613" s="22">
        <v>0</v>
      </c>
      <c r="C2613" s="22" t="s">
        <v>4615</v>
      </c>
      <c r="D2613" s="22">
        <v>2</v>
      </c>
      <c r="E2613" s="23" t="str">
        <f t="shared" si="240"/>
        <v>Green</v>
      </c>
      <c r="F2613" s="72" t="s">
        <v>1682</v>
      </c>
      <c r="G2613" s="23"/>
      <c r="H2613" s="24" t="str">
        <f t="shared" si="241"/>
        <v>Start Loc</v>
      </c>
      <c r="I2613" s="24" t="str">
        <f t="shared" si="242"/>
        <v>End Loc</v>
      </c>
      <c r="J2613" s="24" t="str">
        <f t="shared" si="243"/>
        <v>Segment</v>
      </c>
      <c r="K2613" s="71" t="s">
        <v>1036</v>
      </c>
      <c r="L2613" s="22">
        <v>2.5</v>
      </c>
      <c r="M2613" s="22">
        <v>2.74</v>
      </c>
      <c r="N2613" s="22">
        <v>2</v>
      </c>
      <c r="O2613" s="22">
        <v>0</v>
      </c>
      <c r="P2613" s="22">
        <v>0</v>
      </c>
      <c r="Q2613" s="22">
        <v>1</v>
      </c>
      <c r="R2613" s="22"/>
      <c r="S2613" s="22"/>
      <c r="T2613" s="22"/>
      <c r="U2613" t="s">
        <v>732</v>
      </c>
      <c r="V2613" s="18">
        <f t="shared" si="244"/>
        <v>0.24000000000000021</v>
      </c>
      <c r="W2613" s="18">
        <v>40.4061655183</v>
      </c>
      <c r="X2613" s="18">
        <v>-80.688234636999994</v>
      </c>
      <c r="Y2613" s="18">
        <v>40.4033079927</v>
      </c>
      <c r="Z2613" s="18">
        <v>-80.686065600000006</v>
      </c>
      <c r="AA2613" s="71" t="str">
        <f t="shared" si="245"/>
        <v>JEF</v>
      </c>
    </row>
    <row r="2614" spans="1:27" x14ac:dyDescent="0.25">
      <c r="A2614" s="22" t="s">
        <v>3746</v>
      </c>
      <c r="B2614" s="22">
        <v>0</v>
      </c>
      <c r="C2614" s="22" t="s">
        <v>4626</v>
      </c>
      <c r="D2614" s="22">
        <v>2</v>
      </c>
      <c r="E2614" s="23" t="str">
        <f t="shared" si="240"/>
        <v>Green</v>
      </c>
      <c r="F2614" s="72" t="s">
        <v>1682</v>
      </c>
      <c r="G2614" s="23"/>
      <c r="H2614" s="24" t="str">
        <f t="shared" si="241"/>
        <v>Start Loc</v>
      </c>
      <c r="I2614" s="24" t="str">
        <f t="shared" si="242"/>
        <v>End Loc</v>
      </c>
      <c r="J2614" s="24" t="str">
        <f t="shared" si="243"/>
        <v>Segment</v>
      </c>
      <c r="K2614" s="71" t="s">
        <v>1036</v>
      </c>
      <c r="L2614" s="22">
        <v>1.75</v>
      </c>
      <c r="M2614" s="22">
        <v>1.99</v>
      </c>
      <c r="N2614" s="22">
        <v>2</v>
      </c>
      <c r="O2614" s="22">
        <v>0</v>
      </c>
      <c r="P2614" s="22">
        <v>0</v>
      </c>
      <c r="Q2614" s="22">
        <v>3</v>
      </c>
      <c r="R2614" s="22"/>
      <c r="S2614" s="22"/>
      <c r="T2614" s="22"/>
      <c r="U2614" t="s">
        <v>732</v>
      </c>
      <c r="V2614" s="18">
        <f t="shared" si="244"/>
        <v>0.24</v>
      </c>
      <c r="W2614" s="18">
        <v>40.407637650200002</v>
      </c>
      <c r="X2614" s="18">
        <v>-80.701870240199995</v>
      </c>
      <c r="Y2614" s="18">
        <v>40.408007095999999</v>
      </c>
      <c r="Z2614" s="18">
        <v>-80.697448948800002</v>
      </c>
      <c r="AA2614" s="71" t="str">
        <f t="shared" si="245"/>
        <v>JEF</v>
      </c>
    </row>
    <row r="2615" spans="1:27" x14ac:dyDescent="0.25">
      <c r="A2615" s="22" t="s">
        <v>3222</v>
      </c>
      <c r="B2615" s="22">
        <v>0</v>
      </c>
      <c r="C2615" s="22" t="s">
        <v>4618</v>
      </c>
      <c r="D2615" s="22">
        <v>3</v>
      </c>
      <c r="E2615" s="23" t="str">
        <f t="shared" si="240"/>
        <v>Green</v>
      </c>
      <c r="F2615" s="72" t="s">
        <v>1728</v>
      </c>
      <c r="G2615" s="23"/>
      <c r="H2615" s="24" t="str">
        <f t="shared" si="241"/>
        <v>Start Loc</v>
      </c>
      <c r="I2615" s="24" t="str">
        <f t="shared" si="242"/>
        <v>End Loc</v>
      </c>
      <c r="J2615" s="24" t="str">
        <f t="shared" si="243"/>
        <v>Segment</v>
      </c>
      <c r="K2615" s="71" t="s">
        <v>1036</v>
      </c>
      <c r="L2615" s="22">
        <v>2</v>
      </c>
      <c r="M2615" s="22">
        <v>2.2400000000000002</v>
      </c>
      <c r="N2615" s="22">
        <v>3</v>
      </c>
      <c r="O2615" s="22">
        <v>0</v>
      </c>
      <c r="P2615" s="22">
        <v>0</v>
      </c>
      <c r="Q2615" s="22">
        <v>0</v>
      </c>
      <c r="R2615" s="22"/>
      <c r="S2615" s="22"/>
      <c r="T2615" s="22"/>
      <c r="U2615" t="s">
        <v>1960</v>
      </c>
      <c r="V2615" s="18">
        <f t="shared" si="244"/>
        <v>0.24000000000000021</v>
      </c>
      <c r="W2615" s="18">
        <v>40.411907057100002</v>
      </c>
      <c r="X2615" s="18">
        <v>-81.157577746000001</v>
      </c>
      <c r="Y2615" s="18">
        <v>40.410391240099997</v>
      </c>
      <c r="Z2615" s="18">
        <v>-81.154298006800005</v>
      </c>
      <c r="AA2615" s="71" t="str">
        <f t="shared" si="245"/>
        <v>HAS</v>
      </c>
    </row>
    <row r="2616" spans="1:27" x14ac:dyDescent="0.25">
      <c r="A2616" s="22" t="s">
        <v>5867</v>
      </c>
      <c r="B2616" s="22">
        <v>0</v>
      </c>
      <c r="C2616" s="22" t="s">
        <v>4665</v>
      </c>
      <c r="D2616" s="22">
        <v>2</v>
      </c>
      <c r="E2616" s="23" t="str">
        <f t="shared" si="240"/>
        <v>Green</v>
      </c>
      <c r="F2616" s="72" t="s">
        <v>1701</v>
      </c>
      <c r="G2616" s="23"/>
      <c r="H2616" s="24" t="str">
        <f t="shared" si="241"/>
        <v>Start Loc</v>
      </c>
      <c r="I2616" s="24" t="str">
        <f t="shared" si="242"/>
        <v>End Loc</v>
      </c>
      <c r="J2616" s="24" t="str">
        <f t="shared" si="243"/>
        <v>Segment</v>
      </c>
      <c r="K2616" s="71" t="s">
        <v>808</v>
      </c>
      <c r="L2616" s="22">
        <v>9.75</v>
      </c>
      <c r="M2616" s="22">
        <v>9.99</v>
      </c>
      <c r="N2616" s="22">
        <v>2</v>
      </c>
      <c r="O2616" s="22">
        <v>0</v>
      </c>
      <c r="P2616" s="22">
        <v>0</v>
      </c>
      <c r="Q2616" s="22">
        <v>2</v>
      </c>
      <c r="R2616" s="22"/>
      <c r="S2616" s="22"/>
      <c r="T2616" s="22"/>
      <c r="U2616" t="s">
        <v>325</v>
      </c>
      <c r="V2616" s="18">
        <f t="shared" si="244"/>
        <v>0.24000000000000021</v>
      </c>
      <c r="W2616" s="18">
        <v>40.413105420000001</v>
      </c>
      <c r="X2616" s="18">
        <v>-82.3530392519</v>
      </c>
      <c r="Y2616" s="18">
        <v>40.412350409799998</v>
      </c>
      <c r="Z2616" s="18">
        <v>-82.350144030199999</v>
      </c>
      <c r="AA2616" s="71" t="str">
        <f t="shared" si="245"/>
        <v>KNO</v>
      </c>
    </row>
    <row r="2617" spans="1:27" x14ac:dyDescent="0.25">
      <c r="A2617" s="22" t="s">
        <v>2531</v>
      </c>
      <c r="B2617" s="22">
        <v>0</v>
      </c>
      <c r="C2617" s="22" t="s">
        <v>4621</v>
      </c>
      <c r="D2617" s="22">
        <v>3</v>
      </c>
      <c r="E2617" s="23" t="str">
        <f t="shared" si="240"/>
        <v>Green</v>
      </c>
      <c r="F2617" s="72" t="s">
        <v>1701</v>
      </c>
      <c r="G2617" s="23"/>
      <c r="H2617" s="24" t="str">
        <f t="shared" si="241"/>
        <v>Start Loc</v>
      </c>
      <c r="I2617" s="24" t="str">
        <f t="shared" si="242"/>
        <v>End Loc</v>
      </c>
      <c r="J2617" s="24" t="str">
        <f t="shared" si="243"/>
        <v>Segment</v>
      </c>
      <c r="K2617" s="71" t="s">
        <v>1007</v>
      </c>
      <c r="L2617" s="22">
        <v>0.75</v>
      </c>
      <c r="M2617" s="22">
        <v>0.99</v>
      </c>
      <c r="N2617" s="22">
        <v>3</v>
      </c>
      <c r="O2617" s="22">
        <v>0</v>
      </c>
      <c r="P2617" s="22">
        <v>0</v>
      </c>
      <c r="Q2617" s="22">
        <v>0</v>
      </c>
      <c r="R2617" s="22"/>
      <c r="S2617" s="22"/>
      <c r="T2617" s="22"/>
      <c r="U2617" t="s">
        <v>1581</v>
      </c>
      <c r="V2617" s="18">
        <f t="shared" si="244"/>
        <v>0.24</v>
      </c>
      <c r="W2617" s="18">
        <v>40.4146064866</v>
      </c>
      <c r="X2617" s="18">
        <v>-82.474806543499994</v>
      </c>
      <c r="Y2617" s="18">
        <v>40.412774713600001</v>
      </c>
      <c r="Z2617" s="18">
        <v>-82.471198967700005</v>
      </c>
      <c r="AA2617" s="71" t="str">
        <f t="shared" si="245"/>
        <v>KNO</v>
      </c>
    </row>
    <row r="2618" spans="1:27" x14ac:dyDescent="0.25">
      <c r="A2618" s="22" t="s">
        <v>5435</v>
      </c>
      <c r="B2618" s="22">
        <v>0</v>
      </c>
      <c r="C2618" s="22" t="s">
        <v>4620</v>
      </c>
      <c r="D2618" s="22">
        <v>2</v>
      </c>
      <c r="E2618" s="23" t="str">
        <f t="shared" si="240"/>
        <v>Green</v>
      </c>
      <c r="F2618" s="72" t="s">
        <v>1701</v>
      </c>
      <c r="G2618" s="23"/>
      <c r="H2618" s="24" t="str">
        <f t="shared" si="241"/>
        <v>Start Loc</v>
      </c>
      <c r="I2618" s="24" t="str">
        <f t="shared" si="242"/>
        <v>End Loc</v>
      </c>
      <c r="J2618" s="24" t="str">
        <f t="shared" si="243"/>
        <v>Segment</v>
      </c>
      <c r="K2618" s="71" t="s">
        <v>808</v>
      </c>
      <c r="L2618" s="22">
        <v>0</v>
      </c>
      <c r="M2618" s="22">
        <v>0.24</v>
      </c>
      <c r="N2618" s="22">
        <v>2</v>
      </c>
      <c r="O2618" s="22">
        <v>0</v>
      </c>
      <c r="P2618" s="22">
        <v>0</v>
      </c>
      <c r="Q2618" s="22">
        <v>1</v>
      </c>
      <c r="R2618" s="22"/>
      <c r="S2618" s="22"/>
      <c r="T2618" s="22"/>
      <c r="U2618" t="s">
        <v>325</v>
      </c>
      <c r="V2618" s="18">
        <f t="shared" si="244"/>
        <v>0.24</v>
      </c>
      <c r="W2618" s="18">
        <v>40.413220316299999</v>
      </c>
      <c r="X2618" s="18">
        <v>-82.348732252299996</v>
      </c>
      <c r="Y2618" s="18">
        <v>40.413186484500002</v>
      </c>
      <c r="Z2618" s="18">
        <v>-82.344316237699999</v>
      </c>
      <c r="AA2618" s="71" t="str">
        <f t="shared" si="245"/>
        <v>KNO</v>
      </c>
    </row>
    <row r="2619" spans="1:27" x14ac:dyDescent="0.25">
      <c r="A2619" s="22" t="s">
        <v>6257</v>
      </c>
      <c r="B2619" s="22">
        <v>0</v>
      </c>
      <c r="C2619" s="22" t="s">
        <v>4668</v>
      </c>
      <c r="D2619" s="22">
        <v>2</v>
      </c>
      <c r="E2619" s="23" t="str">
        <f t="shared" si="240"/>
        <v>Green</v>
      </c>
      <c r="F2619" s="72" t="s">
        <v>1701</v>
      </c>
      <c r="G2619" s="23"/>
      <c r="H2619" s="24" t="str">
        <f t="shared" si="241"/>
        <v>Start Loc</v>
      </c>
      <c r="I2619" s="24" t="str">
        <f t="shared" si="242"/>
        <v>End Loc</v>
      </c>
      <c r="J2619" s="24" t="str">
        <f t="shared" si="243"/>
        <v>Segment</v>
      </c>
      <c r="K2619" s="71" t="s">
        <v>808</v>
      </c>
      <c r="L2619" s="22">
        <v>9.5</v>
      </c>
      <c r="M2619" s="22">
        <v>9.74</v>
      </c>
      <c r="N2619" s="22">
        <v>2</v>
      </c>
      <c r="O2619" s="22">
        <v>0</v>
      </c>
      <c r="P2619" s="22">
        <v>1</v>
      </c>
      <c r="Q2619" s="22">
        <v>1</v>
      </c>
      <c r="R2619" s="22"/>
      <c r="S2619" s="22"/>
      <c r="T2619" s="22"/>
      <c r="U2619" t="s">
        <v>325</v>
      </c>
      <c r="V2619" s="18">
        <f t="shared" si="244"/>
        <v>0.24000000000000021</v>
      </c>
      <c r="W2619" s="18">
        <v>40.416108478600002</v>
      </c>
      <c r="X2619" s="18">
        <v>-82.355420668700006</v>
      </c>
      <c r="Y2619" s="18">
        <v>40.413248363699999</v>
      </c>
      <c r="Z2619" s="18">
        <v>-82.353118949500001</v>
      </c>
      <c r="AA2619" s="71" t="str">
        <f t="shared" si="245"/>
        <v>KNO</v>
      </c>
    </row>
    <row r="2620" spans="1:27" x14ac:dyDescent="0.25">
      <c r="A2620" s="22" t="s">
        <v>3337</v>
      </c>
      <c r="B2620" s="22">
        <v>0</v>
      </c>
      <c r="C2620" s="22" t="s">
        <v>4619</v>
      </c>
      <c r="D2620" s="22">
        <v>4</v>
      </c>
      <c r="E2620" s="23" t="str">
        <f t="shared" si="240"/>
        <v>Green</v>
      </c>
      <c r="F2620" s="72" t="s">
        <v>1701</v>
      </c>
      <c r="G2620" s="23"/>
      <c r="H2620" s="24" t="str">
        <f t="shared" si="241"/>
        <v>Start Loc</v>
      </c>
      <c r="I2620" s="24" t="str">
        <f t="shared" si="242"/>
        <v>End Loc</v>
      </c>
      <c r="J2620" s="24" t="str">
        <f t="shared" si="243"/>
        <v>Segment</v>
      </c>
      <c r="K2620" s="71" t="s">
        <v>1007</v>
      </c>
      <c r="L2620" s="22">
        <v>0.5</v>
      </c>
      <c r="M2620" s="22">
        <v>0.74</v>
      </c>
      <c r="N2620" s="22">
        <v>4</v>
      </c>
      <c r="O2620" s="22">
        <v>0</v>
      </c>
      <c r="P2620" s="22">
        <v>0</v>
      </c>
      <c r="Q2620" s="22">
        <v>1</v>
      </c>
      <c r="R2620" s="22"/>
      <c r="S2620" s="22"/>
      <c r="T2620" s="22"/>
      <c r="U2620" t="s">
        <v>1581</v>
      </c>
      <c r="V2620" s="18">
        <f t="shared" si="244"/>
        <v>0.24</v>
      </c>
      <c r="W2620" s="18">
        <v>40.415359844999998</v>
      </c>
      <c r="X2620" s="18">
        <v>-82.479255564100001</v>
      </c>
      <c r="Y2620" s="18">
        <v>40.414706661700002</v>
      </c>
      <c r="Z2620" s="18">
        <v>-82.474942864699997</v>
      </c>
      <c r="AA2620" s="71" t="str">
        <f t="shared" si="245"/>
        <v>KNO</v>
      </c>
    </row>
    <row r="2621" spans="1:27" x14ac:dyDescent="0.25">
      <c r="A2621" s="22" t="s">
        <v>4220</v>
      </c>
      <c r="B2621" s="22">
        <v>0</v>
      </c>
      <c r="C2621" s="22" t="s">
        <v>4626</v>
      </c>
      <c r="D2621" s="22">
        <v>3</v>
      </c>
      <c r="E2621" s="23" t="str">
        <f t="shared" si="240"/>
        <v>Green</v>
      </c>
      <c r="F2621" s="72" t="s">
        <v>1692</v>
      </c>
      <c r="G2621" s="23"/>
      <c r="H2621" s="24" t="str">
        <f t="shared" si="241"/>
        <v>Start Loc</v>
      </c>
      <c r="I2621" s="24" t="str">
        <f t="shared" si="242"/>
        <v>End Loc</v>
      </c>
      <c r="J2621" s="24" t="str">
        <f t="shared" si="243"/>
        <v>Segment</v>
      </c>
      <c r="K2621" s="71" t="s">
        <v>936</v>
      </c>
      <c r="L2621" s="22">
        <v>1.75</v>
      </c>
      <c r="M2621" s="22">
        <v>1.99</v>
      </c>
      <c r="N2621" s="22">
        <v>3</v>
      </c>
      <c r="O2621" s="22">
        <v>0</v>
      </c>
      <c r="P2621" s="22">
        <v>0</v>
      </c>
      <c r="Q2621" s="22">
        <v>3</v>
      </c>
      <c r="R2621" s="22"/>
      <c r="S2621" s="22"/>
      <c r="T2621" s="22"/>
      <c r="U2621" t="s">
        <v>1182</v>
      </c>
      <c r="V2621" s="18">
        <f t="shared" si="244"/>
        <v>0.24</v>
      </c>
      <c r="W2621" s="18">
        <v>40.4118500453</v>
      </c>
      <c r="X2621" s="18">
        <v>-81.344315120100006</v>
      </c>
      <c r="Y2621" s="18">
        <v>40.4152064564</v>
      </c>
      <c r="Z2621" s="18">
        <v>-81.345346010599997</v>
      </c>
      <c r="AA2621" s="71" t="str">
        <f t="shared" si="245"/>
        <v>TUS</v>
      </c>
    </row>
    <row r="2622" spans="1:27" x14ac:dyDescent="0.25">
      <c r="A2622" s="22" t="s">
        <v>4230</v>
      </c>
      <c r="B2622" s="22">
        <v>0</v>
      </c>
      <c r="C2622" s="22" t="s">
        <v>4614</v>
      </c>
      <c r="D2622" s="22">
        <v>2</v>
      </c>
      <c r="E2622" s="23" t="str">
        <f t="shared" si="240"/>
        <v>Green</v>
      </c>
      <c r="F2622" s="72" t="s">
        <v>1692</v>
      </c>
      <c r="G2622" s="23"/>
      <c r="H2622" s="24" t="str">
        <f t="shared" si="241"/>
        <v>Start Loc</v>
      </c>
      <c r="I2622" s="24" t="str">
        <f t="shared" si="242"/>
        <v>End Loc</v>
      </c>
      <c r="J2622" s="24" t="str">
        <f t="shared" si="243"/>
        <v>Segment</v>
      </c>
      <c r="K2622" s="71" t="s">
        <v>812</v>
      </c>
      <c r="L2622" s="22">
        <v>3.75</v>
      </c>
      <c r="M2622" s="22">
        <v>3.99</v>
      </c>
      <c r="N2622" s="22">
        <v>2</v>
      </c>
      <c r="O2622" s="22">
        <v>0</v>
      </c>
      <c r="P2622" s="22">
        <v>0</v>
      </c>
      <c r="Q2622" s="22">
        <v>2</v>
      </c>
      <c r="R2622" s="22"/>
      <c r="S2622" s="22"/>
      <c r="T2622" s="22"/>
      <c r="U2622" t="s">
        <v>1323</v>
      </c>
      <c r="V2622" s="18">
        <f t="shared" si="244"/>
        <v>0.24000000000000021</v>
      </c>
      <c r="W2622" s="18">
        <v>40.414582640600003</v>
      </c>
      <c r="X2622" s="18">
        <v>-81.366525251400006</v>
      </c>
      <c r="Y2622" s="18">
        <v>40.416004225199998</v>
      </c>
      <c r="Z2622" s="18">
        <v>-81.362481206599995</v>
      </c>
      <c r="AA2622" s="71" t="str">
        <f t="shared" si="245"/>
        <v>TUS</v>
      </c>
    </row>
    <row r="2623" spans="1:27" x14ac:dyDescent="0.25">
      <c r="A2623" s="22" t="s">
        <v>3224</v>
      </c>
      <c r="B2623" s="22">
        <v>0</v>
      </c>
      <c r="C2623" s="22" t="s">
        <v>4621</v>
      </c>
      <c r="D2623" s="22">
        <v>3</v>
      </c>
      <c r="E2623" s="23" t="str">
        <f t="shared" si="240"/>
        <v>Green</v>
      </c>
      <c r="F2623" s="72" t="s">
        <v>1692</v>
      </c>
      <c r="G2623" s="23"/>
      <c r="H2623" s="24" t="str">
        <f t="shared" si="241"/>
        <v>Start Loc</v>
      </c>
      <c r="I2623" s="24" t="str">
        <f t="shared" si="242"/>
        <v>End Loc</v>
      </c>
      <c r="J2623" s="24" t="str">
        <f t="shared" si="243"/>
        <v>Segment</v>
      </c>
      <c r="K2623" s="71" t="s">
        <v>867</v>
      </c>
      <c r="L2623" s="22">
        <v>0.75</v>
      </c>
      <c r="M2623" s="22">
        <v>0.99</v>
      </c>
      <c r="N2623" s="22">
        <v>3</v>
      </c>
      <c r="O2623" s="22">
        <v>0</v>
      </c>
      <c r="P2623" s="22">
        <v>0</v>
      </c>
      <c r="Q2623" s="22">
        <v>0</v>
      </c>
      <c r="R2623" s="22"/>
      <c r="S2623" s="22"/>
      <c r="T2623" s="22"/>
      <c r="U2623" t="s">
        <v>1521</v>
      </c>
      <c r="V2623" s="18">
        <f t="shared" si="244"/>
        <v>0.24</v>
      </c>
      <c r="W2623" s="18">
        <v>40.418855297199997</v>
      </c>
      <c r="X2623" s="18">
        <v>-81.339016018500004</v>
      </c>
      <c r="Y2623" s="18">
        <v>40.416955657400003</v>
      </c>
      <c r="Z2623" s="18">
        <v>-81.335237207600002</v>
      </c>
      <c r="AA2623" s="71" t="str">
        <f t="shared" si="245"/>
        <v>TUS</v>
      </c>
    </row>
    <row r="2624" spans="1:27" x14ac:dyDescent="0.25">
      <c r="A2624" s="22" t="s">
        <v>5890</v>
      </c>
      <c r="B2624" s="22">
        <v>0</v>
      </c>
      <c r="C2624" s="22" t="s">
        <v>4612</v>
      </c>
      <c r="D2624" s="22">
        <v>2</v>
      </c>
      <c r="E2624" s="23" t="str">
        <f t="shared" si="240"/>
        <v>Green</v>
      </c>
      <c r="F2624" s="72" t="s">
        <v>1692</v>
      </c>
      <c r="G2624" s="23"/>
      <c r="H2624" s="24" t="str">
        <f t="shared" si="241"/>
        <v>Start Loc</v>
      </c>
      <c r="I2624" s="24" t="str">
        <f t="shared" si="242"/>
        <v>End Loc</v>
      </c>
      <c r="J2624" s="24" t="str">
        <f t="shared" si="243"/>
        <v>Segment</v>
      </c>
      <c r="K2624" s="71" t="s">
        <v>867</v>
      </c>
      <c r="L2624" s="22">
        <v>1</v>
      </c>
      <c r="M2624" s="22">
        <v>1.24</v>
      </c>
      <c r="N2624" s="22">
        <v>2</v>
      </c>
      <c r="O2624" s="22">
        <v>0</v>
      </c>
      <c r="P2624" s="22">
        <v>0</v>
      </c>
      <c r="Q2624" s="22">
        <v>0</v>
      </c>
      <c r="R2624" s="22"/>
      <c r="S2624" s="22"/>
      <c r="T2624" s="22"/>
      <c r="U2624" t="s">
        <v>1521</v>
      </c>
      <c r="V2624" s="18">
        <f t="shared" si="244"/>
        <v>0.24</v>
      </c>
      <c r="W2624" s="18">
        <v>40.416918704700002</v>
      </c>
      <c r="X2624" s="18">
        <v>-81.335054382500005</v>
      </c>
      <c r="Y2624" s="18">
        <v>40.417261604899998</v>
      </c>
      <c r="Z2624" s="18">
        <v>-81.330551587900004</v>
      </c>
      <c r="AA2624" s="71" t="str">
        <f t="shared" si="245"/>
        <v>TUS</v>
      </c>
    </row>
    <row r="2625" spans="1:27" x14ac:dyDescent="0.25">
      <c r="A2625" s="22" t="s">
        <v>3573</v>
      </c>
      <c r="B2625" s="22">
        <v>0</v>
      </c>
      <c r="C2625" s="22" t="s">
        <v>4611</v>
      </c>
      <c r="D2625" s="22">
        <v>2</v>
      </c>
      <c r="E2625" s="23" t="str">
        <f t="shared" si="240"/>
        <v>Green</v>
      </c>
      <c r="F2625" s="72" t="s">
        <v>1701</v>
      </c>
      <c r="G2625" s="23"/>
      <c r="H2625" s="24" t="str">
        <f t="shared" si="241"/>
        <v>Start Loc</v>
      </c>
      <c r="I2625" s="24" t="str">
        <f t="shared" si="242"/>
        <v>End Loc</v>
      </c>
      <c r="J2625" s="24" t="str">
        <f t="shared" si="243"/>
        <v>Segment</v>
      </c>
      <c r="K2625" s="71" t="s">
        <v>808</v>
      </c>
      <c r="L2625" s="22">
        <v>8.75</v>
      </c>
      <c r="M2625" s="22">
        <v>8.99</v>
      </c>
      <c r="N2625" s="22">
        <v>2</v>
      </c>
      <c r="O2625" s="22">
        <v>0</v>
      </c>
      <c r="P2625" s="22">
        <v>1</v>
      </c>
      <c r="Q2625" s="22">
        <v>2</v>
      </c>
      <c r="R2625" s="22"/>
      <c r="S2625" s="22"/>
      <c r="T2625" s="22"/>
      <c r="U2625" t="s">
        <v>325</v>
      </c>
      <c r="V2625" s="18">
        <f t="shared" si="244"/>
        <v>0.24000000000000021</v>
      </c>
      <c r="W2625" s="18">
        <v>40.420402419699997</v>
      </c>
      <c r="X2625" s="18">
        <v>-82.364147146799993</v>
      </c>
      <c r="Y2625" s="18">
        <v>40.417582602099998</v>
      </c>
      <c r="Z2625" s="18">
        <v>-82.3645529068</v>
      </c>
      <c r="AA2625" s="71" t="str">
        <f t="shared" si="245"/>
        <v>KNO</v>
      </c>
    </row>
    <row r="2626" spans="1:27" x14ac:dyDescent="0.25">
      <c r="A2626" s="22" t="s">
        <v>6439</v>
      </c>
      <c r="B2626" s="22">
        <v>0</v>
      </c>
      <c r="C2626" s="22" t="s">
        <v>4619</v>
      </c>
      <c r="D2626" s="22">
        <v>3</v>
      </c>
      <c r="E2626" s="23" t="str">
        <f t="shared" si="240"/>
        <v>Green</v>
      </c>
      <c r="F2626" s="72" t="s">
        <v>1701</v>
      </c>
      <c r="G2626" s="23"/>
      <c r="H2626" s="24" t="str">
        <f t="shared" si="241"/>
        <v>Start Loc</v>
      </c>
      <c r="I2626" s="24" t="str">
        <f t="shared" si="242"/>
        <v>End Loc</v>
      </c>
      <c r="J2626" s="24" t="str">
        <f t="shared" si="243"/>
        <v>Segment</v>
      </c>
      <c r="K2626" s="71" t="s">
        <v>808</v>
      </c>
      <c r="L2626" s="22">
        <v>0.5</v>
      </c>
      <c r="M2626" s="22">
        <v>0.74</v>
      </c>
      <c r="N2626" s="22">
        <v>3</v>
      </c>
      <c r="O2626" s="22">
        <v>0</v>
      </c>
      <c r="P2626" s="22">
        <v>0</v>
      </c>
      <c r="Q2626" s="22">
        <v>0</v>
      </c>
      <c r="R2626" s="22"/>
      <c r="S2626" s="22"/>
      <c r="T2626" s="22"/>
      <c r="U2626" t="s">
        <v>325</v>
      </c>
      <c r="V2626" s="18">
        <f t="shared" si="244"/>
        <v>0.24</v>
      </c>
      <c r="W2626" s="18">
        <v>40.416586477599999</v>
      </c>
      <c r="X2626" s="18">
        <v>-82.345142089500001</v>
      </c>
      <c r="Y2626" s="18">
        <v>40.418703690000001</v>
      </c>
      <c r="Z2626" s="18">
        <v>-82.342357336299997</v>
      </c>
      <c r="AA2626" s="71" t="str">
        <f t="shared" si="245"/>
        <v>KNO</v>
      </c>
    </row>
    <row r="2627" spans="1:27" x14ac:dyDescent="0.25">
      <c r="A2627" s="22" t="s">
        <v>2611</v>
      </c>
      <c r="B2627" s="22">
        <v>0</v>
      </c>
      <c r="C2627" s="22" t="s">
        <v>4621</v>
      </c>
      <c r="D2627" s="22">
        <v>2</v>
      </c>
      <c r="E2627" s="23" t="str">
        <f t="shared" si="240"/>
        <v>Green</v>
      </c>
      <c r="F2627" s="72" t="s">
        <v>1701</v>
      </c>
      <c r="G2627" s="23"/>
      <c r="H2627" s="24" t="str">
        <f t="shared" si="241"/>
        <v>Start Loc</v>
      </c>
      <c r="I2627" s="24" t="str">
        <f t="shared" si="242"/>
        <v>End Loc</v>
      </c>
      <c r="J2627" s="24" t="str">
        <f t="shared" si="243"/>
        <v>Segment</v>
      </c>
      <c r="K2627" s="71" t="s">
        <v>844</v>
      </c>
      <c r="L2627" s="22">
        <v>0.75</v>
      </c>
      <c r="M2627" s="22">
        <v>0.99</v>
      </c>
      <c r="N2627" s="22">
        <v>2</v>
      </c>
      <c r="O2627" s="22">
        <v>0</v>
      </c>
      <c r="P2627" s="22">
        <v>0</v>
      </c>
      <c r="Q2627" s="22">
        <v>0</v>
      </c>
      <c r="R2627" s="22"/>
      <c r="S2627" s="22"/>
      <c r="T2627" s="22"/>
      <c r="U2627" t="s">
        <v>290</v>
      </c>
      <c r="V2627" s="18">
        <f t="shared" si="244"/>
        <v>0.24</v>
      </c>
      <c r="W2627" s="18">
        <v>40.4170262799</v>
      </c>
      <c r="X2627" s="18">
        <v>-82.319754890200002</v>
      </c>
      <c r="Y2627" s="18">
        <v>40.420383856000001</v>
      </c>
      <c r="Z2627" s="18">
        <v>-82.318854164699999</v>
      </c>
      <c r="AA2627" s="71" t="str">
        <f t="shared" si="245"/>
        <v>KNO</v>
      </c>
    </row>
    <row r="2628" spans="1:27" x14ac:dyDescent="0.25">
      <c r="A2628" s="22" t="s">
        <v>3660</v>
      </c>
      <c r="B2628" s="22">
        <v>0</v>
      </c>
      <c r="C2628" s="22" t="s">
        <v>4606</v>
      </c>
      <c r="D2628" s="22">
        <v>3</v>
      </c>
      <c r="E2628" s="23" t="str">
        <f t="shared" si="240"/>
        <v>Green</v>
      </c>
      <c r="F2628" s="72" t="s">
        <v>1752</v>
      </c>
      <c r="G2628" s="23"/>
      <c r="H2628" s="24" t="str">
        <f t="shared" si="241"/>
        <v>Start Loc</v>
      </c>
      <c r="I2628" s="24" t="str">
        <f t="shared" si="242"/>
        <v>End Loc</v>
      </c>
      <c r="J2628" s="24" t="str">
        <f t="shared" si="243"/>
        <v>Segment</v>
      </c>
      <c r="K2628" s="71" t="s">
        <v>871</v>
      </c>
      <c r="L2628" s="22">
        <v>0.25</v>
      </c>
      <c r="M2628" s="22">
        <v>0.49</v>
      </c>
      <c r="N2628" s="22">
        <v>3</v>
      </c>
      <c r="O2628" s="22">
        <v>0</v>
      </c>
      <c r="P2628" s="22">
        <v>0</v>
      </c>
      <c r="Q2628" s="22">
        <v>3</v>
      </c>
      <c r="R2628" s="22"/>
      <c r="S2628" s="22"/>
      <c r="T2628" s="22"/>
      <c r="U2628" t="s">
        <v>1817</v>
      </c>
      <c r="V2628" s="18">
        <f t="shared" si="244"/>
        <v>0.24</v>
      </c>
      <c r="W2628" s="18">
        <v>40.419714185399997</v>
      </c>
      <c r="X2628" s="18">
        <v>-82.998622825699996</v>
      </c>
      <c r="Y2628" s="18">
        <v>40.421944010200001</v>
      </c>
      <c r="Z2628" s="18">
        <v>-82.995205274100002</v>
      </c>
      <c r="AA2628" s="71" t="str">
        <f t="shared" si="245"/>
        <v>MRW</v>
      </c>
    </row>
    <row r="2629" spans="1:27" x14ac:dyDescent="0.25">
      <c r="A2629" s="22" t="s">
        <v>2299</v>
      </c>
      <c r="B2629" s="22">
        <v>0</v>
      </c>
      <c r="C2629" s="22" t="s">
        <v>4617</v>
      </c>
      <c r="D2629" s="22">
        <v>2</v>
      </c>
      <c r="E2629" s="23" t="str">
        <f t="shared" si="240"/>
        <v>Green</v>
      </c>
      <c r="F2629" s="72" t="s">
        <v>1701</v>
      </c>
      <c r="G2629" s="23"/>
      <c r="H2629" s="24" t="str">
        <f t="shared" si="241"/>
        <v>Start Loc</v>
      </c>
      <c r="I2629" s="24" t="str">
        <f t="shared" si="242"/>
        <v>End Loc</v>
      </c>
      <c r="J2629" s="24" t="str">
        <f t="shared" si="243"/>
        <v>Segment</v>
      </c>
      <c r="K2629" s="71" t="s">
        <v>845</v>
      </c>
      <c r="L2629" s="22">
        <v>2.75</v>
      </c>
      <c r="M2629" s="22">
        <v>2.99</v>
      </c>
      <c r="N2629" s="22">
        <v>2</v>
      </c>
      <c r="O2629" s="22">
        <v>1</v>
      </c>
      <c r="P2629" s="22">
        <v>0</v>
      </c>
      <c r="Q2629" s="22">
        <v>0</v>
      </c>
      <c r="R2629" s="22"/>
      <c r="S2629" s="22"/>
      <c r="T2629" s="22"/>
      <c r="U2629" t="s">
        <v>2063</v>
      </c>
      <c r="V2629" s="18">
        <f t="shared" si="244"/>
        <v>0.24000000000000021</v>
      </c>
      <c r="W2629" s="18">
        <v>40.424076853099997</v>
      </c>
      <c r="X2629" s="18">
        <v>-82.592473255000002</v>
      </c>
      <c r="Y2629" s="18">
        <v>40.423507637699998</v>
      </c>
      <c r="Z2629" s="18">
        <v>-82.588010415699998</v>
      </c>
      <c r="AA2629" s="71" t="str">
        <f t="shared" si="245"/>
        <v>KNO</v>
      </c>
    </row>
    <row r="2630" spans="1:27" x14ac:dyDescent="0.25">
      <c r="A2630" s="22" t="s">
        <v>2461</v>
      </c>
      <c r="B2630" s="22">
        <v>0</v>
      </c>
      <c r="C2630" s="22" t="s">
        <v>4662</v>
      </c>
      <c r="D2630" s="22">
        <v>2</v>
      </c>
      <c r="E2630" s="23" t="str">
        <f t="shared" si="240"/>
        <v>Green</v>
      </c>
      <c r="F2630" s="72" t="s">
        <v>1679</v>
      </c>
      <c r="G2630" s="23"/>
      <c r="H2630" s="24" t="str">
        <f t="shared" si="241"/>
        <v>Start Loc</v>
      </c>
      <c r="I2630" s="24" t="str">
        <f t="shared" si="242"/>
        <v>End Loc</v>
      </c>
      <c r="J2630" s="24" t="str">
        <f t="shared" si="243"/>
        <v>Segment</v>
      </c>
      <c r="K2630" s="71" t="s">
        <v>952</v>
      </c>
      <c r="L2630" s="22">
        <v>13.5</v>
      </c>
      <c r="M2630" s="22">
        <v>13.74</v>
      </c>
      <c r="N2630" s="22">
        <v>2</v>
      </c>
      <c r="O2630" s="22">
        <v>0</v>
      </c>
      <c r="P2630" s="22">
        <v>0</v>
      </c>
      <c r="Q2630" s="22">
        <v>0</v>
      </c>
      <c r="R2630" s="22"/>
      <c r="S2630" s="22"/>
      <c r="T2630" s="22"/>
      <c r="U2630" t="s">
        <v>311</v>
      </c>
      <c r="V2630" s="18">
        <f t="shared" si="244"/>
        <v>0.24000000000000021</v>
      </c>
      <c r="W2630" s="18">
        <v>40.421288435599998</v>
      </c>
      <c r="X2630" s="18">
        <v>-83.666141404599998</v>
      </c>
      <c r="Y2630" s="18">
        <v>40.4246473014</v>
      </c>
      <c r="Z2630" s="18">
        <v>-83.665387058700006</v>
      </c>
      <c r="AA2630" s="71" t="str">
        <f t="shared" si="245"/>
        <v>LOG</v>
      </c>
    </row>
    <row r="2631" spans="1:27" x14ac:dyDescent="0.25">
      <c r="A2631" s="22" t="s">
        <v>3078</v>
      </c>
      <c r="B2631" s="22">
        <v>0</v>
      </c>
      <c r="C2631" s="22" t="s">
        <v>4612</v>
      </c>
      <c r="D2631" s="22">
        <v>2</v>
      </c>
      <c r="E2631" s="23" t="str">
        <f t="shared" si="240"/>
        <v>Green</v>
      </c>
      <c r="F2631" s="72" t="s">
        <v>1701</v>
      </c>
      <c r="G2631" s="23"/>
      <c r="H2631" s="24" t="str">
        <f t="shared" si="241"/>
        <v>Start Loc</v>
      </c>
      <c r="I2631" s="24" t="str">
        <f t="shared" si="242"/>
        <v>End Loc</v>
      </c>
      <c r="J2631" s="24" t="str">
        <f t="shared" si="243"/>
        <v>Segment</v>
      </c>
      <c r="K2631" s="71" t="s">
        <v>808</v>
      </c>
      <c r="L2631" s="22">
        <v>1</v>
      </c>
      <c r="M2631" s="22">
        <v>1.24</v>
      </c>
      <c r="N2631" s="22">
        <v>2</v>
      </c>
      <c r="O2631" s="22">
        <v>0</v>
      </c>
      <c r="P2631" s="22">
        <v>1</v>
      </c>
      <c r="Q2631" s="22">
        <v>1</v>
      </c>
      <c r="R2631" s="22"/>
      <c r="S2631" s="22"/>
      <c r="T2631" s="22"/>
      <c r="U2631" t="s">
        <v>325</v>
      </c>
      <c r="V2631" s="18">
        <f t="shared" si="244"/>
        <v>0.24</v>
      </c>
      <c r="W2631" s="18">
        <v>40.4222370138</v>
      </c>
      <c r="X2631" s="18">
        <v>-82.343176748999994</v>
      </c>
      <c r="Y2631" s="18">
        <v>40.425621760799999</v>
      </c>
      <c r="Z2631" s="18">
        <v>-82.342728938799993</v>
      </c>
      <c r="AA2631" s="71" t="str">
        <f t="shared" si="245"/>
        <v>KNO</v>
      </c>
    </row>
    <row r="2632" spans="1:27" x14ac:dyDescent="0.25">
      <c r="A2632" s="22" t="s">
        <v>5689</v>
      </c>
      <c r="B2632" s="22">
        <v>0</v>
      </c>
      <c r="C2632" s="22" t="s">
        <v>4621</v>
      </c>
      <c r="D2632" s="22">
        <v>2</v>
      </c>
      <c r="E2632" s="23" t="str">
        <f t="shared" si="240"/>
        <v>Green</v>
      </c>
      <c r="F2632" s="72" t="s">
        <v>1701</v>
      </c>
      <c r="G2632" s="23"/>
      <c r="H2632" s="24" t="str">
        <f t="shared" si="241"/>
        <v>Start Loc</v>
      </c>
      <c r="I2632" s="24" t="str">
        <f t="shared" si="242"/>
        <v>End Loc</v>
      </c>
      <c r="J2632" s="24" t="str">
        <f t="shared" si="243"/>
        <v>Segment</v>
      </c>
      <c r="K2632" s="71" t="s">
        <v>845</v>
      </c>
      <c r="L2632" s="22">
        <v>0.75</v>
      </c>
      <c r="M2632" s="22">
        <v>0.99</v>
      </c>
      <c r="N2632" s="22">
        <v>2</v>
      </c>
      <c r="O2632" s="22">
        <v>0</v>
      </c>
      <c r="P2632" s="22">
        <v>1</v>
      </c>
      <c r="Q2632" s="22">
        <v>2</v>
      </c>
      <c r="R2632" s="22"/>
      <c r="S2632" s="22"/>
      <c r="T2632" s="22"/>
      <c r="U2632" t="s">
        <v>2063</v>
      </c>
      <c r="V2632" s="18">
        <f t="shared" si="244"/>
        <v>0.24</v>
      </c>
      <c r="W2632" s="18">
        <v>40.426057070799999</v>
      </c>
      <c r="X2632" s="18">
        <v>-82.6302031715</v>
      </c>
      <c r="Y2632" s="18">
        <v>40.425881044100002</v>
      </c>
      <c r="Z2632" s="18">
        <v>-82.625659979700004</v>
      </c>
      <c r="AA2632" s="71" t="str">
        <f t="shared" si="245"/>
        <v>KNO</v>
      </c>
    </row>
    <row r="2633" spans="1:27" x14ac:dyDescent="0.25">
      <c r="A2633" s="22" t="s">
        <v>3734</v>
      </c>
      <c r="B2633" s="22">
        <v>0</v>
      </c>
      <c r="C2633" s="22" t="s">
        <v>4621</v>
      </c>
      <c r="D2633" s="22">
        <v>3</v>
      </c>
      <c r="E2633" s="23" t="str">
        <f t="shared" ref="E2633:E2696" si="246">IF(D2633&gt;15,"Red",IF(D2633&gt;10,"Yellow",IF(D2633&gt;5,"Purple",IF(D2633&gt;1,"Green",""))))</f>
        <v>Green</v>
      </c>
      <c r="F2633" s="72" t="s">
        <v>1692</v>
      </c>
      <c r="G2633" s="23"/>
      <c r="H2633" s="24" t="str">
        <f t="shared" ref="H2633:H2696" si="247">IF(W2633=0,"Unavailable",HYPERLINK(CONCATENATE("http://maps.google.com/maps?q=",+W2633,",+",+X2633,"+(Begin)&amp;iwloc=A&amp;hl=en"),"Start Loc"))</f>
        <v>Start Loc</v>
      </c>
      <c r="I2633" s="24" t="str">
        <f t="shared" ref="I2633:I2696" si="248">IF(Y2633=0,"Unavailable",HYPERLINK(CONCATENATE("http://maps.google.com/maps?q=",+Y2633,",+",+Z2633,"+(End)&amp;iwloc=A&amp;hl=en"),"End Loc"))</f>
        <v>End Loc</v>
      </c>
      <c r="J2633" s="24" t="str">
        <f t="shared" ref="J2633:J2696" si="249">HYPERLINK(CONCATENATE("https://www.google.us/maps/dir/",W2633,",",X2633,"/",Y2633,",",Z2633,"/@",AVERAGE(W2633,Y2633),",",AVERAGE(X2633,Z2633),",15z"),"Segment")</f>
        <v>Segment</v>
      </c>
      <c r="K2633" s="71" t="s">
        <v>958</v>
      </c>
      <c r="L2633" s="22">
        <v>0.75</v>
      </c>
      <c r="M2633" s="22">
        <v>0.99</v>
      </c>
      <c r="N2633" s="22">
        <v>3</v>
      </c>
      <c r="O2633" s="22">
        <v>0</v>
      </c>
      <c r="P2633" s="22">
        <v>0</v>
      </c>
      <c r="Q2633" s="22">
        <v>5</v>
      </c>
      <c r="R2633" s="22"/>
      <c r="S2633" s="22"/>
      <c r="T2633" s="22"/>
      <c r="U2633" t="s">
        <v>1896</v>
      </c>
      <c r="V2633" s="18">
        <f t="shared" ref="V2633:V2696" si="250">M2633-L2633</f>
        <v>0.24</v>
      </c>
      <c r="W2633" s="18">
        <v>40.425705281699997</v>
      </c>
      <c r="X2633" s="18">
        <v>-81.502620841600006</v>
      </c>
      <c r="Y2633" s="18">
        <v>40.426302850799999</v>
      </c>
      <c r="Z2633" s="18">
        <v>-81.506997667199997</v>
      </c>
      <c r="AA2633" s="71" t="str">
        <f t="shared" ref="AA2633:AA2696" si="251">MID(U2633,2,3)</f>
        <v>TUS</v>
      </c>
    </row>
    <row r="2634" spans="1:27" x14ac:dyDescent="0.25">
      <c r="A2634" s="22" t="s">
        <v>5175</v>
      </c>
      <c r="B2634" s="22">
        <v>0</v>
      </c>
      <c r="C2634" s="22" t="s">
        <v>4626</v>
      </c>
      <c r="D2634" s="22">
        <v>2</v>
      </c>
      <c r="E2634" s="23" t="str">
        <f t="shared" si="246"/>
        <v>Green</v>
      </c>
      <c r="F2634" s="72" t="s">
        <v>1701</v>
      </c>
      <c r="G2634" s="23"/>
      <c r="H2634" s="24" t="str">
        <f t="shared" si="247"/>
        <v>Start Loc</v>
      </c>
      <c r="I2634" s="24" t="str">
        <f t="shared" si="248"/>
        <v>End Loc</v>
      </c>
      <c r="J2634" s="24" t="str">
        <f t="shared" si="249"/>
        <v>Segment</v>
      </c>
      <c r="K2634" s="71" t="s">
        <v>844</v>
      </c>
      <c r="L2634" s="22">
        <v>1.75</v>
      </c>
      <c r="M2634" s="22">
        <v>1.99</v>
      </c>
      <c r="N2634" s="22">
        <v>2</v>
      </c>
      <c r="O2634" s="22">
        <v>0</v>
      </c>
      <c r="P2634" s="22">
        <v>0</v>
      </c>
      <c r="Q2634" s="22">
        <v>1</v>
      </c>
      <c r="R2634" s="22"/>
      <c r="S2634" s="22"/>
      <c r="T2634" s="22"/>
      <c r="U2634" t="s">
        <v>290</v>
      </c>
      <c r="V2634" s="18">
        <f t="shared" si="250"/>
        <v>0.24</v>
      </c>
      <c r="W2634" s="18">
        <v>40.426428165300003</v>
      </c>
      <c r="X2634" s="18">
        <v>-82.309666665799995</v>
      </c>
      <c r="Y2634" s="18">
        <v>40.429158989599998</v>
      </c>
      <c r="Z2634" s="18">
        <v>-82.307002248299995</v>
      </c>
      <c r="AA2634" s="71" t="str">
        <f t="shared" si="251"/>
        <v>KNO</v>
      </c>
    </row>
    <row r="2635" spans="1:27" x14ac:dyDescent="0.25">
      <c r="A2635" s="22" t="s">
        <v>3119</v>
      </c>
      <c r="B2635" s="22">
        <v>0</v>
      </c>
      <c r="C2635" s="22" t="s">
        <v>4608</v>
      </c>
      <c r="D2635" s="22">
        <v>2</v>
      </c>
      <c r="E2635" s="23" t="str">
        <f t="shared" si="246"/>
        <v>Green</v>
      </c>
      <c r="F2635" s="72" t="s">
        <v>1692</v>
      </c>
      <c r="G2635" s="23"/>
      <c r="H2635" s="24" t="str">
        <f t="shared" si="247"/>
        <v>Start Loc</v>
      </c>
      <c r="I2635" s="24" t="str">
        <f t="shared" si="248"/>
        <v>End Loc</v>
      </c>
      <c r="J2635" s="24" t="str">
        <f t="shared" si="249"/>
        <v>Segment</v>
      </c>
      <c r="K2635" s="71" t="s">
        <v>958</v>
      </c>
      <c r="L2635" s="22">
        <v>1.25</v>
      </c>
      <c r="M2635" s="22">
        <v>1.49</v>
      </c>
      <c r="N2635" s="22">
        <v>2</v>
      </c>
      <c r="O2635" s="22">
        <v>0</v>
      </c>
      <c r="P2635" s="22">
        <v>2</v>
      </c>
      <c r="Q2635" s="22">
        <v>3</v>
      </c>
      <c r="R2635" s="22"/>
      <c r="S2635" s="22"/>
      <c r="T2635" s="22"/>
      <c r="U2635" t="s">
        <v>1896</v>
      </c>
      <c r="V2635" s="18">
        <f t="shared" si="250"/>
        <v>0.24</v>
      </c>
      <c r="W2635" s="18">
        <v>40.427395825700003</v>
      </c>
      <c r="X2635" s="18">
        <v>-81.511374843200002</v>
      </c>
      <c r="Y2635" s="18">
        <v>40.430653859899998</v>
      </c>
      <c r="Z2635" s="18">
        <v>-81.509893736899997</v>
      </c>
      <c r="AA2635" s="71" t="str">
        <f t="shared" si="251"/>
        <v>TUS</v>
      </c>
    </row>
    <row r="2636" spans="1:27" x14ac:dyDescent="0.25">
      <c r="A2636" s="22" t="s">
        <v>5701</v>
      </c>
      <c r="B2636" s="22">
        <v>0</v>
      </c>
      <c r="C2636" s="22" t="s">
        <v>4622</v>
      </c>
      <c r="D2636" s="22">
        <v>2</v>
      </c>
      <c r="E2636" s="23" t="str">
        <f t="shared" si="246"/>
        <v>Green</v>
      </c>
      <c r="F2636" s="72" t="s">
        <v>1701</v>
      </c>
      <c r="G2636" s="23"/>
      <c r="H2636" s="24" t="str">
        <f t="shared" si="247"/>
        <v>Start Loc</v>
      </c>
      <c r="I2636" s="24" t="str">
        <f t="shared" si="248"/>
        <v>End Loc</v>
      </c>
      <c r="J2636" s="24" t="str">
        <f t="shared" si="249"/>
        <v>Segment</v>
      </c>
      <c r="K2636" s="71" t="s">
        <v>808</v>
      </c>
      <c r="L2636" s="22">
        <v>1.5</v>
      </c>
      <c r="M2636" s="22">
        <v>1.74</v>
      </c>
      <c r="N2636" s="22">
        <v>2</v>
      </c>
      <c r="O2636" s="22">
        <v>0</v>
      </c>
      <c r="P2636" s="22">
        <v>0</v>
      </c>
      <c r="Q2636" s="22">
        <v>1</v>
      </c>
      <c r="R2636" s="22"/>
      <c r="S2636" s="22"/>
      <c r="T2636" s="22"/>
      <c r="U2636" t="s">
        <v>325</v>
      </c>
      <c r="V2636" s="18">
        <f t="shared" si="250"/>
        <v>0.24</v>
      </c>
      <c r="W2636" s="18">
        <v>40.428475935999998</v>
      </c>
      <c r="X2636" s="18">
        <v>-82.3397309355</v>
      </c>
      <c r="Y2636" s="18">
        <v>40.4316056579</v>
      </c>
      <c r="Z2636" s="18">
        <v>-82.338398933400001</v>
      </c>
      <c r="AA2636" s="71" t="str">
        <f t="shared" si="251"/>
        <v>KNO</v>
      </c>
    </row>
    <row r="2637" spans="1:27" x14ac:dyDescent="0.25">
      <c r="A2637" s="22" t="s">
        <v>6038</v>
      </c>
      <c r="B2637" s="22">
        <v>0</v>
      </c>
      <c r="C2637" s="22" t="s">
        <v>4608</v>
      </c>
      <c r="D2637" s="22">
        <v>2</v>
      </c>
      <c r="E2637" s="23" t="str">
        <f t="shared" si="246"/>
        <v>Green</v>
      </c>
      <c r="F2637" s="72" t="s">
        <v>1701</v>
      </c>
      <c r="G2637" s="23"/>
      <c r="H2637" s="24" t="str">
        <f t="shared" si="247"/>
        <v>Start Loc</v>
      </c>
      <c r="I2637" s="24" t="str">
        <f t="shared" si="248"/>
        <v>End Loc</v>
      </c>
      <c r="J2637" s="24" t="str">
        <f t="shared" si="249"/>
        <v>Segment</v>
      </c>
      <c r="K2637" s="71" t="s">
        <v>796</v>
      </c>
      <c r="L2637" s="22">
        <v>1.25</v>
      </c>
      <c r="M2637" s="22">
        <v>1.49</v>
      </c>
      <c r="N2637" s="22">
        <v>2</v>
      </c>
      <c r="O2637" s="22">
        <v>0</v>
      </c>
      <c r="P2637" s="22">
        <v>0</v>
      </c>
      <c r="Q2637" s="22">
        <v>0</v>
      </c>
      <c r="R2637" s="22"/>
      <c r="S2637" s="22"/>
      <c r="T2637" s="22"/>
      <c r="U2637" t="s">
        <v>6762</v>
      </c>
      <c r="V2637" s="18">
        <f t="shared" si="250"/>
        <v>0.24</v>
      </c>
      <c r="W2637" s="18">
        <v>40.428910176400002</v>
      </c>
      <c r="X2637" s="18">
        <v>-82.412154294100006</v>
      </c>
      <c r="Y2637" s="18">
        <v>40.432022038500001</v>
      </c>
      <c r="Z2637" s="18">
        <v>-82.410260618600006</v>
      </c>
      <c r="AA2637" s="71" t="str">
        <f t="shared" si="251"/>
        <v>KNO</v>
      </c>
    </row>
    <row r="2638" spans="1:27" x14ac:dyDescent="0.25">
      <c r="A2638" s="22" t="s">
        <v>6514</v>
      </c>
      <c r="B2638" s="22">
        <v>0</v>
      </c>
      <c r="C2638" s="22" t="s">
        <v>4656</v>
      </c>
      <c r="D2638" s="22">
        <v>4</v>
      </c>
      <c r="E2638" s="23" t="str">
        <f t="shared" si="246"/>
        <v>Green</v>
      </c>
      <c r="F2638" s="72" t="s">
        <v>1701</v>
      </c>
      <c r="G2638" s="23"/>
      <c r="H2638" s="24" t="str">
        <f t="shared" si="247"/>
        <v>Start Loc</v>
      </c>
      <c r="I2638" s="24" t="str">
        <f t="shared" si="248"/>
        <v>End Loc</v>
      </c>
      <c r="J2638" s="24" t="str">
        <f t="shared" si="249"/>
        <v>Segment</v>
      </c>
      <c r="K2638" s="71" t="s">
        <v>808</v>
      </c>
      <c r="L2638" s="22">
        <v>7.25</v>
      </c>
      <c r="M2638" s="22">
        <v>7.49</v>
      </c>
      <c r="N2638" s="22">
        <v>4</v>
      </c>
      <c r="O2638" s="22">
        <v>0</v>
      </c>
      <c r="P2638" s="22">
        <v>0</v>
      </c>
      <c r="Q2638" s="22">
        <v>2</v>
      </c>
      <c r="R2638" s="22"/>
      <c r="S2638" s="22"/>
      <c r="T2638" s="22"/>
      <c r="U2638" t="s">
        <v>325</v>
      </c>
      <c r="V2638" s="18">
        <f t="shared" si="250"/>
        <v>0.24000000000000021</v>
      </c>
      <c r="W2638" s="18">
        <v>40.434361386200003</v>
      </c>
      <c r="X2638" s="18">
        <v>-82.3540957174</v>
      </c>
      <c r="Y2638" s="18">
        <v>40.432941672600002</v>
      </c>
      <c r="Z2638" s="18">
        <v>-82.357729235600004</v>
      </c>
      <c r="AA2638" s="71" t="str">
        <f t="shared" si="251"/>
        <v>KNO</v>
      </c>
    </row>
    <row r="2639" spans="1:27" x14ac:dyDescent="0.25">
      <c r="A2639" s="22" t="s">
        <v>6383</v>
      </c>
      <c r="B2639" s="22">
        <v>0</v>
      </c>
      <c r="C2639" s="22" t="s">
        <v>4674</v>
      </c>
      <c r="D2639" s="22">
        <v>3</v>
      </c>
      <c r="E2639" s="23" t="str">
        <f t="shared" si="246"/>
        <v>Green</v>
      </c>
      <c r="F2639" s="72" t="s">
        <v>1692</v>
      </c>
      <c r="G2639" s="23"/>
      <c r="H2639" s="24" t="str">
        <f t="shared" si="247"/>
        <v>Start Loc</v>
      </c>
      <c r="I2639" s="24" t="str">
        <f t="shared" si="248"/>
        <v>End Loc</v>
      </c>
      <c r="J2639" s="24" t="str">
        <f t="shared" si="249"/>
        <v>Segment</v>
      </c>
      <c r="K2639" s="71" t="s">
        <v>817</v>
      </c>
      <c r="L2639" s="22">
        <v>12</v>
      </c>
      <c r="M2639" s="22">
        <v>12.24</v>
      </c>
      <c r="N2639" s="22">
        <v>3</v>
      </c>
      <c r="O2639" s="22">
        <v>0</v>
      </c>
      <c r="P2639" s="22">
        <v>0</v>
      </c>
      <c r="Q2639" s="22">
        <v>2</v>
      </c>
      <c r="R2639" s="22"/>
      <c r="S2639" s="22"/>
      <c r="T2639" s="22"/>
      <c r="U2639" t="s">
        <v>302</v>
      </c>
      <c r="V2639" s="18">
        <f t="shared" si="250"/>
        <v>0.24000000000000021</v>
      </c>
      <c r="W2639" s="18">
        <v>40.432273027599997</v>
      </c>
      <c r="X2639" s="18">
        <v>-81.536491285799997</v>
      </c>
      <c r="Y2639" s="18">
        <v>40.433525118600002</v>
      </c>
      <c r="Z2639" s="18">
        <v>-81.532327531500002</v>
      </c>
      <c r="AA2639" s="71" t="str">
        <f t="shared" si="251"/>
        <v>TUS</v>
      </c>
    </row>
    <row r="2640" spans="1:27" x14ac:dyDescent="0.25">
      <c r="A2640" s="22" t="s">
        <v>5290</v>
      </c>
      <c r="B2640" s="22">
        <v>0</v>
      </c>
      <c r="C2640" s="22" t="s">
        <v>4629</v>
      </c>
      <c r="D2640" s="22">
        <v>5</v>
      </c>
      <c r="E2640" s="23" t="str">
        <f t="shared" si="246"/>
        <v>Green</v>
      </c>
      <c r="F2640" s="72" t="s">
        <v>1701</v>
      </c>
      <c r="G2640" s="23"/>
      <c r="H2640" s="24" t="str">
        <f t="shared" si="247"/>
        <v>Start Loc</v>
      </c>
      <c r="I2640" s="24" t="str">
        <f t="shared" si="248"/>
        <v>End Loc</v>
      </c>
      <c r="J2640" s="24" t="str">
        <f t="shared" si="249"/>
        <v>Segment</v>
      </c>
      <c r="K2640" s="71" t="s">
        <v>808</v>
      </c>
      <c r="L2640" s="22">
        <v>7</v>
      </c>
      <c r="M2640" s="22">
        <v>7.24</v>
      </c>
      <c r="N2640" s="22">
        <v>5</v>
      </c>
      <c r="O2640" s="22">
        <v>0</v>
      </c>
      <c r="P2640" s="22">
        <v>0</v>
      </c>
      <c r="Q2640" s="22">
        <v>0</v>
      </c>
      <c r="R2640" s="22"/>
      <c r="S2640" s="22"/>
      <c r="T2640" s="22"/>
      <c r="U2640" t="s">
        <v>325</v>
      </c>
      <c r="V2640" s="18">
        <f t="shared" si="250"/>
        <v>0.24000000000000021</v>
      </c>
      <c r="W2640" s="18">
        <v>40.437360720100003</v>
      </c>
      <c r="X2640" s="18">
        <v>-82.354032988</v>
      </c>
      <c r="Y2640" s="18">
        <v>40.434436663900001</v>
      </c>
      <c r="Z2640" s="18">
        <v>-82.353932330899994</v>
      </c>
      <c r="AA2640" s="71" t="str">
        <f t="shared" si="251"/>
        <v>KNO</v>
      </c>
    </row>
    <row r="2641" spans="1:27" x14ac:dyDescent="0.25">
      <c r="A2641" s="22" t="s">
        <v>2242</v>
      </c>
      <c r="B2641" s="22">
        <v>0</v>
      </c>
      <c r="C2641" s="22" t="s">
        <v>4606</v>
      </c>
      <c r="D2641" s="22">
        <v>2</v>
      </c>
      <c r="E2641" s="23" t="str">
        <f t="shared" si="246"/>
        <v>Green</v>
      </c>
      <c r="F2641" s="72" t="s">
        <v>1692</v>
      </c>
      <c r="G2641" s="23"/>
      <c r="H2641" s="24" t="str">
        <f t="shared" si="247"/>
        <v>Start Loc</v>
      </c>
      <c r="I2641" s="24" t="str">
        <f t="shared" si="248"/>
        <v>End Loc</v>
      </c>
      <c r="J2641" s="24" t="str">
        <f t="shared" si="249"/>
        <v>Segment</v>
      </c>
      <c r="K2641" s="71" t="s">
        <v>869</v>
      </c>
      <c r="L2641" s="22">
        <v>0.25</v>
      </c>
      <c r="M2641" s="22">
        <v>0.49</v>
      </c>
      <c r="N2641" s="22">
        <v>2</v>
      </c>
      <c r="O2641" s="22">
        <v>0</v>
      </c>
      <c r="P2641" s="22">
        <v>0</v>
      </c>
      <c r="Q2641" s="22">
        <v>0</v>
      </c>
      <c r="R2641" s="22"/>
      <c r="S2641" s="22"/>
      <c r="T2641" s="22"/>
      <c r="U2641" t="s">
        <v>505</v>
      </c>
      <c r="V2641" s="18">
        <f t="shared" si="250"/>
        <v>0.24</v>
      </c>
      <c r="W2641" s="18">
        <v>40.438194316000001</v>
      </c>
      <c r="X2641" s="18">
        <v>-81.698413965900002</v>
      </c>
      <c r="Y2641" s="18">
        <v>40.4359267934</v>
      </c>
      <c r="Z2641" s="18">
        <v>-81.694997450100004</v>
      </c>
      <c r="AA2641" s="71" t="str">
        <f t="shared" si="251"/>
        <v>TUS</v>
      </c>
    </row>
    <row r="2642" spans="1:27" x14ac:dyDescent="0.25">
      <c r="A2642" s="22" t="s">
        <v>2780</v>
      </c>
      <c r="B2642" s="22">
        <v>0</v>
      </c>
      <c r="C2642" s="22" t="s">
        <v>4616</v>
      </c>
      <c r="D2642" s="22">
        <v>3</v>
      </c>
      <c r="E2642" s="23" t="str">
        <f t="shared" si="246"/>
        <v>Green</v>
      </c>
      <c r="F2642" s="72" t="s">
        <v>1692</v>
      </c>
      <c r="G2642" s="23"/>
      <c r="H2642" s="24" t="str">
        <f t="shared" si="247"/>
        <v>Start Loc</v>
      </c>
      <c r="I2642" s="24" t="str">
        <f t="shared" si="248"/>
        <v>End Loc</v>
      </c>
      <c r="J2642" s="24" t="str">
        <f t="shared" si="249"/>
        <v>Segment</v>
      </c>
      <c r="K2642" s="71" t="s">
        <v>869</v>
      </c>
      <c r="L2642" s="22">
        <v>4</v>
      </c>
      <c r="M2642" s="22">
        <v>4.24</v>
      </c>
      <c r="N2642" s="22">
        <v>3</v>
      </c>
      <c r="O2642" s="22">
        <v>0</v>
      </c>
      <c r="P2642" s="22">
        <v>0</v>
      </c>
      <c r="Q2642" s="22">
        <v>2</v>
      </c>
      <c r="R2642" s="22"/>
      <c r="S2642" s="22"/>
      <c r="T2642" s="22"/>
      <c r="U2642" t="s">
        <v>505</v>
      </c>
      <c r="V2642" s="18">
        <f t="shared" si="250"/>
        <v>0.24000000000000021</v>
      </c>
      <c r="W2642" s="18">
        <v>40.433845091199998</v>
      </c>
      <c r="X2642" s="18">
        <v>-81.643613234599997</v>
      </c>
      <c r="Y2642" s="18">
        <v>40.436837887700001</v>
      </c>
      <c r="Z2642" s="18">
        <v>-81.641421439599995</v>
      </c>
      <c r="AA2642" s="71" t="str">
        <f t="shared" si="251"/>
        <v>TUS</v>
      </c>
    </row>
    <row r="2643" spans="1:27" x14ac:dyDescent="0.25">
      <c r="A2643" s="22" t="s">
        <v>2803</v>
      </c>
      <c r="B2643" s="22">
        <v>0</v>
      </c>
      <c r="C2643" s="22" t="s">
        <v>4680</v>
      </c>
      <c r="D2643" s="22">
        <v>4</v>
      </c>
      <c r="E2643" s="23" t="str">
        <f t="shared" si="246"/>
        <v>Green</v>
      </c>
      <c r="F2643" s="72" t="s">
        <v>1692</v>
      </c>
      <c r="G2643" s="23"/>
      <c r="H2643" s="24" t="str">
        <f t="shared" si="247"/>
        <v>Start Loc</v>
      </c>
      <c r="I2643" s="24" t="str">
        <f t="shared" si="248"/>
        <v>End Loc</v>
      </c>
      <c r="J2643" s="24" t="str">
        <f t="shared" si="249"/>
        <v>Segment</v>
      </c>
      <c r="K2643" s="71" t="s">
        <v>817</v>
      </c>
      <c r="L2643" s="22">
        <v>12.5</v>
      </c>
      <c r="M2643" s="22">
        <v>12.74</v>
      </c>
      <c r="N2643" s="22">
        <v>4</v>
      </c>
      <c r="O2643" s="22">
        <v>0</v>
      </c>
      <c r="P2643" s="22">
        <v>0</v>
      </c>
      <c r="Q2643" s="22">
        <v>2</v>
      </c>
      <c r="R2643" s="22"/>
      <c r="S2643" s="22"/>
      <c r="T2643" s="22"/>
      <c r="U2643" t="s">
        <v>302</v>
      </c>
      <c r="V2643" s="18">
        <f t="shared" si="250"/>
        <v>0.24000000000000021</v>
      </c>
      <c r="W2643" s="18">
        <v>40.434925889699997</v>
      </c>
      <c r="X2643" s="18">
        <v>-81.527886735999999</v>
      </c>
      <c r="Y2643" s="18">
        <v>40.438002482199998</v>
      </c>
      <c r="Z2643" s="18">
        <v>-81.525829980200001</v>
      </c>
      <c r="AA2643" s="71" t="str">
        <f t="shared" si="251"/>
        <v>TUS</v>
      </c>
    </row>
    <row r="2644" spans="1:27" x14ac:dyDescent="0.25">
      <c r="A2644" s="22" t="s">
        <v>2892</v>
      </c>
      <c r="B2644" s="22">
        <v>0</v>
      </c>
      <c r="C2644" s="22" t="s">
        <v>4625</v>
      </c>
      <c r="D2644" s="22">
        <v>3</v>
      </c>
      <c r="E2644" s="23" t="str">
        <f t="shared" si="246"/>
        <v>Green</v>
      </c>
      <c r="F2644" s="72" t="s">
        <v>1692</v>
      </c>
      <c r="G2644" s="23"/>
      <c r="H2644" s="24" t="str">
        <f t="shared" si="247"/>
        <v>Start Loc</v>
      </c>
      <c r="I2644" s="24" t="str">
        <f t="shared" si="248"/>
        <v>End Loc</v>
      </c>
      <c r="J2644" s="24" t="str">
        <f t="shared" si="249"/>
        <v>Segment</v>
      </c>
      <c r="K2644" s="71" t="s">
        <v>893</v>
      </c>
      <c r="L2644" s="22">
        <v>10</v>
      </c>
      <c r="M2644" s="22">
        <v>10.24</v>
      </c>
      <c r="N2644" s="22">
        <v>3</v>
      </c>
      <c r="O2644" s="22">
        <v>0</v>
      </c>
      <c r="P2644" s="22">
        <v>0</v>
      </c>
      <c r="Q2644" s="22">
        <v>2</v>
      </c>
      <c r="R2644" s="22"/>
      <c r="S2644" s="22"/>
      <c r="T2644" s="22"/>
      <c r="U2644" t="s">
        <v>309</v>
      </c>
      <c r="V2644" s="18">
        <f t="shared" si="250"/>
        <v>0.24000000000000021</v>
      </c>
      <c r="W2644" s="18">
        <v>40.435013939100003</v>
      </c>
      <c r="X2644" s="18">
        <v>-81.465820119</v>
      </c>
      <c r="Y2644" s="18">
        <v>40.438197927399997</v>
      </c>
      <c r="Z2644" s="18">
        <v>-81.464690235999996</v>
      </c>
      <c r="AA2644" s="71" t="str">
        <f t="shared" si="251"/>
        <v>TUS</v>
      </c>
    </row>
    <row r="2645" spans="1:27" x14ac:dyDescent="0.25">
      <c r="A2645" s="22" t="s">
        <v>3323</v>
      </c>
      <c r="B2645" s="22">
        <v>0</v>
      </c>
      <c r="C2645" s="22" t="s">
        <v>4615</v>
      </c>
      <c r="D2645" s="22">
        <v>3</v>
      </c>
      <c r="E2645" s="23" t="str">
        <f t="shared" si="246"/>
        <v>Green</v>
      </c>
      <c r="F2645" s="72" t="s">
        <v>1701</v>
      </c>
      <c r="G2645" s="23"/>
      <c r="H2645" s="24" t="str">
        <f t="shared" si="247"/>
        <v>Start Loc</v>
      </c>
      <c r="I2645" s="24" t="str">
        <f t="shared" si="248"/>
        <v>End Loc</v>
      </c>
      <c r="J2645" s="24" t="str">
        <f t="shared" si="249"/>
        <v>Segment</v>
      </c>
      <c r="K2645" s="71" t="s">
        <v>952</v>
      </c>
      <c r="L2645" s="22">
        <v>2.5</v>
      </c>
      <c r="M2645" s="22">
        <v>2.74</v>
      </c>
      <c r="N2645" s="22">
        <v>3</v>
      </c>
      <c r="O2645" s="22">
        <v>0</v>
      </c>
      <c r="P2645" s="22">
        <v>0</v>
      </c>
      <c r="Q2645" s="22">
        <v>0</v>
      </c>
      <c r="R2645" s="22"/>
      <c r="S2645" s="22"/>
      <c r="T2645" s="22"/>
      <c r="U2645" t="s">
        <v>1805</v>
      </c>
      <c r="V2645" s="18">
        <f t="shared" si="250"/>
        <v>0.24000000000000021</v>
      </c>
      <c r="W2645" s="18">
        <v>40.435495985499998</v>
      </c>
      <c r="X2645" s="18">
        <v>-82.485635799899995</v>
      </c>
      <c r="Y2645" s="18">
        <v>40.4389264486</v>
      </c>
      <c r="Z2645" s="18">
        <v>-82.486262585899993</v>
      </c>
      <c r="AA2645" s="71" t="str">
        <f t="shared" si="251"/>
        <v>KNO</v>
      </c>
    </row>
    <row r="2646" spans="1:27" x14ac:dyDescent="0.25">
      <c r="A2646" s="22" t="s">
        <v>3757</v>
      </c>
      <c r="B2646" s="22">
        <v>0</v>
      </c>
      <c r="C2646" s="22" t="s">
        <v>4665</v>
      </c>
      <c r="D2646" s="22">
        <v>2</v>
      </c>
      <c r="E2646" s="23" t="str">
        <f t="shared" si="246"/>
        <v>Green</v>
      </c>
      <c r="F2646" s="72" t="s">
        <v>1682</v>
      </c>
      <c r="G2646" s="23"/>
      <c r="H2646" s="24" t="str">
        <f t="shared" si="247"/>
        <v>Start Loc</v>
      </c>
      <c r="I2646" s="24" t="str">
        <f t="shared" si="248"/>
        <v>End Loc</v>
      </c>
      <c r="J2646" s="24" t="str">
        <f t="shared" si="249"/>
        <v>Segment</v>
      </c>
      <c r="K2646" s="71" t="s">
        <v>995</v>
      </c>
      <c r="L2646" s="22">
        <v>9.75</v>
      </c>
      <c r="M2646" s="22">
        <v>9.99</v>
      </c>
      <c r="N2646" s="22">
        <v>2</v>
      </c>
      <c r="O2646" s="22">
        <v>0</v>
      </c>
      <c r="P2646" s="22">
        <v>0</v>
      </c>
      <c r="Q2646" s="22">
        <v>0</v>
      </c>
      <c r="R2646" s="22"/>
      <c r="S2646" s="22"/>
      <c r="T2646" s="22"/>
      <c r="U2646" t="s">
        <v>612</v>
      </c>
      <c r="V2646" s="18">
        <f t="shared" si="250"/>
        <v>0.24000000000000021</v>
      </c>
      <c r="W2646" s="18">
        <v>40.439918105899999</v>
      </c>
      <c r="X2646" s="18">
        <v>-80.658506258100005</v>
      </c>
      <c r="Y2646" s="18">
        <v>40.4389671769</v>
      </c>
      <c r="Z2646" s="18">
        <v>-80.654535224</v>
      </c>
      <c r="AA2646" s="71" t="str">
        <f t="shared" si="251"/>
        <v>JEF</v>
      </c>
    </row>
    <row r="2647" spans="1:27" x14ac:dyDescent="0.25">
      <c r="A2647" s="22" t="s">
        <v>3830</v>
      </c>
      <c r="B2647" s="22">
        <v>0</v>
      </c>
      <c r="C2647" s="22" t="s">
        <v>4615</v>
      </c>
      <c r="D2647" s="22">
        <v>3</v>
      </c>
      <c r="E2647" s="23" t="str">
        <f t="shared" si="246"/>
        <v>Green</v>
      </c>
      <c r="F2647" s="72" t="s">
        <v>1701</v>
      </c>
      <c r="G2647" s="23"/>
      <c r="H2647" s="24" t="str">
        <f t="shared" si="247"/>
        <v>Start Loc</v>
      </c>
      <c r="I2647" s="24" t="str">
        <f t="shared" si="248"/>
        <v>End Loc</v>
      </c>
      <c r="J2647" s="24" t="str">
        <f t="shared" si="249"/>
        <v>Segment</v>
      </c>
      <c r="K2647" s="71" t="s">
        <v>844</v>
      </c>
      <c r="L2647" s="22">
        <v>2.5</v>
      </c>
      <c r="M2647" s="22">
        <v>2.74</v>
      </c>
      <c r="N2647" s="22">
        <v>3</v>
      </c>
      <c r="O2647" s="22">
        <v>0</v>
      </c>
      <c r="P2647" s="22">
        <v>0</v>
      </c>
      <c r="Q2647" s="22">
        <v>1</v>
      </c>
      <c r="R2647" s="22"/>
      <c r="S2647" s="22"/>
      <c r="T2647" s="22"/>
      <c r="U2647" t="s">
        <v>290</v>
      </c>
      <c r="V2647" s="18">
        <f t="shared" si="250"/>
        <v>0.24000000000000021</v>
      </c>
      <c r="W2647" s="18">
        <v>40.436364384599997</v>
      </c>
      <c r="X2647" s="18">
        <v>-82.305096741900002</v>
      </c>
      <c r="Y2647" s="18">
        <v>40.439646343100002</v>
      </c>
      <c r="Z2647" s="18">
        <v>-82.303694629899994</v>
      </c>
      <c r="AA2647" s="71" t="str">
        <f t="shared" si="251"/>
        <v>KNO</v>
      </c>
    </row>
    <row r="2648" spans="1:27" x14ac:dyDescent="0.25">
      <c r="A2648" s="22" t="s">
        <v>3037</v>
      </c>
      <c r="B2648" s="22">
        <v>0</v>
      </c>
      <c r="C2648" s="22" t="s">
        <v>4653</v>
      </c>
      <c r="D2648" s="22">
        <v>2</v>
      </c>
      <c r="E2648" s="23" t="str">
        <f t="shared" si="246"/>
        <v>Green</v>
      </c>
      <c r="F2648" s="72" t="s">
        <v>1692</v>
      </c>
      <c r="G2648" s="23"/>
      <c r="H2648" s="24" t="str">
        <f t="shared" si="247"/>
        <v>Start Loc</v>
      </c>
      <c r="I2648" s="24" t="str">
        <f t="shared" si="248"/>
        <v>End Loc</v>
      </c>
      <c r="J2648" s="24" t="str">
        <f t="shared" si="249"/>
        <v>Segment</v>
      </c>
      <c r="K2648" s="71" t="s">
        <v>812</v>
      </c>
      <c r="L2648" s="22">
        <v>6</v>
      </c>
      <c r="M2648" s="22">
        <v>6.24</v>
      </c>
      <c r="N2648" s="22">
        <v>2</v>
      </c>
      <c r="O2648" s="22">
        <v>0</v>
      </c>
      <c r="P2648" s="22">
        <v>0</v>
      </c>
      <c r="Q2648" s="22">
        <v>1</v>
      </c>
      <c r="R2648" s="22"/>
      <c r="S2648" s="22"/>
      <c r="T2648" s="22"/>
      <c r="U2648" t="s">
        <v>1323</v>
      </c>
      <c r="V2648" s="18">
        <f t="shared" si="250"/>
        <v>0.24000000000000021</v>
      </c>
      <c r="W2648" s="18">
        <v>40.437620431299997</v>
      </c>
      <c r="X2648" s="18">
        <v>-81.380685348499995</v>
      </c>
      <c r="Y2648" s="18">
        <v>40.440131396699996</v>
      </c>
      <c r="Z2648" s="18">
        <v>-81.383785723800003</v>
      </c>
      <c r="AA2648" s="71" t="str">
        <f t="shared" si="251"/>
        <v>TUS</v>
      </c>
    </row>
    <row r="2649" spans="1:27" x14ac:dyDescent="0.25">
      <c r="A2649" s="22" t="s">
        <v>2851</v>
      </c>
      <c r="B2649" s="22">
        <v>0</v>
      </c>
      <c r="C2649" s="22" t="s">
        <v>4608</v>
      </c>
      <c r="D2649" s="22">
        <v>3</v>
      </c>
      <c r="E2649" s="23" t="str">
        <f t="shared" si="246"/>
        <v>Green</v>
      </c>
      <c r="F2649" s="72" t="s">
        <v>1701</v>
      </c>
      <c r="G2649" s="23"/>
      <c r="H2649" s="24" t="str">
        <f t="shared" si="247"/>
        <v>Start Loc</v>
      </c>
      <c r="I2649" s="24" t="str">
        <f t="shared" si="248"/>
        <v>End Loc</v>
      </c>
      <c r="J2649" s="24" t="str">
        <f t="shared" si="249"/>
        <v>Segment</v>
      </c>
      <c r="K2649" s="71" t="s">
        <v>814</v>
      </c>
      <c r="L2649" s="22">
        <v>1.25</v>
      </c>
      <c r="M2649" s="22">
        <v>1.49</v>
      </c>
      <c r="N2649" s="22">
        <v>3</v>
      </c>
      <c r="O2649" s="22">
        <v>0</v>
      </c>
      <c r="P2649" s="22">
        <v>0</v>
      </c>
      <c r="Q2649" s="22">
        <v>1</v>
      </c>
      <c r="R2649" s="22"/>
      <c r="S2649" s="22"/>
      <c r="T2649" s="22"/>
      <c r="U2649" t="s">
        <v>1518</v>
      </c>
      <c r="V2649" s="18">
        <f t="shared" si="250"/>
        <v>0.24</v>
      </c>
      <c r="W2649" s="18">
        <v>40.440690004899999</v>
      </c>
      <c r="X2649" s="18">
        <v>-82.621435718599997</v>
      </c>
      <c r="Y2649" s="18">
        <v>40.441799068000002</v>
      </c>
      <c r="Z2649" s="18">
        <v>-82.617128368600007</v>
      </c>
      <c r="AA2649" s="71" t="str">
        <f t="shared" si="251"/>
        <v>KNO</v>
      </c>
    </row>
    <row r="2650" spans="1:27" x14ac:dyDescent="0.25">
      <c r="A2650" s="22" t="s">
        <v>5014</v>
      </c>
      <c r="B2650" s="22">
        <v>0</v>
      </c>
      <c r="C2650" s="22" t="s">
        <v>4612</v>
      </c>
      <c r="D2650" s="22">
        <v>2</v>
      </c>
      <c r="E2650" s="23" t="str">
        <f t="shared" si="246"/>
        <v>Green</v>
      </c>
      <c r="F2650" s="72" t="s">
        <v>1692</v>
      </c>
      <c r="G2650" s="23"/>
      <c r="H2650" s="24" t="str">
        <f t="shared" si="247"/>
        <v>Start Loc</v>
      </c>
      <c r="I2650" s="24" t="str">
        <f t="shared" si="248"/>
        <v>End Loc</v>
      </c>
      <c r="J2650" s="24" t="str">
        <f t="shared" si="249"/>
        <v>Segment</v>
      </c>
      <c r="K2650" s="71" t="s">
        <v>1007</v>
      </c>
      <c r="L2650" s="22">
        <v>1</v>
      </c>
      <c r="M2650" s="22">
        <v>1.24</v>
      </c>
      <c r="N2650" s="22">
        <v>2</v>
      </c>
      <c r="O2650" s="22">
        <v>0</v>
      </c>
      <c r="P2650" s="22">
        <v>0</v>
      </c>
      <c r="Q2650" s="22">
        <v>1</v>
      </c>
      <c r="R2650" s="22"/>
      <c r="S2650" s="22"/>
      <c r="T2650" s="22"/>
      <c r="U2650" t="s">
        <v>4750</v>
      </c>
      <c r="V2650" s="18">
        <f t="shared" si="250"/>
        <v>0.24</v>
      </c>
      <c r="W2650" s="18">
        <v>40.446835042700002</v>
      </c>
      <c r="X2650" s="18">
        <v>-81.597247263400007</v>
      </c>
      <c r="Y2650" s="18">
        <v>40.444508371700003</v>
      </c>
      <c r="Z2650" s="18">
        <v>-81.593969785300004</v>
      </c>
      <c r="AA2650" s="71" t="str">
        <f t="shared" si="251"/>
        <v>TUS</v>
      </c>
    </row>
    <row r="2651" spans="1:27" x14ac:dyDescent="0.25">
      <c r="A2651" s="22" t="s">
        <v>4161</v>
      </c>
      <c r="B2651" s="22">
        <v>0</v>
      </c>
      <c r="C2651" s="22" t="s">
        <v>4643</v>
      </c>
      <c r="D2651" s="22">
        <v>5</v>
      </c>
      <c r="E2651" s="23" t="str">
        <f t="shared" si="246"/>
        <v>Green</v>
      </c>
      <c r="F2651" s="72" t="s">
        <v>1701</v>
      </c>
      <c r="G2651" s="23"/>
      <c r="H2651" s="24" t="str">
        <f t="shared" si="247"/>
        <v>Start Loc</v>
      </c>
      <c r="I2651" s="24" t="str">
        <f t="shared" si="248"/>
        <v>End Loc</v>
      </c>
      <c r="J2651" s="24" t="str">
        <f t="shared" si="249"/>
        <v>Segment</v>
      </c>
      <c r="K2651" s="71" t="s">
        <v>844</v>
      </c>
      <c r="L2651" s="22">
        <v>3.5</v>
      </c>
      <c r="M2651" s="22">
        <v>3.74</v>
      </c>
      <c r="N2651" s="22">
        <v>5</v>
      </c>
      <c r="O2651" s="22">
        <v>0</v>
      </c>
      <c r="P2651" s="22">
        <v>2</v>
      </c>
      <c r="Q2651" s="22">
        <v>3</v>
      </c>
      <c r="R2651" s="22"/>
      <c r="S2651" s="22"/>
      <c r="T2651" s="22"/>
      <c r="U2651" t="s">
        <v>290</v>
      </c>
      <c r="V2651" s="18">
        <f t="shared" si="250"/>
        <v>0.24000000000000021</v>
      </c>
      <c r="W2651" s="18">
        <v>40.447242939500001</v>
      </c>
      <c r="X2651" s="18">
        <v>-82.295622142300004</v>
      </c>
      <c r="Y2651" s="18">
        <v>40.445793336500003</v>
      </c>
      <c r="Z2651" s="18">
        <v>-82.291712690400004</v>
      </c>
      <c r="AA2651" s="71" t="str">
        <f t="shared" si="251"/>
        <v>KNO</v>
      </c>
    </row>
    <row r="2652" spans="1:27" x14ac:dyDescent="0.25">
      <c r="A2652" s="22" t="s">
        <v>3511</v>
      </c>
      <c r="B2652" s="22">
        <v>0</v>
      </c>
      <c r="C2652" s="22" t="s">
        <v>4627</v>
      </c>
      <c r="D2652" s="22">
        <v>4</v>
      </c>
      <c r="E2652" s="23" t="str">
        <f t="shared" si="246"/>
        <v>Green</v>
      </c>
      <c r="F2652" s="72" t="s">
        <v>1701</v>
      </c>
      <c r="G2652" s="23"/>
      <c r="H2652" s="24" t="str">
        <f t="shared" si="247"/>
        <v>Start Loc</v>
      </c>
      <c r="I2652" s="24" t="str">
        <f t="shared" si="248"/>
        <v>End Loc</v>
      </c>
      <c r="J2652" s="24" t="str">
        <f t="shared" si="249"/>
        <v>Segment</v>
      </c>
      <c r="K2652" s="71" t="s">
        <v>844</v>
      </c>
      <c r="L2652" s="22">
        <v>3.25</v>
      </c>
      <c r="M2652" s="22">
        <v>3.49</v>
      </c>
      <c r="N2652" s="22">
        <v>4</v>
      </c>
      <c r="O2652" s="22">
        <v>0</v>
      </c>
      <c r="P2652" s="22">
        <v>0</v>
      </c>
      <c r="Q2652" s="22">
        <v>4</v>
      </c>
      <c r="R2652" s="22"/>
      <c r="S2652" s="22"/>
      <c r="T2652" s="22"/>
      <c r="U2652" t="s">
        <v>290</v>
      </c>
      <c r="V2652" s="18">
        <f t="shared" si="250"/>
        <v>0.24000000000000021</v>
      </c>
      <c r="W2652" s="18">
        <v>40.445719903099999</v>
      </c>
      <c r="X2652" s="18">
        <v>-82.299685223300003</v>
      </c>
      <c r="Y2652" s="18">
        <v>40.447275949500003</v>
      </c>
      <c r="Z2652" s="18">
        <v>-82.295805892700002</v>
      </c>
      <c r="AA2652" s="71" t="str">
        <f t="shared" si="251"/>
        <v>KNO</v>
      </c>
    </row>
    <row r="2653" spans="1:27" x14ac:dyDescent="0.25">
      <c r="A2653" s="22" t="s">
        <v>2516</v>
      </c>
      <c r="B2653" s="22">
        <v>0</v>
      </c>
      <c r="C2653" s="22" t="s">
        <v>4673</v>
      </c>
      <c r="D2653" s="22">
        <v>3</v>
      </c>
      <c r="E2653" s="23" t="str">
        <f t="shared" si="246"/>
        <v>Green</v>
      </c>
      <c r="F2653" s="72" t="s">
        <v>1692</v>
      </c>
      <c r="G2653" s="23"/>
      <c r="H2653" s="24" t="str">
        <f t="shared" si="247"/>
        <v>Start Loc</v>
      </c>
      <c r="I2653" s="24" t="str">
        <f t="shared" si="248"/>
        <v>End Loc</v>
      </c>
      <c r="J2653" s="24" t="str">
        <f t="shared" si="249"/>
        <v>Segment</v>
      </c>
      <c r="K2653" s="71" t="s">
        <v>893</v>
      </c>
      <c r="L2653" s="22">
        <v>10.75</v>
      </c>
      <c r="M2653" s="22">
        <v>10.99</v>
      </c>
      <c r="N2653" s="22">
        <v>3</v>
      </c>
      <c r="O2653" s="22">
        <v>0</v>
      </c>
      <c r="P2653" s="22">
        <v>0</v>
      </c>
      <c r="Q2653" s="22">
        <v>1</v>
      </c>
      <c r="R2653" s="22"/>
      <c r="S2653" s="22"/>
      <c r="T2653" s="22"/>
      <c r="U2653" t="s">
        <v>309</v>
      </c>
      <c r="V2653" s="18">
        <f t="shared" si="250"/>
        <v>0.24000000000000021</v>
      </c>
      <c r="W2653" s="18">
        <v>40.444512133800004</v>
      </c>
      <c r="X2653" s="18">
        <v>-81.461034251800001</v>
      </c>
      <c r="Y2653" s="18">
        <v>40.447350414900001</v>
      </c>
      <c r="Z2653" s="18">
        <v>-81.459172614600007</v>
      </c>
      <c r="AA2653" s="71" t="str">
        <f t="shared" si="251"/>
        <v>TUS</v>
      </c>
    </row>
    <row r="2654" spans="1:27" x14ac:dyDescent="0.25">
      <c r="A2654" s="22" t="s">
        <v>5678</v>
      </c>
      <c r="B2654" s="22">
        <v>0</v>
      </c>
      <c r="C2654" s="22" t="s">
        <v>4662</v>
      </c>
      <c r="D2654" s="22">
        <v>2</v>
      </c>
      <c r="E2654" s="23" t="str">
        <f t="shared" si="246"/>
        <v>Green</v>
      </c>
      <c r="F2654" s="72" t="s">
        <v>1692</v>
      </c>
      <c r="G2654" s="23"/>
      <c r="H2654" s="24" t="str">
        <f t="shared" si="247"/>
        <v>Start Loc</v>
      </c>
      <c r="I2654" s="24" t="str">
        <f t="shared" si="248"/>
        <v>End Loc</v>
      </c>
      <c r="J2654" s="24" t="str">
        <f t="shared" si="249"/>
        <v>Segment</v>
      </c>
      <c r="K2654" s="71" t="s">
        <v>817</v>
      </c>
      <c r="L2654" s="22">
        <v>13.5</v>
      </c>
      <c r="M2654" s="22">
        <v>13.74</v>
      </c>
      <c r="N2654" s="22">
        <v>2</v>
      </c>
      <c r="O2654" s="22">
        <v>0</v>
      </c>
      <c r="P2654" s="22">
        <v>0</v>
      </c>
      <c r="Q2654" s="22">
        <v>3</v>
      </c>
      <c r="R2654" s="22"/>
      <c r="S2654" s="22"/>
      <c r="T2654" s="22"/>
      <c r="U2654" t="s">
        <v>302</v>
      </c>
      <c r="V2654" s="18">
        <f t="shared" si="250"/>
        <v>0.24000000000000021</v>
      </c>
      <c r="W2654" s="18">
        <v>40.446264345000003</v>
      </c>
      <c r="X2654" s="18">
        <v>-81.5163152951</v>
      </c>
      <c r="Y2654" s="18">
        <v>40.448129465900003</v>
      </c>
      <c r="Z2654" s="18">
        <v>-81.512530553600001</v>
      </c>
      <c r="AA2654" s="71" t="str">
        <f t="shared" si="251"/>
        <v>TUS</v>
      </c>
    </row>
    <row r="2655" spans="1:27" x14ac:dyDescent="0.25">
      <c r="A2655" s="22" t="s">
        <v>6319</v>
      </c>
      <c r="B2655" s="22">
        <v>0</v>
      </c>
      <c r="C2655" s="22" t="s">
        <v>4687</v>
      </c>
      <c r="D2655" s="22">
        <v>2</v>
      </c>
      <c r="E2655" s="23" t="str">
        <f t="shared" si="246"/>
        <v>Green</v>
      </c>
      <c r="F2655" s="72" t="s">
        <v>1692</v>
      </c>
      <c r="G2655" s="23"/>
      <c r="H2655" s="24" t="str">
        <f t="shared" si="247"/>
        <v>Start Loc</v>
      </c>
      <c r="I2655" s="24" t="str">
        <f t="shared" si="248"/>
        <v>End Loc</v>
      </c>
      <c r="J2655" s="24" t="str">
        <f t="shared" si="249"/>
        <v>Segment</v>
      </c>
      <c r="K2655" s="71" t="s">
        <v>893</v>
      </c>
      <c r="L2655" s="22">
        <v>11</v>
      </c>
      <c r="M2655" s="22">
        <v>11.24</v>
      </c>
      <c r="N2655" s="22">
        <v>2</v>
      </c>
      <c r="O2655" s="22">
        <v>0</v>
      </c>
      <c r="P2655" s="22">
        <v>0</v>
      </c>
      <c r="Q2655" s="22">
        <v>0</v>
      </c>
      <c r="R2655" s="22"/>
      <c r="S2655" s="22"/>
      <c r="T2655" s="22"/>
      <c r="U2655" t="s">
        <v>309</v>
      </c>
      <c r="V2655" s="18">
        <f t="shared" si="250"/>
        <v>0.24000000000000021</v>
      </c>
      <c r="W2655" s="18">
        <v>40.447415819500002</v>
      </c>
      <c r="X2655" s="18">
        <v>-81.459003373800002</v>
      </c>
      <c r="Y2655" s="18">
        <v>40.450133210700002</v>
      </c>
      <c r="Z2655" s="18">
        <v>-81.456943745299995</v>
      </c>
      <c r="AA2655" s="71" t="str">
        <f t="shared" si="251"/>
        <v>TUS</v>
      </c>
    </row>
    <row r="2656" spans="1:27" x14ac:dyDescent="0.25">
      <c r="A2656" s="22" t="s">
        <v>6075</v>
      </c>
      <c r="B2656" s="22">
        <v>0</v>
      </c>
      <c r="C2656" s="22" t="s">
        <v>4646</v>
      </c>
      <c r="D2656" s="22">
        <v>2</v>
      </c>
      <c r="E2656" s="23" t="str">
        <f t="shared" si="246"/>
        <v>Green</v>
      </c>
      <c r="F2656" s="72" t="s">
        <v>1679</v>
      </c>
      <c r="G2656" s="23"/>
      <c r="H2656" s="24" t="str">
        <f t="shared" si="247"/>
        <v>Start Loc</v>
      </c>
      <c r="I2656" s="24" t="str">
        <f t="shared" si="248"/>
        <v>End Loc</v>
      </c>
      <c r="J2656" s="24" t="str">
        <f t="shared" si="249"/>
        <v>Segment</v>
      </c>
      <c r="K2656" s="71" t="s">
        <v>844</v>
      </c>
      <c r="L2656" s="22">
        <v>5.5</v>
      </c>
      <c r="M2656" s="22">
        <v>5.74</v>
      </c>
      <c r="N2656" s="22">
        <v>2</v>
      </c>
      <c r="O2656" s="22">
        <v>0</v>
      </c>
      <c r="P2656" s="22">
        <v>0</v>
      </c>
      <c r="Q2656" s="22">
        <v>1</v>
      </c>
      <c r="R2656" s="22"/>
      <c r="S2656" s="22"/>
      <c r="T2656" s="22"/>
      <c r="U2656" t="s">
        <v>2168</v>
      </c>
      <c r="V2656" s="18">
        <f t="shared" si="250"/>
        <v>0.24000000000000021</v>
      </c>
      <c r="W2656" s="18">
        <v>40.4474897988</v>
      </c>
      <c r="X2656" s="18">
        <v>-83.683960771100004</v>
      </c>
      <c r="Y2656" s="18">
        <v>40.450331541600001</v>
      </c>
      <c r="Z2656" s="18">
        <v>-83.681338694800004</v>
      </c>
      <c r="AA2656" s="71" t="str">
        <f t="shared" si="251"/>
        <v>LOG</v>
      </c>
    </row>
    <row r="2657" spans="1:27" x14ac:dyDescent="0.25">
      <c r="A2657" s="22" t="s">
        <v>5424</v>
      </c>
      <c r="B2657" s="22">
        <v>0</v>
      </c>
      <c r="C2657" s="22" t="s">
        <v>4626</v>
      </c>
      <c r="D2657" s="22">
        <v>2</v>
      </c>
      <c r="E2657" s="23" t="str">
        <f t="shared" si="246"/>
        <v>Green</v>
      </c>
      <c r="F2657" s="72" t="s">
        <v>1692</v>
      </c>
      <c r="G2657" s="23"/>
      <c r="H2657" s="24" t="str">
        <f t="shared" si="247"/>
        <v>Start Loc</v>
      </c>
      <c r="I2657" s="24" t="str">
        <f t="shared" si="248"/>
        <v>End Loc</v>
      </c>
      <c r="J2657" s="24" t="str">
        <f t="shared" si="249"/>
        <v>Segment</v>
      </c>
      <c r="K2657" s="71" t="s">
        <v>984</v>
      </c>
      <c r="L2657" s="22">
        <v>1.75</v>
      </c>
      <c r="M2657" s="22">
        <v>1.99</v>
      </c>
      <c r="N2657" s="22">
        <v>2</v>
      </c>
      <c r="O2657" s="22">
        <v>0</v>
      </c>
      <c r="P2657" s="22">
        <v>0</v>
      </c>
      <c r="Q2657" s="22">
        <v>1</v>
      </c>
      <c r="R2657" s="22"/>
      <c r="S2657" s="22"/>
      <c r="T2657" s="22"/>
      <c r="U2657" t="s">
        <v>565</v>
      </c>
      <c r="V2657" s="18">
        <f t="shared" si="250"/>
        <v>0.24</v>
      </c>
      <c r="W2657" s="18">
        <v>40.451591870400001</v>
      </c>
      <c r="X2657" s="18">
        <v>-81.492835653100002</v>
      </c>
      <c r="Y2657" s="18">
        <v>40.451068761099997</v>
      </c>
      <c r="Z2657" s="18">
        <v>-81.496968894199995</v>
      </c>
      <c r="AA2657" s="71" t="str">
        <f t="shared" si="251"/>
        <v>TUS</v>
      </c>
    </row>
    <row r="2658" spans="1:27" x14ac:dyDescent="0.25">
      <c r="A2658" s="22" t="s">
        <v>2238</v>
      </c>
      <c r="B2658" s="22">
        <v>0</v>
      </c>
      <c r="C2658" s="22" t="s">
        <v>4619</v>
      </c>
      <c r="D2658" s="22">
        <v>2</v>
      </c>
      <c r="E2658" s="23" t="str">
        <f t="shared" si="246"/>
        <v>Green</v>
      </c>
      <c r="F2658" s="72" t="s">
        <v>1736</v>
      </c>
      <c r="G2658" s="23"/>
      <c r="H2658" s="24" t="str">
        <f t="shared" si="247"/>
        <v>Start Loc</v>
      </c>
      <c r="I2658" s="24" t="str">
        <f t="shared" si="248"/>
        <v>End Loc</v>
      </c>
      <c r="J2658" s="24" t="str">
        <f t="shared" si="249"/>
        <v>Segment</v>
      </c>
      <c r="K2658" s="71" t="s">
        <v>4704</v>
      </c>
      <c r="L2658" s="22">
        <v>0.5</v>
      </c>
      <c r="M2658" s="22">
        <v>0.74</v>
      </c>
      <c r="N2658" s="22">
        <v>2</v>
      </c>
      <c r="O2658" s="22">
        <v>0</v>
      </c>
      <c r="P2658" s="22">
        <v>0</v>
      </c>
      <c r="Q2658" s="22">
        <v>0</v>
      </c>
      <c r="R2658" s="22"/>
      <c r="S2658" s="22"/>
      <c r="T2658" s="22"/>
      <c r="U2658" t="s">
        <v>2052</v>
      </c>
      <c r="V2658" s="18">
        <f t="shared" si="250"/>
        <v>0.24</v>
      </c>
      <c r="W2658" s="18">
        <v>40.448114135200001</v>
      </c>
      <c r="X2658" s="18">
        <v>-84.390132902700003</v>
      </c>
      <c r="Y2658" s="18">
        <v>40.451399026200001</v>
      </c>
      <c r="Z2658" s="18">
        <v>-84.391480338700006</v>
      </c>
      <c r="AA2658" s="71" t="str">
        <f t="shared" si="251"/>
        <v>AUG</v>
      </c>
    </row>
    <row r="2659" spans="1:27" x14ac:dyDescent="0.25">
      <c r="A2659" s="22" t="s">
        <v>3315</v>
      </c>
      <c r="B2659" s="22">
        <v>0</v>
      </c>
      <c r="C2659" s="22" t="s">
        <v>4663</v>
      </c>
      <c r="D2659" s="22">
        <v>2</v>
      </c>
      <c r="E2659" s="23" t="str">
        <f t="shared" si="246"/>
        <v>Green</v>
      </c>
      <c r="F2659" s="72" t="s">
        <v>1692</v>
      </c>
      <c r="G2659" s="23"/>
      <c r="H2659" s="24" t="str">
        <f t="shared" si="247"/>
        <v>Start Loc</v>
      </c>
      <c r="I2659" s="24" t="str">
        <f t="shared" si="248"/>
        <v>End Loc</v>
      </c>
      <c r="J2659" s="24" t="str">
        <f t="shared" si="249"/>
        <v>Segment</v>
      </c>
      <c r="K2659" s="71" t="s">
        <v>893</v>
      </c>
      <c r="L2659" s="22">
        <v>11.25</v>
      </c>
      <c r="M2659" s="22">
        <v>11.49</v>
      </c>
      <c r="N2659" s="22">
        <v>2</v>
      </c>
      <c r="O2659" s="22">
        <v>0</v>
      </c>
      <c r="P2659" s="22">
        <v>0</v>
      </c>
      <c r="Q2659" s="22">
        <v>1</v>
      </c>
      <c r="R2659" s="22"/>
      <c r="S2659" s="22"/>
      <c r="T2659" s="22"/>
      <c r="U2659" t="s">
        <v>309</v>
      </c>
      <c r="V2659" s="18">
        <f t="shared" si="250"/>
        <v>0.24000000000000021</v>
      </c>
      <c r="W2659" s="18">
        <v>40.450249203799999</v>
      </c>
      <c r="X2659" s="18">
        <v>-81.456842577900005</v>
      </c>
      <c r="Y2659" s="18">
        <v>40.452333500199998</v>
      </c>
      <c r="Z2659" s="18">
        <v>-81.453242999799997</v>
      </c>
      <c r="AA2659" s="71" t="str">
        <f t="shared" si="251"/>
        <v>TUS</v>
      </c>
    </row>
    <row r="2660" spans="1:27" x14ac:dyDescent="0.25">
      <c r="A2660" s="22" t="s">
        <v>2832</v>
      </c>
      <c r="B2660" s="22">
        <v>0</v>
      </c>
      <c r="C2660" s="22" t="s">
        <v>4627</v>
      </c>
      <c r="D2660" s="22">
        <v>2</v>
      </c>
      <c r="E2660" s="23" t="str">
        <f t="shared" si="246"/>
        <v>Green</v>
      </c>
      <c r="F2660" s="72" t="s">
        <v>1692</v>
      </c>
      <c r="G2660" s="23"/>
      <c r="H2660" s="24" t="str">
        <f t="shared" si="247"/>
        <v>Start Loc</v>
      </c>
      <c r="I2660" s="24" t="str">
        <f t="shared" si="248"/>
        <v>End Loc</v>
      </c>
      <c r="J2660" s="24" t="str">
        <f t="shared" si="249"/>
        <v>Segment</v>
      </c>
      <c r="K2660" s="71" t="s">
        <v>934</v>
      </c>
      <c r="L2660" s="22">
        <v>3.25</v>
      </c>
      <c r="M2660" s="22">
        <v>3.49</v>
      </c>
      <c r="N2660" s="22">
        <v>2</v>
      </c>
      <c r="O2660" s="22">
        <v>0</v>
      </c>
      <c r="P2660" s="22">
        <v>0</v>
      </c>
      <c r="Q2660" s="22">
        <v>1</v>
      </c>
      <c r="R2660" s="22"/>
      <c r="S2660" s="22"/>
      <c r="T2660" s="22"/>
      <c r="U2660" t="s">
        <v>1644</v>
      </c>
      <c r="V2660" s="18">
        <f t="shared" si="250"/>
        <v>0.24000000000000021</v>
      </c>
      <c r="W2660" s="18">
        <v>40.450746292700003</v>
      </c>
      <c r="X2660" s="18">
        <v>-81.311319338600001</v>
      </c>
      <c r="Y2660" s="18">
        <v>40.452853291899999</v>
      </c>
      <c r="Z2660" s="18">
        <v>-81.308223137699997</v>
      </c>
      <c r="AA2660" s="71" t="str">
        <f t="shared" si="251"/>
        <v>TUS</v>
      </c>
    </row>
    <row r="2661" spans="1:27" x14ac:dyDescent="0.25">
      <c r="A2661" s="22" t="s">
        <v>3112</v>
      </c>
      <c r="B2661" s="22">
        <v>0</v>
      </c>
      <c r="C2661" s="22" t="s">
        <v>4630</v>
      </c>
      <c r="D2661" s="22">
        <v>2</v>
      </c>
      <c r="E2661" s="23" t="str">
        <f t="shared" si="246"/>
        <v>Green</v>
      </c>
      <c r="F2661" s="72" t="s">
        <v>1679</v>
      </c>
      <c r="G2661" s="23"/>
      <c r="H2661" s="24" t="str">
        <f t="shared" si="247"/>
        <v>Start Loc</v>
      </c>
      <c r="I2661" s="24" t="str">
        <f t="shared" si="248"/>
        <v>End Loc</v>
      </c>
      <c r="J2661" s="24" t="str">
        <f t="shared" si="249"/>
        <v>Segment</v>
      </c>
      <c r="K2661" s="71" t="s">
        <v>844</v>
      </c>
      <c r="L2661" s="22">
        <v>5.75</v>
      </c>
      <c r="M2661" s="22">
        <v>5.99</v>
      </c>
      <c r="N2661" s="22">
        <v>2</v>
      </c>
      <c r="O2661" s="22">
        <v>0</v>
      </c>
      <c r="P2661" s="22">
        <v>0</v>
      </c>
      <c r="Q2661" s="22">
        <v>2</v>
      </c>
      <c r="R2661" s="22"/>
      <c r="S2661" s="22"/>
      <c r="T2661" s="22"/>
      <c r="U2661" t="s">
        <v>2168</v>
      </c>
      <c r="V2661" s="18">
        <f t="shared" si="250"/>
        <v>0.24000000000000021</v>
      </c>
      <c r="W2661" s="18">
        <v>40.450449409400001</v>
      </c>
      <c r="X2661" s="18">
        <v>-83.681228841600003</v>
      </c>
      <c r="Y2661" s="18">
        <v>40.453243101399998</v>
      </c>
      <c r="Z2661" s="18">
        <v>-83.678614446799997</v>
      </c>
      <c r="AA2661" s="71" t="str">
        <f t="shared" si="251"/>
        <v>LOG</v>
      </c>
    </row>
    <row r="2662" spans="1:27" x14ac:dyDescent="0.25">
      <c r="A2662" s="22" t="s">
        <v>5646</v>
      </c>
      <c r="B2662" s="22">
        <v>0</v>
      </c>
      <c r="C2662" s="22" t="s">
        <v>4627</v>
      </c>
      <c r="D2662" s="22">
        <v>2</v>
      </c>
      <c r="E2662" s="23" t="str">
        <f t="shared" si="246"/>
        <v>Green</v>
      </c>
      <c r="F2662" s="72" t="s">
        <v>1701</v>
      </c>
      <c r="G2662" s="23"/>
      <c r="H2662" s="24" t="str">
        <f t="shared" si="247"/>
        <v>Start Loc</v>
      </c>
      <c r="I2662" s="24" t="str">
        <f t="shared" si="248"/>
        <v>End Loc</v>
      </c>
      <c r="J2662" s="24" t="str">
        <f t="shared" si="249"/>
        <v>Segment</v>
      </c>
      <c r="K2662" s="71" t="s">
        <v>808</v>
      </c>
      <c r="L2662" s="22">
        <v>3.25</v>
      </c>
      <c r="M2662" s="22">
        <v>3.49</v>
      </c>
      <c r="N2662" s="22">
        <v>2</v>
      </c>
      <c r="O2662" s="22">
        <v>0</v>
      </c>
      <c r="P2662" s="22">
        <v>0</v>
      </c>
      <c r="Q2662" s="22">
        <v>0</v>
      </c>
      <c r="R2662" s="22"/>
      <c r="S2662" s="22"/>
      <c r="T2662" s="22"/>
      <c r="U2662" t="s">
        <v>325</v>
      </c>
      <c r="V2662" s="18">
        <f t="shared" si="250"/>
        <v>0.24000000000000021</v>
      </c>
      <c r="W2662" s="18">
        <v>40.450359344500001</v>
      </c>
      <c r="X2662" s="18">
        <v>-82.329063787400003</v>
      </c>
      <c r="Y2662" s="18">
        <v>40.453824164700002</v>
      </c>
      <c r="Z2662" s="18">
        <v>-82.328756625599993</v>
      </c>
      <c r="AA2662" s="71" t="str">
        <f t="shared" si="251"/>
        <v>KNO</v>
      </c>
    </row>
    <row r="2663" spans="1:27" x14ac:dyDescent="0.25">
      <c r="A2663" s="22" t="s">
        <v>3663</v>
      </c>
      <c r="B2663" s="22">
        <v>0</v>
      </c>
      <c r="C2663" s="22" t="s">
        <v>4624</v>
      </c>
      <c r="D2663" s="22">
        <v>2</v>
      </c>
      <c r="E2663" s="23" t="str">
        <f t="shared" si="246"/>
        <v>Green</v>
      </c>
      <c r="F2663" s="72" t="s">
        <v>1692</v>
      </c>
      <c r="G2663" s="23"/>
      <c r="H2663" s="24" t="str">
        <f t="shared" si="247"/>
        <v>Start Loc</v>
      </c>
      <c r="I2663" s="24" t="str">
        <f t="shared" si="248"/>
        <v>End Loc</v>
      </c>
      <c r="J2663" s="24" t="str">
        <f t="shared" si="249"/>
        <v>Segment</v>
      </c>
      <c r="K2663" s="71" t="s">
        <v>1012</v>
      </c>
      <c r="L2663" s="22">
        <v>2.25</v>
      </c>
      <c r="M2663" s="22">
        <v>2.4900000000000002</v>
      </c>
      <c r="N2663" s="22">
        <v>2</v>
      </c>
      <c r="O2663" s="22">
        <v>0</v>
      </c>
      <c r="P2663" s="22">
        <v>0</v>
      </c>
      <c r="Q2663" s="22">
        <v>2</v>
      </c>
      <c r="R2663" s="22"/>
      <c r="S2663" s="22"/>
      <c r="T2663" s="22"/>
      <c r="U2663" t="s">
        <v>564</v>
      </c>
      <c r="V2663" s="18">
        <f t="shared" si="250"/>
        <v>0.24000000000000021</v>
      </c>
      <c r="W2663" s="18">
        <v>40.453439730600003</v>
      </c>
      <c r="X2663" s="18">
        <v>-81.619778301699995</v>
      </c>
      <c r="Y2663" s="18">
        <v>40.4547174056</v>
      </c>
      <c r="Z2663" s="18">
        <v>-81.615748704500007</v>
      </c>
      <c r="AA2663" s="71" t="str">
        <f t="shared" si="251"/>
        <v>TUS</v>
      </c>
    </row>
    <row r="2664" spans="1:27" x14ac:dyDescent="0.25">
      <c r="A2664" s="22" t="s">
        <v>5950</v>
      </c>
      <c r="B2664" s="22">
        <v>0</v>
      </c>
      <c r="C2664" s="22" t="s">
        <v>4608</v>
      </c>
      <c r="D2664" s="22">
        <v>2</v>
      </c>
      <c r="E2664" s="23" t="str">
        <f t="shared" si="246"/>
        <v>Green</v>
      </c>
      <c r="F2664" s="72" t="s">
        <v>1682</v>
      </c>
      <c r="G2664" s="23"/>
      <c r="H2664" s="24" t="str">
        <f t="shared" si="247"/>
        <v>Start Loc</v>
      </c>
      <c r="I2664" s="24" t="str">
        <f t="shared" si="248"/>
        <v>End Loc</v>
      </c>
      <c r="J2664" s="24" t="str">
        <f t="shared" si="249"/>
        <v>Segment</v>
      </c>
      <c r="K2664" s="71" t="s">
        <v>958</v>
      </c>
      <c r="L2664" s="22">
        <v>1.25</v>
      </c>
      <c r="M2664" s="22">
        <v>1.49</v>
      </c>
      <c r="N2664" s="22">
        <v>2</v>
      </c>
      <c r="O2664" s="22">
        <v>0</v>
      </c>
      <c r="P2664" s="22">
        <v>0</v>
      </c>
      <c r="Q2664" s="22">
        <v>0</v>
      </c>
      <c r="R2664" s="22"/>
      <c r="S2664" s="22"/>
      <c r="T2664" s="22"/>
      <c r="U2664" t="s">
        <v>1819</v>
      </c>
      <c r="V2664" s="18">
        <f t="shared" si="250"/>
        <v>0.24</v>
      </c>
      <c r="W2664" s="18">
        <v>40.453016851500003</v>
      </c>
      <c r="X2664" s="18">
        <v>-80.790711199</v>
      </c>
      <c r="Y2664" s="18">
        <v>40.455850813700003</v>
      </c>
      <c r="Z2664" s="18">
        <v>-80.790690463199994</v>
      </c>
      <c r="AA2664" s="71" t="str">
        <f t="shared" si="251"/>
        <v>JEF</v>
      </c>
    </row>
    <row r="2665" spans="1:27" x14ac:dyDescent="0.25">
      <c r="A2665" s="22" t="s">
        <v>2254</v>
      </c>
      <c r="B2665" s="22">
        <v>0</v>
      </c>
      <c r="C2665" s="22" t="s">
        <v>4616</v>
      </c>
      <c r="D2665" s="22">
        <v>2</v>
      </c>
      <c r="E2665" s="23" t="str">
        <f t="shared" si="246"/>
        <v>Green</v>
      </c>
      <c r="F2665" s="72" t="s">
        <v>1682</v>
      </c>
      <c r="G2665" s="23"/>
      <c r="H2665" s="24" t="str">
        <f t="shared" si="247"/>
        <v>Start Loc</v>
      </c>
      <c r="I2665" s="24" t="str">
        <f t="shared" si="248"/>
        <v>End Loc</v>
      </c>
      <c r="J2665" s="24" t="str">
        <f t="shared" si="249"/>
        <v>Segment</v>
      </c>
      <c r="K2665" s="71" t="s">
        <v>995</v>
      </c>
      <c r="L2665" s="22">
        <v>4</v>
      </c>
      <c r="M2665" s="22">
        <v>4.24</v>
      </c>
      <c r="N2665" s="22">
        <v>2</v>
      </c>
      <c r="O2665" s="22">
        <v>0</v>
      </c>
      <c r="P2665" s="22">
        <v>0</v>
      </c>
      <c r="Q2665" s="22">
        <v>0</v>
      </c>
      <c r="R2665" s="22"/>
      <c r="S2665" s="22"/>
      <c r="T2665" s="22"/>
      <c r="U2665" t="s">
        <v>612</v>
      </c>
      <c r="V2665" s="18">
        <f t="shared" si="250"/>
        <v>0.24000000000000021</v>
      </c>
      <c r="W2665" s="18">
        <v>40.459352362099999</v>
      </c>
      <c r="X2665" s="18">
        <v>-80.746004824899998</v>
      </c>
      <c r="Y2665" s="18">
        <v>40.4560941895</v>
      </c>
      <c r="Z2665" s="18">
        <v>-80.745498122100003</v>
      </c>
      <c r="AA2665" s="71" t="str">
        <f t="shared" si="251"/>
        <v>JEF</v>
      </c>
    </row>
    <row r="2666" spans="1:27" x14ac:dyDescent="0.25">
      <c r="A2666" s="22" t="s">
        <v>5086</v>
      </c>
      <c r="B2666" s="22">
        <v>0</v>
      </c>
      <c r="C2666" s="22" t="s">
        <v>4614</v>
      </c>
      <c r="D2666" s="22">
        <v>2</v>
      </c>
      <c r="E2666" s="23" t="str">
        <f t="shared" si="246"/>
        <v>Green</v>
      </c>
      <c r="F2666" s="72" t="s">
        <v>1692</v>
      </c>
      <c r="G2666" s="23"/>
      <c r="H2666" s="24" t="str">
        <f t="shared" si="247"/>
        <v>Start Loc</v>
      </c>
      <c r="I2666" s="24" t="str">
        <f t="shared" si="248"/>
        <v>End Loc</v>
      </c>
      <c r="J2666" s="24" t="str">
        <f t="shared" si="249"/>
        <v>Segment</v>
      </c>
      <c r="K2666" s="71" t="s">
        <v>934</v>
      </c>
      <c r="L2666" s="22">
        <v>3.75</v>
      </c>
      <c r="M2666" s="22">
        <v>3.99</v>
      </c>
      <c r="N2666" s="22">
        <v>2</v>
      </c>
      <c r="O2666" s="22">
        <v>0</v>
      </c>
      <c r="P2666" s="22">
        <v>0</v>
      </c>
      <c r="Q2666" s="22">
        <v>1</v>
      </c>
      <c r="R2666" s="22"/>
      <c r="S2666" s="22"/>
      <c r="T2666" s="22"/>
      <c r="U2666" t="s">
        <v>1644</v>
      </c>
      <c r="V2666" s="18">
        <f t="shared" si="250"/>
        <v>0.24000000000000021</v>
      </c>
      <c r="W2666" s="18">
        <v>40.455367212600002</v>
      </c>
      <c r="X2666" s="18">
        <v>-81.304733816199999</v>
      </c>
      <c r="Y2666" s="18">
        <v>40.457422017699997</v>
      </c>
      <c r="Z2666" s="18">
        <v>-81.301698308200002</v>
      </c>
      <c r="AA2666" s="71" t="str">
        <f t="shared" si="251"/>
        <v>TUS</v>
      </c>
    </row>
    <row r="2667" spans="1:27" x14ac:dyDescent="0.25">
      <c r="A2667" s="22" t="s">
        <v>3350</v>
      </c>
      <c r="B2667" s="22">
        <v>0</v>
      </c>
      <c r="C2667" s="22" t="s">
        <v>4622</v>
      </c>
      <c r="D2667" s="22">
        <v>3</v>
      </c>
      <c r="E2667" s="23" t="str">
        <f t="shared" si="246"/>
        <v>Green</v>
      </c>
      <c r="F2667" s="72" t="s">
        <v>1682</v>
      </c>
      <c r="G2667" s="23"/>
      <c r="H2667" s="24" t="str">
        <f t="shared" si="247"/>
        <v>Start Loc</v>
      </c>
      <c r="I2667" s="24" t="str">
        <f t="shared" si="248"/>
        <v>End Loc</v>
      </c>
      <c r="J2667" s="24" t="str">
        <f t="shared" si="249"/>
        <v>Segment</v>
      </c>
      <c r="K2667" s="71" t="s">
        <v>958</v>
      </c>
      <c r="L2667" s="22">
        <v>1.5</v>
      </c>
      <c r="M2667" s="22">
        <v>1.74</v>
      </c>
      <c r="N2667" s="22">
        <v>3</v>
      </c>
      <c r="O2667" s="22">
        <v>1</v>
      </c>
      <c r="P2667" s="22">
        <v>0</v>
      </c>
      <c r="Q2667" s="22">
        <v>1</v>
      </c>
      <c r="R2667" s="22"/>
      <c r="S2667" s="22"/>
      <c r="T2667" s="22"/>
      <c r="U2667" t="s">
        <v>1819</v>
      </c>
      <c r="V2667" s="18">
        <f t="shared" si="250"/>
        <v>0.24</v>
      </c>
      <c r="W2667" s="18">
        <v>40.455966245299997</v>
      </c>
      <c r="X2667" s="18">
        <v>-80.790587080600005</v>
      </c>
      <c r="Y2667" s="18">
        <v>40.458353600000002</v>
      </c>
      <c r="Z2667" s="18">
        <v>-80.790867134899997</v>
      </c>
      <c r="AA2667" s="71" t="str">
        <f t="shared" si="251"/>
        <v>JEF</v>
      </c>
    </row>
    <row r="2668" spans="1:27" x14ac:dyDescent="0.25">
      <c r="A2668" s="22" t="s">
        <v>4350</v>
      </c>
      <c r="B2668" s="22">
        <v>0</v>
      </c>
      <c r="C2668" s="22" t="s">
        <v>4636</v>
      </c>
      <c r="D2668" s="22">
        <v>2</v>
      </c>
      <c r="E2668" s="23" t="str">
        <f t="shared" si="246"/>
        <v>Green</v>
      </c>
      <c r="F2668" s="72" t="s">
        <v>1701</v>
      </c>
      <c r="G2668" s="23"/>
      <c r="H2668" s="24" t="str">
        <f t="shared" si="247"/>
        <v>Start Loc</v>
      </c>
      <c r="I2668" s="24" t="str">
        <f t="shared" si="248"/>
        <v>End Loc</v>
      </c>
      <c r="J2668" s="24" t="str">
        <f t="shared" si="249"/>
        <v>Segment</v>
      </c>
      <c r="K2668" s="71" t="s">
        <v>854</v>
      </c>
      <c r="L2668" s="22">
        <v>14.75</v>
      </c>
      <c r="M2668" s="22">
        <v>14.99</v>
      </c>
      <c r="N2668" s="22">
        <v>2</v>
      </c>
      <c r="O2668" s="22">
        <v>0</v>
      </c>
      <c r="P2668" s="22">
        <v>0</v>
      </c>
      <c r="Q2668" s="22">
        <v>2</v>
      </c>
      <c r="R2668" s="22"/>
      <c r="S2668" s="22"/>
      <c r="T2668" s="22"/>
      <c r="U2668" t="s">
        <v>347</v>
      </c>
      <c r="V2668" s="18">
        <f t="shared" si="250"/>
        <v>0.24000000000000021</v>
      </c>
      <c r="W2668" s="18">
        <v>40.4604870119</v>
      </c>
      <c r="X2668" s="18">
        <v>-82.301607761699998</v>
      </c>
      <c r="Y2668" s="18">
        <v>40.459752991899997</v>
      </c>
      <c r="Z2668" s="18">
        <v>-82.297434403599993</v>
      </c>
      <c r="AA2668" s="71" t="str">
        <f t="shared" si="251"/>
        <v>KNO</v>
      </c>
    </row>
    <row r="2669" spans="1:27" x14ac:dyDescent="0.25">
      <c r="A2669" s="22" t="s">
        <v>4504</v>
      </c>
      <c r="B2669" s="22">
        <v>0</v>
      </c>
      <c r="C2669" s="22" t="s">
        <v>4618</v>
      </c>
      <c r="D2669" s="22">
        <v>5</v>
      </c>
      <c r="E2669" s="23" t="str">
        <f t="shared" si="246"/>
        <v>Green</v>
      </c>
      <c r="F2669" s="72" t="s">
        <v>1692</v>
      </c>
      <c r="G2669" s="23"/>
      <c r="H2669" s="24" t="str">
        <f t="shared" si="247"/>
        <v>Start Loc</v>
      </c>
      <c r="I2669" s="24" t="str">
        <f t="shared" si="248"/>
        <v>End Loc</v>
      </c>
      <c r="J2669" s="24" t="str">
        <f t="shared" si="249"/>
        <v>Segment</v>
      </c>
      <c r="K2669" s="71" t="s">
        <v>979</v>
      </c>
      <c r="L2669" s="22">
        <v>2</v>
      </c>
      <c r="M2669" s="22">
        <v>2.2400000000000002</v>
      </c>
      <c r="N2669" s="22">
        <v>5</v>
      </c>
      <c r="O2669" s="22">
        <v>0</v>
      </c>
      <c r="P2669" s="22">
        <v>0</v>
      </c>
      <c r="Q2669" s="22">
        <v>3</v>
      </c>
      <c r="R2669" s="22"/>
      <c r="S2669" s="22"/>
      <c r="T2669" s="22"/>
      <c r="U2669" t="s">
        <v>349</v>
      </c>
      <c r="V2669" s="18">
        <f t="shared" si="250"/>
        <v>0.24000000000000021</v>
      </c>
      <c r="W2669" s="18">
        <v>40.456488205799999</v>
      </c>
      <c r="X2669" s="18">
        <v>-81.358793395099994</v>
      </c>
      <c r="Y2669" s="18">
        <v>40.459787178200003</v>
      </c>
      <c r="Z2669" s="18">
        <v>-81.359225867500001</v>
      </c>
      <c r="AA2669" s="71" t="str">
        <f t="shared" si="251"/>
        <v>TUS</v>
      </c>
    </row>
    <row r="2670" spans="1:27" x14ac:dyDescent="0.25">
      <c r="A2670" s="22" t="s">
        <v>6468</v>
      </c>
      <c r="B2670" s="22">
        <v>0</v>
      </c>
      <c r="C2670" s="22" t="s">
        <v>4619</v>
      </c>
      <c r="D2670" s="22">
        <v>3</v>
      </c>
      <c r="E2670" s="23" t="str">
        <f t="shared" si="246"/>
        <v>Green</v>
      </c>
      <c r="F2670" s="72" t="s">
        <v>1682</v>
      </c>
      <c r="G2670" s="23"/>
      <c r="H2670" s="24" t="str">
        <f t="shared" si="247"/>
        <v>Start Loc</v>
      </c>
      <c r="I2670" s="24" t="str">
        <f t="shared" si="248"/>
        <v>End Loc</v>
      </c>
      <c r="J2670" s="24" t="str">
        <f t="shared" si="249"/>
        <v>Segment</v>
      </c>
      <c r="K2670" s="71" t="s">
        <v>910</v>
      </c>
      <c r="L2670" s="22">
        <v>0.5</v>
      </c>
      <c r="M2670" s="22">
        <v>0.74</v>
      </c>
      <c r="N2670" s="22">
        <v>3</v>
      </c>
      <c r="O2670" s="22">
        <v>0</v>
      </c>
      <c r="P2670" s="22">
        <v>0</v>
      </c>
      <c r="Q2670" s="22">
        <v>2</v>
      </c>
      <c r="R2670" s="22"/>
      <c r="S2670" s="22"/>
      <c r="T2670" s="22"/>
      <c r="U2670" t="s">
        <v>525</v>
      </c>
      <c r="V2670" s="18">
        <f t="shared" si="250"/>
        <v>0.24</v>
      </c>
      <c r="W2670" s="18">
        <v>40.457480817300002</v>
      </c>
      <c r="X2670" s="18">
        <v>-80.862651390600007</v>
      </c>
      <c r="Y2670" s="18">
        <v>40.460041985499998</v>
      </c>
      <c r="Z2670" s="18">
        <v>-80.865086920099998</v>
      </c>
      <c r="AA2670" s="71" t="str">
        <f t="shared" si="251"/>
        <v>JEF</v>
      </c>
    </row>
    <row r="2671" spans="1:27" x14ac:dyDescent="0.25">
      <c r="A2671" s="22" t="s">
        <v>5327</v>
      </c>
      <c r="B2671" s="22">
        <v>0</v>
      </c>
      <c r="C2671" s="22" t="s">
        <v>4620</v>
      </c>
      <c r="D2671" s="22">
        <v>2</v>
      </c>
      <c r="E2671" s="23" t="str">
        <f t="shared" si="246"/>
        <v>Green</v>
      </c>
      <c r="F2671" s="72" t="s">
        <v>1682</v>
      </c>
      <c r="G2671" s="23"/>
      <c r="H2671" s="24" t="str">
        <f t="shared" si="247"/>
        <v>Start Loc</v>
      </c>
      <c r="I2671" s="24" t="str">
        <f t="shared" si="248"/>
        <v>End Loc</v>
      </c>
      <c r="J2671" s="24" t="str">
        <f t="shared" si="249"/>
        <v>Segment</v>
      </c>
      <c r="K2671" s="71" t="s">
        <v>1072</v>
      </c>
      <c r="L2671" s="22">
        <v>0</v>
      </c>
      <c r="M2671" s="22">
        <v>0.24</v>
      </c>
      <c r="N2671" s="22">
        <v>2</v>
      </c>
      <c r="O2671" s="22">
        <v>0</v>
      </c>
      <c r="P2671" s="22">
        <v>0</v>
      </c>
      <c r="Q2671" s="22">
        <v>1</v>
      </c>
      <c r="R2671" s="22"/>
      <c r="S2671" s="22"/>
      <c r="T2671" s="22"/>
      <c r="U2671" t="s">
        <v>2133</v>
      </c>
      <c r="V2671" s="18">
        <f t="shared" si="250"/>
        <v>0.24</v>
      </c>
      <c r="W2671" s="18">
        <v>40.458122075600002</v>
      </c>
      <c r="X2671" s="18">
        <v>-80.635025968400001</v>
      </c>
      <c r="Y2671" s="18">
        <v>40.460831382899997</v>
      </c>
      <c r="Z2671" s="18">
        <v>-80.632650402300001</v>
      </c>
      <c r="AA2671" s="71" t="str">
        <f t="shared" si="251"/>
        <v>JEF</v>
      </c>
    </row>
    <row r="2672" spans="1:27" x14ac:dyDescent="0.25">
      <c r="A2672" s="22" t="s">
        <v>2383</v>
      </c>
      <c r="B2672" s="22">
        <v>0</v>
      </c>
      <c r="C2672" s="22" t="s">
        <v>4606</v>
      </c>
      <c r="D2672" s="22">
        <v>2</v>
      </c>
      <c r="E2672" s="23" t="str">
        <f t="shared" si="246"/>
        <v>Green</v>
      </c>
      <c r="F2672" s="72" t="s">
        <v>1682</v>
      </c>
      <c r="G2672" s="23"/>
      <c r="H2672" s="24" t="str">
        <f t="shared" si="247"/>
        <v>Start Loc</v>
      </c>
      <c r="I2672" s="24" t="str">
        <f t="shared" si="248"/>
        <v>End Loc</v>
      </c>
      <c r="J2672" s="24" t="str">
        <f t="shared" si="249"/>
        <v>Segment</v>
      </c>
      <c r="K2672" s="71" t="s">
        <v>869</v>
      </c>
      <c r="L2672" s="22">
        <v>0.25</v>
      </c>
      <c r="M2672" s="22">
        <v>0.49</v>
      </c>
      <c r="N2672" s="22">
        <v>2</v>
      </c>
      <c r="O2672" s="22">
        <v>0</v>
      </c>
      <c r="P2672" s="22">
        <v>0</v>
      </c>
      <c r="Q2672" s="22">
        <v>0</v>
      </c>
      <c r="R2672" s="22"/>
      <c r="S2672" s="22"/>
      <c r="T2672" s="22"/>
      <c r="U2672" t="s">
        <v>1363</v>
      </c>
      <c r="V2672" s="18">
        <f t="shared" si="250"/>
        <v>0.24</v>
      </c>
      <c r="W2672" s="18">
        <v>40.463050725499997</v>
      </c>
      <c r="X2672" s="18">
        <v>-80.653688524100005</v>
      </c>
      <c r="Y2672" s="18">
        <v>40.460943385199997</v>
      </c>
      <c r="Z2672" s="18">
        <v>-80.650504847099995</v>
      </c>
      <c r="AA2672" s="71" t="str">
        <f t="shared" si="251"/>
        <v>JEF</v>
      </c>
    </row>
    <row r="2673" spans="1:27" x14ac:dyDescent="0.25">
      <c r="A2673" s="22" t="s">
        <v>2278</v>
      </c>
      <c r="B2673" s="22">
        <v>0</v>
      </c>
      <c r="C2673" s="22" t="s">
        <v>4608</v>
      </c>
      <c r="D2673" s="22">
        <v>3</v>
      </c>
      <c r="E2673" s="23" t="str">
        <f t="shared" si="246"/>
        <v>Green</v>
      </c>
      <c r="F2673" s="72" t="s">
        <v>1682</v>
      </c>
      <c r="G2673" s="23"/>
      <c r="H2673" s="24" t="str">
        <f t="shared" si="247"/>
        <v>Start Loc</v>
      </c>
      <c r="I2673" s="24" t="str">
        <f t="shared" si="248"/>
        <v>End Loc</v>
      </c>
      <c r="J2673" s="24" t="str">
        <f t="shared" si="249"/>
        <v>Segment</v>
      </c>
      <c r="K2673" s="71" t="s">
        <v>789</v>
      </c>
      <c r="L2673" s="22">
        <v>1.25</v>
      </c>
      <c r="M2673" s="22">
        <v>1.49</v>
      </c>
      <c r="N2673" s="22">
        <v>3</v>
      </c>
      <c r="O2673" s="22">
        <v>0</v>
      </c>
      <c r="P2673" s="22">
        <v>0</v>
      </c>
      <c r="Q2673" s="22">
        <v>1</v>
      </c>
      <c r="R2673" s="22"/>
      <c r="S2673" s="22"/>
      <c r="T2673" s="22"/>
      <c r="U2673" t="s">
        <v>1495</v>
      </c>
      <c r="V2673" s="18">
        <f t="shared" si="250"/>
        <v>0.24</v>
      </c>
      <c r="W2673" s="18">
        <v>40.458162946800002</v>
      </c>
      <c r="X2673" s="18">
        <v>-80.883919695800003</v>
      </c>
      <c r="Y2673" s="18">
        <v>40.461376484299997</v>
      </c>
      <c r="Z2673" s="18">
        <v>-80.8856180354</v>
      </c>
      <c r="AA2673" s="71" t="str">
        <f t="shared" si="251"/>
        <v>JEF</v>
      </c>
    </row>
    <row r="2674" spans="1:27" x14ac:dyDescent="0.25">
      <c r="A2674" s="22" t="s">
        <v>5259</v>
      </c>
      <c r="B2674" s="22">
        <v>0</v>
      </c>
      <c r="C2674" s="22" t="s">
        <v>4615</v>
      </c>
      <c r="D2674" s="22">
        <v>2</v>
      </c>
      <c r="E2674" s="23" t="str">
        <f t="shared" si="246"/>
        <v>Green</v>
      </c>
      <c r="F2674" s="72" t="s">
        <v>1692</v>
      </c>
      <c r="G2674" s="23"/>
      <c r="H2674" s="24" t="str">
        <f t="shared" si="247"/>
        <v>Start Loc</v>
      </c>
      <c r="I2674" s="24" t="str">
        <f t="shared" si="248"/>
        <v>End Loc</v>
      </c>
      <c r="J2674" s="24" t="str">
        <f t="shared" si="249"/>
        <v>Segment</v>
      </c>
      <c r="K2674" s="71" t="s">
        <v>1059</v>
      </c>
      <c r="L2674" s="22">
        <v>2.5</v>
      </c>
      <c r="M2674" s="22">
        <v>2.74</v>
      </c>
      <c r="N2674" s="22">
        <v>2</v>
      </c>
      <c r="O2674" s="22">
        <v>0</v>
      </c>
      <c r="P2674" s="22">
        <v>0</v>
      </c>
      <c r="Q2674" s="22">
        <v>0</v>
      </c>
      <c r="R2674" s="22"/>
      <c r="S2674" s="22"/>
      <c r="T2674" s="22"/>
      <c r="U2674" t="s">
        <v>4850</v>
      </c>
      <c r="V2674" s="18">
        <f t="shared" si="250"/>
        <v>0.24000000000000021</v>
      </c>
      <c r="W2674" s="18">
        <v>40.460519533499998</v>
      </c>
      <c r="X2674" s="18">
        <v>-81.658339212000001</v>
      </c>
      <c r="Y2674" s="18">
        <v>40.4634836607</v>
      </c>
      <c r="Z2674" s="18">
        <v>-81.658250943499993</v>
      </c>
      <c r="AA2674" s="71" t="str">
        <f t="shared" si="251"/>
        <v>TUS</v>
      </c>
    </row>
    <row r="2675" spans="1:27" x14ac:dyDescent="0.25">
      <c r="A2675" s="22" t="s">
        <v>3277</v>
      </c>
      <c r="B2675" s="22">
        <v>0</v>
      </c>
      <c r="C2675" s="22" t="s">
        <v>4622</v>
      </c>
      <c r="D2675" s="22">
        <v>3</v>
      </c>
      <c r="E2675" s="23" t="str">
        <f t="shared" si="246"/>
        <v>Green</v>
      </c>
      <c r="F2675" s="72" t="s">
        <v>1692</v>
      </c>
      <c r="G2675" s="23"/>
      <c r="H2675" s="24" t="str">
        <f t="shared" si="247"/>
        <v>Start Loc</v>
      </c>
      <c r="I2675" s="24" t="str">
        <f t="shared" si="248"/>
        <v>End Loc</v>
      </c>
      <c r="J2675" s="24" t="str">
        <f t="shared" si="249"/>
        <v>Segment</v>
      </c>
      <c r="K2675" s="71" t="s">
        <v>1019</v>
      </c>
      <c r="L2675" s="22">
        <v>1.5</v>
      </c>
      <c r="M2675" s="22">
        <v>1.74</v>
      </c>
      <c r="N2675" s="22">
        <v>3</v>
      </c>
      <c r="O2675" s="22">
        <v>0</v>
      </c>
      <c r="P2675" s="22">
        <v>0</v>
      </c>
      <c r="Q2675" s="22">
        <v>0</v>
      </c>
      <c r="R2675" s="22"/>
      <c r="S2675" s="22"/>
      <c r="T2675" s="22"/>
      <c r="U2675" t="s">
        <v>1380</v>
      </c>
      <c r="V2675" s="18">
        <f t="shared" si="250"/>
        <v>0.24</v>
      </c>
      <c r="W2675" s="18">
        <v>40.461740478800003</v>
      </c>
      <c r="X2675" s="18">
        <v>-81.379781026200007</v>
      </c>
      <c r="Y2675" s="18">
        <v>40.463836474099999</v>
      </c>
      <c r="Z2675" s="18">
        <v>-81.376845464799999</v>
      </c>
      <c r="AA2675" s="71" t="str">
        <f t="shared" si="251"/>
        <v>TUS</v>
      </c>
    </row>
    <row r="2676" spans="1:27" x14ac:dyDescent="0.25">
      <c r="A2676" s="22" t="s">
        <v>3163</v>
      </c>
      <c r="B2676" s="22">
        <v>0</v>
      </c>
      <c r="C2676" s="22" t="s">
        <v>4608</v>
      </c>
      <c r="D2676" s="22">
        <v>2</v>
      </c>
      <c r="E2676" s="23" t="str">
        <f t="shared" si="246"/>
        <v>Green</v>
      </c>
      <c r="F2676" s="72" t="s">
        <v>1695</v>
      </c>
      <c r="G2676" s="23"/>
      <c r="H2676" s="24" t="str">
        <f t="shared" si="247"/>
        <v>Start Loc</v>
      </c>
      <c r="I2676" s="24" t="str">
        <f t="shared" si="248"/>
        <v>End Loc</v>
      </c>
      <c r="J2676" s="24" t="str">
        <f t="shared" si="249"/>
        <v>Segment</v>
      </c>
      <c r="K2676" s="71" t="s">
        <v>1128</v>
      </c>
      <c r="L2676" s="22">
        <v>1.25</v>
      </c>
      <c r="M2676" s="22">
        <v>1.49</v>
      </c>
      <c r="N2676" s="22">
        <v>2</v>
      </c>
      <c r="O2676" s="22">
        <v>0</v>
      </c>
      <c r="P2676" s="22">
        <v>0</v>
      </c>
      <c r="Q2676" s="22">
        <v>4</v>
      </c>
      <c r="R2676" s="22"/>
      <c r="S2676" s="22"/>
      <c r="T2676" s="22"/>
      <c r="U2676" t="s">
        <v>686</v>
      </c>
      <c r="V2676" s="18">
        <f t="shared" si="250"/>
        <v>0.24</v>
      </c>
      <c r="W2676" s="18">
        <v>40.461558969099997</v>
      </c>
      <c r="X2676" s="18">
        <v>-81.775885897699993</v>
      </c>
      <c r="Y2676" s="18">
        <v>40.464670122999998</v>
      </c>
      <c r="Z2676" s="18">
        <v>-81.776731883400004</v>
      </c>
      <c r="AA2676" s="71" t="str">
        <f t="shared" si="251"/>
        <v>HOL</v>
      </c>
    </row>
    <row r="2677" spans="1:27" x14ac:dyDescent="0.25">
      <c r="A2677" s="22" t="s">
        <v>4980</v>
      </c>
      <c r="B2677" s="22">
        <v>0</v>
      </c>
      <c r="C2677" s="22" t="s">
        <v>4635</v>
      </c>
      <c r="D2677" s="22">
        <v>2</v>
      </c>
      <c r="E2677" s="23" t="str">
        <f t="shared" si="246"/>
        <v>Green</v>
      </c>
      <c r="F2677" s="72" t="s">
        <v>1692</v>
      </c>
      <c r="G2677" s="23"/>
      <c r="H2677" s="24" t="str">
        <f t="shared" si="247"/>
        <v>Start Loc</v>
      </c>
      <c r="I2677" s="24" t="str">
        <f t="shared" si="248"/>
        <v>End Loc</v>
      </c>
      <c r="J2677" s="24" t="str">
        <f t="shared" si="249"/>
        <v>Segment</v>
      </c>
      <c r="K2677" s="71" t="s">
        <v>1012</v>
      </c>
      <c r="L2677" s="22">
        <v>4.5</v>
      </c>
      <c r="M2677" s="22">
        <v>4.74</v>
      </c>
      <c r="N2677" s="22">
        <v>2</v>
      </c>
      <c r="O2677" s="22">
        <v>0</v>
      </c>
      <c r="P2677" s="22">
        <v>0</v>
      </c>
      <c r="Q2677" s="22">
        <v>2</v>
      </c>
      <c r="R2677" s="22"/>
      <c r="S2677" s="22"/>
      <c r="T2677" s="22"/>
      <c r="U2677" t="s">
        <v>564</v>
      </c>
      <c r="V2677" s="18">
        <f t="shared" si="250"/>
        <v>0.24000000000000021</v>
      </c>
      <c r="W2677" s="18">
        <v>40.463330765999999</v>
      </c>
      <c r="X2677" s="18">
        <v>-81.5820433743</v>
      </c>
      <c r="Y2677" s="18">
        <v>40.465493554399998</v>
      </c>
      <c r="Z2677" s="18">
        <v>-81.580767062299998</v>
      </c>
      <c r="AA2677" s="71" t="str">
        <f t="shared" si="251"/>
        <v>TUS</v>
      </c>
    </row>
    <row r="2678" spans="1:27" x14ac:dyDescent="0.25">
      <c r="A2678" s="22" t="s">
        <v>2837</v>
      </c>
      <c r="B2678" s="22">
        <v>0</v>
      </c>
      <c r="C2678" s="22" t="s">
        <v>4608</v>
      </c>
      <c r="D2678" s="22">
        <v>3</v>
      </c>
      <c r="E2678" s="23" t="str">
        <f t="shared" si="246"/>
        <v>Green</v>
      </c>
      <c r="F2678" s="72" t="s">
        <v>1682</v>
      </c>
      <c r="G2678" s="23"/>
      <c r="H2678" s="24" t="str">
        <f t="shared" si="247"/>
        <v>Start Loc</v>
      </c>
      <c r="I2678" s="24" t="str">
        <f t="shared" si="248"/>
        <v>End Loc</v>
      </c>
      <c r="J2678" s="24" t="str">
        <f t="shared" si="249"/>
        <v>Segment</v>
      </c>
      <c r="K2678" s="71" t="s">
        <v>1072</v>
      </c>
      <c r="L2678" s="22">
        <v>1.25</v>
      </c>
      <c r="M2678" s="22">
        <v>1.49</v>
      </c>
      <c r="N2678" s="22">
        <v>3</v>
      </c>
      <c r="O2678" s="22">
        <v>0</v>
      </c>
      <c r="P2678" s="22">
        <v>0</v>
      </c>
      <c r="Q2678" s="22">
        <v>1</v>
      </c>
      <c r="R2678" s="22"/>
      <c r="S2678" s="22"/>
      <c r="T2678" s="22"/>
      <c r="U2678" t="s">
        <v>2133</v>
      </c>
      <c r="V2678" s="18">
        <f t="shared" si="250"/>
        <v>0.24</v>
      </c>
      <c r="W2678" s="18">
        <v>40.466260027799997</v>
      </c>
      <c r="X2678" s="18">
        <v>-80.618682956100002</v>
      </c>
      <c r="Y2678" s="18">
        <v>40.466132115299999</v>
      </c>
      <c r="Z2678" s="18">
        <v>-80.614278275499998</v>
      </c>
      <c r="AA2678" s="71" t="str">
        <f t="shared" si="251"/>
        <v>JEF</v>
      </c>
    </row>
    <row r="2679" spans="1:27" x14ac:dyDescent="0.25">
      <c r="A2679" s="22" t="s">
        <v>3516</v>
      </c>
      <c r="B2679" s="22">
        <v>0</v>
      </c>
      <c r="C2679" s="22" t="s">
        <v>4657</v>
      </c>
      <c r="D2679" s="22">
        <v>4</v>
      </c>
      <c r="E2679" s="23" t="str">
        <f t="shared" si="246"/>
        <v>Green</v>
      </c>
      <c r="F2679" s="72" t="s">
        <v>1701</v>
      </c>
      <c r="G2679" s="23"/>
      <c r="H2679" s="24" t="str">
        <f t="shared" si="247"/>
        <v>Start Loc</v>
      </c>
      <c r="I2679" s="24" t="str">
        <f t="shared" si="248"/>
        <v>End Loc</v>
      </c>
      <c r="J2679" s="24" t="str">
        <f t="shared" si="249"/>
        <v>Segment</v>
      </c>
      <c r="K2679" s="71" t="s">
        <v>854</v>
      </c>
      <c r="L2679" s="22">
        <v>12.25</v>
      </c>
      <c r="M2679" s="22">
        <v>12.49</v>
      </c>
      <c r="N2679" s="22">
        <v>4</v>
      </c>
      <c r="O2679" s="22">
        <v>0</v>
      </c>
      <c r="P2679" s="22">
        <v>0</v>
      </c>
      <c r="Q2679" s="22">
        <v>1</v>
      </c>
      <c r="R2679" s="22"/>
      <c r="S2679" s="22"/>
      <c r="T2679" s="22"/>
      <c r="U2679" t="s">
        <v>347</v>
      </c>
      <c r="V2679" s="18">
        <f t="shared" si="250"/>
        <v>0.24000000000000021</v>
      </c>
      <c r="W2679" s="18">
        <v>40.468261852799998</v>
      </c>
      <c r="X2679" s="18">
        <v>-82.343311703799998</v>
      </c>
      <c r="Y2679" s="18">
        <v>40.4672278659</v>
      </c>
      <c r="Z2679" s="18">
        <v>-82.339240348499999</v>
      </c>
      <c r="AA2679" s="71" t="str">
        <f t="shared" si="251"/>
        <v>KNO</v>
      </c>
    </row>
    <row r="2680" spans="1:27" x14ac:dyDescent="0.25">
      <c r="A2680" s="22" t="s">
        <v>3752</v>
      </c>
      <c r="B2680" s="22">
        <v>0</v>
      </c>
      <c r="C2680" s="22" t="s">
        <v>4680</v>
      </c>
      <c r="D2680" s="22">
        <v>2</v>
      </c>
      <c r="E2680" s="23" t="str">
        <f t="shared" si="246"/>
        <v>Green</v>
      </c>
      <c r="F2680" s="72" t="s">
        <v>1701</v>
      </c>
      <c r="G2680" s="23"/>
      <c r="H2680" s="24" t="str">
        <f t="shared" si="247"/>
        <v>Start Loc</v>
      </c>
      <c r="I2680" s="24" t="str">
        <f t="shared" si="248"/>
        <v>End Loc</v>
      </c>
      <c r="J2680" s="24" t="str">
        <f t="shared" si="249"/>
        <v>Segment</v>
      </c>
      <c r="K2680" s="71" t="s">
        <v>854</v>
      </c>
      <c r="L2680" s="22">
        <v>12.5</v>
      </c>
      <c r="M2680" s="22">
        <v>12.74</v>
      </c>
      <c r="N2680" s="22">
        <v>2</v>
      </c>
      <c r="O2680" s="22">
        <v>0</v>
      </c>
      <c r="P2680" s="22">
        <v>0</v>
      </c>
      <c r="Q2680" s="22">
        <v>0</v>
      </c>
      <c r="R2680" s="22"/>
      <c r="S2680" s="22"/>
      <c r="T2680" s="22"/>
      <c r="U2680" t="s">
        <v>347</v>
      </c>
      <c r="V2680" s="18">
        <f t="shared" si="250"/>
        <v>0.24000000000000021</v>
      </c>
      <c r="W2680" s="18">
        <v>40.467184133300002</v>
      </c>
      <c r="X2680" s="18">
        <v>-82.339059980299993</v>
      </c>
      <c r="Y2680" s="18">
        <v>40.468019275499998</v>
      </c>
      <c r="Z2680" s="18">
        <v>-82.334834782200005</v>
      </c>
      <c r="AA2680" s="71" t="str">
        <f t="shared" si="251"/>
        <v>KNO</v>
      </c>
    </row>
    <row r="2681" spans="1:27" x14ac:dyDescent="0.25">
      <c r="A2681" s="22" t="s">
        <v>4190</v>
      </c>
      <c r="B2681" s="22">
        <v>0</v>
      </c>
      <c r="C2681" s="22" t="s">
        <v>4674</v>
      </c>
      <c r="D2681" s="22">
        <v>3</v>
      </c>
      <c r="E2681" s="23" t="str">
        <f t="shared" si="246"/>
        <v>Green</v>
      </c>
      <c r="F2681" s="72" t="s">
        <v>1701</v>
      </c>
      <c r="G2681" s="23"/>
      <c r="H2681" s="24" t="str">
        <f t="shared" si="247"/>
        <v>Start Loc</v>
      </c>
      <c r="I2681" s="24" t="str">
        <f t="shared" si="248"/>
        <v>End Loc</v>
      </c>
      <c r="J2681" s="24" t="str">
        <f t="shared" si="249"/>
        <v>Segment</v>
      </c>
      <c r="K2681" s="71" t="s">
        <v>854</v>
      </c>
      <c r="L2681" s="22">
        <v>12</v>
      </c>
      <c r="M2681" s="22">
        <v>12.24</v>
      </c>
      <c r="N2681" s="22">
        <v>3</v>
      </c>
      <c r="O2681" s="22">
        <v>0</v>
      </c>
      <c r="P2681" s="22">
        <v>0</v>
      </c>
      <c r="Q2681" s="22">
        <v>0</v>
      </c>
      <c r="R2681" s="22"/>
      <c r="S2681" s="22"/>
      <c r="T2681" s="22"/>
      <c r="U2681" t="s">
        <v>347</v>
      </c>
      <c r="V2681" s="18">
        <f t="shared" si="250"/>
        <v>0.24000000000000021</v>
      </c>
      <c r="W2681" s="18">
        <v>40.468671381999997</v>
      </c>
      <c r="X2681" s="18">
        <v>-82.347929092000001</v>
      </c>
      <c r="Y2681" s="18">
        <v>40.468267022100001</v>
      </c>
      <c r="Z2681" s="18">
        <v>-82.343501184600001</v>
      </c>
      <c r="AA2681" s="71" t="str">
        <f t="shared" si="251"/>
        <v>KNO</v>
      </c>
    </row>
    <row r="2682" spans="1:27" x14ac:dyDescent="0.25">
      <c r="A2682" s="22" t="s">
        <v>3880</v>
      </c>
      <c r="B2682" s="22">
        <v>0</v>
      </c>
      <c r="C2682" s="22" t="s">
        <v>4675</v>
      </c>
      <c r="D2682" s="22">
        <v>3</v>
      </c>
      <c r="E2682" s="23" t="str">
        <f t="shared" si="246"/>
        <v>Green</v>
      </c>
      <c r="F2682" s="72" t="s">
        <v>1701</v>
      </c>
      <c r="G2682" s="23"/>
      <c r="H2682" s="24" t="str">
        <f t="shared" si="247"/>
        <v>Start Loc</v>
      </c>
      <c r="I2682" s="24" t="str">
        <f t="shared" si="248"/>
        <v>End Loc</v>
      </c>
      <c r="J2682" s="24" t="str">
        <f t="shared" si="249"/>
        <v>Segment</v>
      </c>
      <c r="K2682" s="71" t="s">
        <v>854</v>
      </c>
      <c r="L2682" s="22">
        <v>11.75</v>
      </c>
      <c r="M2682" s="22">
        <v>11.99</v>
      </c>
      <c r="N2682" s="22">
        <v>3</v>
      </c>
      <c r="O2682" s="22">
        <v>0</v>
      </c>
      <c r="P2682" s="22">
        <v>1</v>
      </c>
      <c r="Q2682" s="22">
        <v>3</v>
      </c>
      <c r="R2682" s="22"/>
      <c r="S2682" s="22"/>
      <c r="T2682" s="22"/>
      <c r="U2682" t="s">
        <v>347</v>
      </c>
      <c r="V2682" s="18">
        <f t="shared" si="250"/>
        <v>0.24000000000000021</v>
      </c>
      <c r="W2682" s="18">
        <v>40.469003498799999</v>
      </c>
      <c r="X2682" s="18">
        <v>-82.352207782999997</v>
      </c>
      <c r="Y2682" s="18">
        <v>40.468768490099997</v>
      </c>
      <c r="Z2682" s="18">
        <v>-82.348069496899996</v>
      </c>
      <c r="AA2682" s="71" t="str">
        <f t="shared" si="251"/>
        <v>KNO</v>
      </c>
    </row>
    <row r="2683" spans="1:27" x14ac:dyDescent="0.25">
      <c r="A2683" s="22" t="s">
        <v>5796</v>
      </c>
      <c r="B2683" s="22">
        <v>0</v>
      </c>
      <c r="C2683" s="22" t="s">
        <v>4652</v>
      </c>
      <c r="D2683" s="22">
        <v>2</v>
      </c>
      <c r="E2683" s="23" t="str">
        <f t="shared" si="246"/>
        <v>Green</v>
      </c>
      <c r="F2683" s="72" t="s">
        <v>1701</v>
      </c>
      <c r="G2683" s="23"/>
      <c r="H2683" s="24" t="str">
        <f t="shared" si="247"/>
        <v>Start Loc</v>
      </c>
      <c r="I2683" s="24" t="str">
        <f t="shared" si="248"/>
        <v>End Loc</v>
      </c>
      <c r="J2683" s="24" t="str">
        <f t="shared" si="249"/>
        <v>Segment</v>
      </c>
      <c r="K2683" s="71" t="s">
        <v>854</v>
      </c>
      <c r="L2683" s="22">
        <v>11.5</v>
      </c>
      <c r="M2683" s="22">
        <v>11.74</v>
      </c>
      <c r="N2683" s="22">
        <v>2</v>
      </c>
      <c r="O2683" s="22">
        <v>0</v>
      </c>
      <c r="P2683" s="22">
        <v>0</v>
      </c>
      <c r="Q2683" s="22">
        <v>0</v>
      </c>
      <c r="R2683" s="22"/>
      <c r="S2683" s="22"/>
      <c r="T2683" s="22"/>
      <c r="U2683" t="s">
        <v>347</v>
      </c>
      <c r="V2683" s="18">
        <f t="shared" si="250"/>
        <v>0.24000000000000021</v>
      </c>
      <c r="W2683" s="18">
        <v>40.468899079300002</v>
      </c>
      <c r="X2683" s="18">
        <v>-82.356893359500006</v>
      </c>
      <c r="Y2683" s="18">
        <v>40.468923858700002</v>
      </c>
      <c r="Z2683" s="18">
        <v>-82.352390936899994</v>
      </c>
      <c r="AA2683" s="71" t="str">
        <f t="shared" si="251"/>
        <v>KNO</v>
      </c>
    </row>
    <row r="2684" spans="1:27" x14ac:dyDescent="0.25">
      <c r="A2684" s="22" t="s">
        <v>4168</v>
      </c>
      <c r="B2684" s="22">
        <v>0</v>
      </c>
      <c r="C2684" s="22" t="s">
        <v>4651</v>
      </c>
      <c r="D2684" s="22">
        <v>2</v>
      </c>
      <c r="E2684" s="23" t="str">
        <f t="shared" si="246"/>
        <v>Green</v>
      </c>
      <c r="F2684" s="72" t="s">
        <v>1701</v>
      </c>
      <c r="G2684" s="23"/>
      <c r="H2684" s="24" t="str">
        <f t="shared" si="247"/>
        <v>Start Loc</v>
      </c>
      <c r="I2684" s="24" t="str">
        <f t="shared" si="248"/>
        <v>End Loc</v>
      </c>
      <c r="J2684" s="24" t="str">
        <f t="shared" si="249"/>
        <v>Segment</v>
      </c>
      <c r="K2684" s="71" t="s">
        <v>854</v>
      </c>
      <c r="L2684" s="22">
        <v>12.75</v>
      </c>
      <c r="M2684" s="22">
        <v>12.99</v>
      </c>
      <c r="N2684" s="22">
        <v>2</v>
      </c>
      <c r="O2684" s="22">
        <v>0</v>
      </c>
      <c r="P2684" s="22">
        <v>0</v>
      </c>
      <c r="Q2684" s="22">
        <v>1</v>
      </c>
      <c r="R2684" s="22"/>
      <c r="S2684" s="22"/>
      <c r="T2684" s="22"/>
      <c r="U2684" t="s">
        <v>347</v>
      </c>
      <c r="V2684" s="18">
        <f t="shared" si="250"/>
        <v>0.24000000000000021</v>
      </c>
      <c r="W2684" s="18">
        <v>40.468028387399997</v>
      </c>
      <c r="X2684" s="18">
        <v>-82.334649488500006</v>
      </c>
      <c r="Y2684" s="18">
        <v>40.469766983900001</v>
      </c>
      <c r="Z2684" s="18">
        <v>-82.331222359099996</v>
      </c>
      <c r="AA2684" s="71" t="str">
        <f t="shared" si="251"/>
        <v>KNO</v>
      </c>
    </row>
    <row r="2685" spans="1:27" x14ac:dyDescent="0.25">
      <c r="A2685" s="22" t="s">
        <v>2226</v>
      </c>
      <c r="B2685" s="22">
        <v>0</v>
      </c>
      <c r="C2685" s="22" t="s">
        <v>4620</v>
      </c>
      <c r="D2685" s="22">
        <v>2</v>
      </c>
      <c r="E2685" s="23" t="str">
        <f t="shared" si="246"/>
        <v>Green</v>
      </c>
      <c r="F2685" s="72" t="s">
        <v>1679</v>
      </c>
      <c r="G2685" s="23"/>
      <c r="H2685" s="24" t="str">
        <f t="shared" si="247"/>
        <v>Start Loc</v>
      </c>
      <c r="I2685" s="24" t="str">
        <f t="shared" si="248"/>
        <v>End Loc</v>
      </c>
      <c r="J2685" s="24" t="str">
        <f t="shared" si="249"/>
        <v>Segment</v>
      </c>
      <c r="K2685" s="71" t="s">
        <v>1023</v>
      </c>
      <c r="L2685" s="22">
        <v>0</v>
      </c>
      <c r="M2685" s="22">
        <v>0.24</v>
      </c>
      <c r="N2685" s="22">
        <v>2</v>
      </c>
      <c r="O2685" s="22">
        <v>0</v>
      </c>
      <c r="P2685" s="22">
        <v>0</v>
      </c>
      <c r="Q2685" s="22">
        <v>0</v>
      </c>
      <c r="R2685" s="22"/>
      <c r="S2685" s="22"/>
      <c r="T2685" s="22"/>
      <c r="U2685" t="s">
        <v>2046</v>
      </c>
      <c r="V2685" s="18">
        <f t="shared" si="250"/>
        <v>0.24</v>
      </c>
      <c r="W2685" s="18">
        <v>40.470162008599999</v>
      </c>
      <c r="X2685" s="18">
        <v>-83.840458423699999</v>
      </c>
      <c r="Y2685" s="18">
        <v>40.473631208800001</v>
      </c>
      <c r="Z2685" s="18">
        <v>-83.840475058699994</v>
      </c>
      <c r="AA2685" s="71" t="str">
        <f t="shared" si="251"/>
        <v>LOG</v>
      </c>
    </row>
    <row r="2686" spans="1:27" x14ac:dyDescent="0.25">
      <c r="A2686" s="22" t="s">
        <v>6132</v>
      </c>
      <c r="B2686" s="22">
        <v>0</v>
      </c>
      <c r="C2686" s="22" t="s">
        <v>4622</v>
      </c>
      <c r="D2686" s="22">
        <v>2</v>
      </c>
      <c r="E2686" s="23" t="str">
        <f t="shared" si="246"/>
        <v>Green</v>
      </c>
      <c r="F2686" s="72" t="s">
        <v>1682</v>
      </c>
      <c r="G2686" s="23"/>
      <c r="H2686" s="24" t="str">
        <f t="shared" si="247"/>
        <v>Start Loc</v>
      </c>
      <c r="I2686" s="24" t="str">
        <f t="shared" si="248"/>
        <v>End Loc</v>
      </c>
      <c r="J2686" s="24" t="str">
        <f t="shared" si="249"/>
        <v>Segment</v>
      </c>
      <c r="K2686" s="71" t="s">
        <v>995</v>
      </c>
      <c r="L2686" s="22">
        <v>1.5</v>
      </c>
      <c r="M2686" s="22">
        <v>1.74</v>
      </c>
      <c r="N2686" s="22">
        <v>2</v>
      </c>
      <c r="O2686" s="22">
        <v>0</v>
      </c>
      <c r="P2686" s="22">
        <v>0</v>
      </c>
      <c r="Q2686" s="22">
        <v>0</v>
      </c>
      <c r="R2686" s="22"/>
      <c r="S2686" s="22"/>
      <c r="T2686" s="22"/>
      <c r="U2686" t="s">
        <v>612</v>
      </c>
      <c r="V2686" s="18">
        <f t="shared" si="250"/>
        <v>0.24</v>
      </c>
      <c r="W2686" s="18">
        <v>40.477830926400003</v>
      </c>
      <c r="X2686" s="18">
        <v>-80.780541253999999</v>
      </c>
      <c r="Y2686" s="18">
        <v>40.477267783000002</v>
      </c>
      <c r="Z2686" s="18">
        <v>-80.776224936199995</v>
      </c>
      <c r="AA2686" s="71" t="str">
        <f t="shared" si="251"/>
        <v>JEF</v>
      </c>
    </row>
    <row r="2687" spans="1:27" x14ac:dyDescent="0.25">
      <c r="A2687" s="22" t="s">
        <v>2723</v>
      </c>
      <c r="B2687" s="22">
        <v>0</v>
      </c>
      <c r="C2687" s="22" t="s">
        <v>4618</v>
      </c>
      <c r="D2687" s="22">
        <v>2</v>
      </c>
      <c r="E2687" s="23" t="str">
        <f t="shared" si="246"/>
        <v>Green</v>
      </c>
      <c r="F2687" s="72" t="s">
        <v>1701</v>
      </c>
      <c r="G2687" s="23"/>
      <c r="H2687" s="24" t="str">
        <f t="shared" si="247"/>
        <v>Start Loc</v>
      </c>
      <c r="I2687" s="24" t="str">
        <f t="shared" si="248"/>
        <v>End Loc</v>
      </c>
      <c r="J2687" s="24" t="str">
        <f t="shared" si="249"/>
        <v>Segment</v>
      </c>
      <c r="K2687" s="71" t="s">
        <v>934</v>
      </c>
      <c r="L2687" s="22">
        <v>2</v>
      </c>
      <c r="M2687" s="22">
        <v>2.2400000000000002</v>
      </c>
      <c r="N2687" s="22">
        <v>2</v>
      </c>
      <c r="O2687" s="22">
        <v>0</v>
      </c>
      <c r="P2687" s="22">
        <v>0</v>
      </c>
      <c r="Q2687" s="22">
        <v>2</v>
      </c>
      <c r="R2687" s="22"/>
      <c r="S2687" s="22"/>
      <c r="T2687" s="22"/>
      <c r="U2687" t="s">
        <v>1953</v>
      </c>
      <c r="V2687" s="18">
        <f t="shared" si="250"/>
        <v>0.24000000000000021</v>
      </c>
      <c r="W2687" s="18">
        <v>40.477748574499998</v>
      </c>
      <c r="X2687" s="18">
        <v>-82.495772896199995</v>
      </c>
      <c r="Y2687" s="18">
        <v>40.478093293699999</v>
      </c>
      <c r="Z2687" s="18">
        <v>-82.491302319699997</v>
      </c>
      <c r="AA2687" s="71" t="str">
        <f t="shared" si="251"/>
        <v>KNO</v>
      </c>
    </row>
    <row r="2688" spans="1:27" x14ac:dyDescent="0.25">
      <c r="A2688" s="22" t="s">
        <v>5252</v>
      </c>
      <c r="B2688" s="22">
        <v>0</v>
      </c>
      <c r="C2688" s="22" t="s">
        <v>4626</v>
      </c>
      <c r="D2688" s="22">
        <v>2</v>
      </c>
      <c r="E2688" s="23" t="str">
        <f t="shared" si="246"/>
        <v>Green</v>
      </c>
      <c r="F2688" s="72" t="s">
        <v>1695</v>
      </c>
      <c r="G2688" s="23"/>
      <c r="H2688" s="24" t="str">
        <f t="shared" si="247"/>
        <v>Start Loc</v>
      </c>
      <c r="I2688" s="24" t="str">
        <f t="shared" si="248"/>
        <v>End Loc</v>
      </c>
      <c r="J2688" s="24" t="str">
        <f t="shared" si="249"/>
        <v>Segment</v>
      </c>
      <c r="K2688" s="71" t="s">
        <v>838</v>
      </c>
      <c r="L2688" s="22">
        <v>1.75</v>
      </c>
      <c r="M2688" s="22">
        <v>1.99</v>
      </c>
      <c r="N2688" s="22">
        <v>2</v>
      </c>
      <c r="O2688" s="22">
        <v>0</v>
      </c>
      <c r="P2688" s="22">
        <v>0</v>
      </c>
      <c r="Q2688" s="22">
        <v>0</v>
      </c>
      <c r="R2688" s="22"/>
      <c r="S2688" s="22"/>
      <c r="T2688" s="22"/>
      <c r="U2688" t="s">
        <v>4845</v>
      </c>
      <c r="V2688" s="18">
        <f t="shared" si="250"/>
        <v>0.24</v>
      </c>
      <c r="W2688" s="18">
        <v>40.476007857900001</v>
      </c>
      <c r="X2688" s="18">
        <v>-81.989386373000002</v>
      </c>
      <c r="Y2688" s="18">
        <v>40.478660982999997</v>
      </c>
      <c r="Z2688" s="18">
        <v>-81.989908142399997</v>
      </c>
      <c r="AA2688" s="71" t="str">
        <f t="shared" si="251"/>
        <v>HOL</v>
      </c>
    </row>
    <row r="2689" spans="1:27" x14ac:dyDescent="0.25">
      <c r="A2689" s="22" t="s">
        <v>2775</v>
      </c>
      <c r="B2689" s="22">
        <v>0</v>
      </c>
      <c r="C2689" s="22" t="s">
        <v>4617</v>
      </c>
      <c r="D2689" s="22">
        <v>2</v>
      </c>
      <c r="E2689" s="23" t="str">
        <f t="shared" si="246"/>
        <v>Green</v>
      </c>
      <c r="F2689" s="72" t="s">
        <v>1682</v>
      </c>
      <c r="G2689" s="23"/>
      <c r="H2689" s="24" t="str">
        <f t="shared" si="247"/>
        <v>Start Loc</v>
      </c>
      <c r="I2689" s="24" t="str">
        <f t="shared" si="248"/>
        <v>End Loc</v>
      </c>
      <c r="J2689" s="24" t="str">
        <f t="shared" si="249"/>
        <v>Segment</v>
      </c>
      <c r="K2689" s="71" t="s">
        <v>1059</v>
      </c>
      <c r="L2689" s="22">
        <v>2.75</v>
      </c>
      <c r="M2689" s="22">
        <v>2.99</v>
      </c>
      <c r="N2689" s="22">
        <v>2</v>
      </c>
      <c r="O2689" s="22">
        <v>0</v>
      </c>
      <c r="P2689" s="22">
        <v>0</v>
      </c>
      <c r="Q2689" s="22">
        <v>0</v>
      </c>
      <c r="R2689" s="22"/>
      <c r="S2689" s="22"/>
      <c r="T2689" s="22"/>
      <c r="U2689" t="s">
        <v>497</v>
      </c>
      <c r="V2689" s="18">
        <f t="shared" si="250"/>
        <v>0.24000000000000021</v>
      </c>
      <c r="W2689" s="18">
        <v>40.481133674500001</v>
      </c>
      <c r="X2689" s="18">
        <v>-80.627897947999998</v>
      </c>
      <c r="Y2689" s="18">
        <v>40.480582633099999</v>
      </c>
      <c r="Z2689" s="18">
        <v>-80.623560677900002</v>
      </c>
      <c r="AA2689" s="71" t="str">
        <f t="shared" si="251"/>
        <v>JEF</v>
      </c>
    </row>
    <row r="2690" spans="1:27" x14ac:dyDescent="0.25">
      <c r="A2690" s="22" t="s">
        <v>4077</v>
      </c>
      <c r="B2690" s="22">
        <v>0</v>
      </c>
      <c r="C2690" s="22" t="s">
        <v>4627</v>
      </c>
      <c r="D2690" s="22">
        <v>3</v>
      </c>
      <c r="E2690" s="23" t="str">
        <f t="shared" si="246"/>
        <v>Green</v>
      </c>
      <c r="F2690" s="72" t="s">
        <v>1682</v>
      </c>
      <c r="G2690" s="23"/>
      <c r="H2690" s="24" t="str">
        <f t="shared" si="247"/>
        <v>Start Loc</v>
      </c>
      <c r="I2690" s="24" t="str">
        <f t="shared" si="248"/>
        <v>End Loc</v>
      </c>
      <c r="J2690" s="24" t="str">
        <f t="shared" si="249"/>
        <v>Segment</v>
      </c>
      <c r="K2690" s="71" t="s">
        <v>1059</v>
      </c>
      <c r="L2690" s="22">
        <v>3.25</v>
      </c>
      <c r="M2690" s="22">
        <v>3.49</v>
      </c>
      <c r="N2690" s="22">
        <v>3</v>
      </c>
      <c r="O2690" s="22">
        <v>0</v>
      </c>
      <c r="P2690" s="22">
        <v>0</v>
      </c>
      <c r="Q2690" s="22">
        <v>1</v>
      </c>
      <c r="R2690" s="22"/>
      <c r="S2690" s="22"/>
      <c r="T2690" s="22"/>
      <c r="U2690" t="s">
        <v>497</v>
      </c>
      <c r="V2690" s="18">
        <f t="shared" si="250"/>
        <v>0.24000000000000021</v>
      </c>
      <c r="W2690" s="18">
        <v>40.4813046943</v>
      </c>
      <c r="X2690" s="18">
        <v>-80.618885660999993</v>
      </c>
      <c r="Y2690" s="18">
        <v>40.480905604699998</v>
      </c>
      <c r="Z2690" s="18">
        <v>-80.615112864300002</v>
      </c>
      <c r="AA2690" s="71" t="str">
        <f t="shared" si="251"/>
        <v>JEF</v>
      </c>
    </row>
    <row r="2691" spans="1:27" x14ac:dyDescent="0.25">
      <c r="A2691" s="22" t="s">
        <v>6233</v>
      </c>
      <c r="B2691" s="22">
        <v>0</v>
      </c>
      <c r="C2691" s="22" t="s">
        <v>4631</v>
      </c>
      <c r="D2691" s="22">
        <v>2</v>
      </c>
      <c r="E2691" s="23" t="str">
        <f t="shared" si="246"/>
        <v>Green</v>
      </c>
      <c r="F2691" s="72" t="s">
        <v>1682</v>
      </c>
      <c r="G2691" s="23"/>
      <c r="H2691" s="24" t="str">
        <f t="shared" si="247"/>
        <v>Start Loc</v>
      </c>
      <c r="I2691" s="24" t="str">
        <f t="shared" si="248"/>
        <v>End Loc</v>
      </c>
      <c r="J2691" s="24" t="str">
        <f t="shared" si="249"/>
        <v>Segment</v>
      </c>
      <c r="K2691" s="71" t="s">
        <v>1059</v>
      </c>
      <c r="L2691" s="22">
        <v>3</v>
      </c>
      <c r="M2691" s="22">
        <v>3.24</v>
      </c>
      <c r="N2691" s="22">
        <v>2</v>
      </c>
      <c r="O2691" s="22">
        <v>0</v>
      </c>
      <c r="P2691" s="22">
        <v>0</v>
      </c>
      <c r="Q2691" s="22">
        <v>0</v>
      </c>
      <c r="R2691" s="22"/>
      <c r="S2691" s="22"/>
      <c r="T2691" s="22"/>
      <c r="U2691" t="s">
        <v>497</v>
      </c>
      <c r="V2691" s="18">
        <f t="shared" si="250"/>
        <v>0.24000000000000021</v>
      </c>
      <c r="W2691" s="18">
        <v>40.480637186999999</v>
      </c>
      <c r="X2691" s="18">
        <v>-80.623390362699993</v>
      </c>
      <c r="Y2691" s="18">
        <v>40.481356523999999</v>
      </c>
      <c r="Z2691" s="18">
        <v>-80.619061284300003</v>
      </c>
      <c r="AA2691" s="71" t="str">
        <f t="shared" si="251"/>
        <v>JEF</v>
      </c>
    </row>
    <row r="2692" spans="1:27" x14ac:dyDescent="0.25">
      <c r="A2692" s="22" t="s">
        <v>5074</v>
      </c>
      <c r="B2692" s="22">
        <v>0</v>
      </c>
      <c r="C2692" s="22" t="s">
        <v>4626</v>
      </c>
      <c r="D2692" s="22">
        <v>2</v>
      </c>
      <c r="E2692" s="23" t="str">
        <f t="shared" si="246"/>
        <v>Green</v>
      </c>
      <c r="F2692" s="72" t="s">
        <v>1752</v>
      </c>
      <c r="G2692" s="23"/>
      <c r="H2692" s="24" t="str">
        <f t="shared" si="247"/>
        <v>Start Loc</v>
      </c>
      <c r="I2692" s="24" t="str">
        <f t="shared" si="248"/>
        <v>End Loc</v>
      </c>
      <c r="J2692" s="24" t="str">
        <f t="shared" si="249"/>
        <v>Segment</v>
      </c>
      <c r="K2692" s="71" t="s">
        <v>1135</v>
      </c>
      <c r="L2692" s="22">
        <v>1.75</v>
      </c>
      <c r="M2692" s="22">
        <v>1.99</v>
      </c>
      <c r="N2692" s="22">
        <v>2</v>
      </c>
      <c r="O2692" s="22">
        <v>0</v>
      </c>
      <c r="P2692" s="22">
        <v>0</v>
      </c>
      <c r="Q2692" s="22">
        <v>0</v>
      </c>
      <c r="R2692" s="22"/>
      <c r="S2692" s="22"/>
      <c r="T2692" s="22"/>
      <c r="U2692" t="s">
        <v>4770</v>
      </c>
      <c r="V2692" s="18">
        <f t="shared" si="250"/>
        <v>0.24</v>
      </c>
      <c r="W2692" s="18">
        <v>40.483811793199997</v>
      </c>
      <c r="X2692" s="18">
        <v>-82.722415019899998</v>
      </c>
      <c r="Y2692" s="18">
        <v>40.487284803400001</v>
      </c>
      <c r="Z2692" s="18">
        <v>-82.722120446999995</v>
      </c>
      <c r="AA2692" s="71" t="str">
        <f t="shared" si="251"/>
        <v>MRW</v>
      </c>
    </row>
    <row r="2693" spans="1:27" x14ac:dyDescent="0.25">
      <c r="A2693" s="22" t="s">
        <v>6139</v>
      </c>
      <c r="B2693" s="22">
        <v>0</v>
      </c>
      <c r="C2693" s="22" t="s">
        <v>4624</v>
      </c>
      <c r="D2693" s="22">
        <v>2</v>
      </c>
      <c r="E2693" s="23" t="str">
        <f t="shared" si="246"/>
        <v>Green</v>
      </c>
      <c r="F2693" s="72" t="s">
        <v>1695</v>
      </c>
      <c r="G2693" s="23"/>
      <c r="H2693" s="24" t="str">
        <f t="shared" si="247"/>
        <v>Start Loc</v>
      </c>
      <c r="I2693" s="24" t="str">
        <f t="shared" si="248"/>
        <v>End Loc</v>
      </c>
      <c r="J2693" s="24" t="str">
        <f t="shared" si="249"/>
        <v>Segment</v>
      </c>
      <c r="K2693" s="71" t="s">
        <v>987</v>
      </c>
      <c r="L2693" s="22">
        <v>2.25</v>
      </c>
      <c r="M2693" s="22">
        <v>2.4900000000000002</v>
      </c>
      <c r="N2693" s="22">
        <v>2</v>
      </c>
      <c r="O2693" s="22">
        <v>0</v>
      </c>
      <c r="P2693" s="22">
        <v>0</v>
      </c>
      <c r="Q2693" s="22">
        <v>1</v>
      </c>
      <c r="R2693" s="22"/>
      <c r="S2693" s="22"/>
      <c r="T2693" s="22"/>
      <c r="U2693" t="s">
        <v>1854</v>
      </c>
      <c r="V2693" s="18">
        <f t="shared" si="250"/>
        <v>0.24000000000000021</v>
      </c>
      <c r="W2693" s="18">
        <v>40.489752347100001</v>
      </c>
      <c r="X2693" s="18">
        <v>-81.881278998400006</v>
      </c>
      <c r="Y2693" s="18">
        <v>40.492249627699998</v>
      </c>
      <c r="Z2693" s="18">
        <v>-81.8826545724</v>
      </c>
      <c r="AA2693" s="71" t="str">
        <f t="shared" si="251"/>
        <v>HOL</v>
      </c>
    </row>
    <row r="2694" spans="1:27" x14ac:dyDescent="0.25">
      <c r="A2694" s="22" t="s">
        <v>3675</v>
      </c>
      <c r="B2694" s="22">
        <v>0</v>
      </c>
      <c r="C2694" s="22" t="s">
        <v>4614</v>
      </c>
      <c r="D2694" s="22">
        <v>3</v>
      </c>
      <c r="E2694" s="23" t="str">
        <f t="shared" si="246"/>
        <v>Green</v>
      </c>
      <c r="F2694" s="72" t="s">
        <v>1682</v>
      </c>
      <c r="G2694" s="23"/>
      <c r="H2694" s="24" t="str">
        <f t="shared" si="247"/>
        <v>Start Loc</v>
      </c>
      <c r="I2694" s="24" t="str">
        <f t="shared" si="248"/>
        <v>End Loc</v>
      </c>
      <c r="J2694" s="24" t="str">
        <f t="shared" si="249"/>
        <v>Segment</v>
      </c>
      <c r="K2694" s="71" t="s">
        <v>789</v>
      </c>
      <c r="L2694" s="22">
        <v>3.75</v>
      </c>
      <c r="M2694" s="22">
        <v>3.99</v>
      </c>
      <c r="N2694" s="22">
        <v>3</v>
      </c>
      <c r="O2694" s="22">
        <v>0</v>
      </c>
      <c r="P2694" s="22">
        <v>0</v>
      </c>
      <c r="Q2694" s="22">
        <v>0</v>
      </c>
      <c r="R2694" s="22"/>
      <c r="S2694" s="22"/>
      <c r="T2694" s="22"/>
      <c r="U2694" t="s">
        <v>1495</v>
      </c>
      <c r="V2694" s="18">
        <f t="shared" si="250"/>
        <v>0.24000000000000021</v>
      </c>
      <c r="W2694" s="18">
        <v>40.4921291203</v>
      </c>
      <c r="X2694" s="18">
        <v>-80.891791699999999</v>
      </c>
      <c r="Y2694" s="18">
        <v>40.494929896000002</v>
      </c>
      <c r="Z2694" s="18">
        <v>-80.894147060199998</v>
      </c>
      <c r="AA2694" s="71" t="str">
        <f t="shared" si="251"/>
        <v>JEF</v>
      </c>
    </row>
    <row r="2695" spans="1:27" x14ac:dyDescent="0.25">
      <c r="A2695" s="22" t="s">
        <v>3190</v>
      </c>
      <c r="B2695" s="22">
        <v>0</v>
      </c>
      <c r="C2695" s="22" t="s">
        <v>4621</v>
      </c>
      <c r="D2695" s="22">
        <v>3</v>
      </c>
      <c r="E2695" s="23" t="str">
        <f t="shared" si="246"/>
        <v>Green</v>
      </c>
      <c r="F2695" s="72" t="s">
        <v>1679</v>
      </c>
      <c r="G2695" s="23"/>
      <c r="H2695" s="24" t="str">
        <f t="shared" si="247"/>
        <v>Start Loc</v>
      </c>
      <c r="I2695" s="24" t="str">
        <f t="shared" si="248"/>
        <v>End Loc</v>
      </c>
      <c r="J2695" s="24" t="str">
        <f t="shared" si="249"/>
        <v>Segment</v>
      </c>
      <c r="K2695" s="71" t="s">
        <v>1194</v>
      </c>
      <c r="L2695" s="22">
        <v>0.75</v>
      </c>
      <c r="M2695" s="22">
        <v>0.99</v>
      </c>
      <c r="N2695" s="22">
        <v>3</v>
      </c>
      <c r="O2695" s="22">
        <v>1</v>
      </c>
      <c r="P2695" s="22">
        <v>0</v>
      </c>
      <c r="Q2695" s="22">
        <v>0</v>
      </c>
      <c r="R2695" s="22"/>
      <c r="S2695" s="22"/>
      <c r="T2695" s="22"/>
      <c r="U2695" t="s">
        <v>2187</v>
      </c>
      <c r="V2695" s="18">
        <f t="shared" si="250"/>
        <v>0.24</v>
      </c>
      <c r="W2695" s="18">
        <v>40.494243047200001</v>
      </c>
      <c r="X2695" s="18">
        <v>-83.874603485600005</v>
      </c>
      <c r="Y2695" s="18">
        <v>40.496200638399998</v>
      </c>
      <c r="Z2695" s="18">
        <v>-83.871534921399999</v>
      </c>
      <c r="AA2695" s="71" t="str">
        <f t="shared" si="251"/>
        <v>LOG</v>
      </c>
    </row>
    <row r="2696" spans="1:27" x14ac:dyDescent="0.25">
      <c r="A2696" s="22" t="s">
        <v>2709</v>
      </c>
      <c r="B2696" s="22">
        <v>0</v>
      </c>
      <c r="C2696" s="22" t="s">
        <v>4616</v>
      </c>
      <c r="D2696" s="22">
        <v>4</v>
      </c>
      <c r="E2696" s="23" t="str">
        <f t="shared" si="246"/>
        <v>Green</v>
      </c>
      <c r="F2696" s="72" t="s">
        <v>1701</v>
      </c>
      <c r="G2696" s="23"/>
      <c r="H2696" s="24" t="str">
        <f t="shared" si="247"/>
        <v>Start Loc</v>
      </c>
      <c r="I2696" s="24" t="str">
        <f t="shared" si="248"/>
        <v>End Loc</v>
      </c>
      <c r="J2696" s="24" t="str">
        <f t="shared" si="249"/>
        <v>Segment</v>
      </c>
      <c r="K2696" s="71" t="s">
        <v>854</v>
      </c>
      <c r="L2696" s="22">
        <v>4</v>
      </c>
      <c r="M2696" s="22">
        <v>4.24</v>
      </c>
      <c r="N2696" s="22">
        <v>4</v>
      </c>
      <c r="O2696" s="22">
        <v>0</v>
      </c>
      <c r="P2696" s="22">
        <v>0</v>
      </c>
      <c r="Q2696" s="22">
        <v>2</v>
      </c>
      <c r="R2696" s="22"/>
      <c r="S2696" s="22"/>
      <c r="T2696" s="22"/>
      <c r="U2696" t="s">
        <v>347</v>
      </c>
      <c r="V2696" s="18">
        <f t="shared" si="250"/>
        <v>0.24000000000000021</v>
      </c>
      <c r="W2696" s="18">
        <v>40.498537301900001</v>
      </c>
      <c r="X2696" s="18">
        <v>-82.472084360799997</v>
      </c>
      <c r="Y2696" s="18">
        <v>40.498793098100002</v>
      </c>
      <c r="Z2696" s="18">
        <v>-82.467627037100002</v>
      </c>
      <c r="AA2696" s="71" t="str">
        <f t="shared" si="251"/>
        <v>KNO</v>
      </c>
    </row>
    <row r="2697" spans="1:27" x14ac:dyDescent="0.25">
      <c r="A2697" s="22" t="s">
        <v>5208</v>
      </c>
      <c r="B2697" s="22">
        <v>0</v>
      </c>
      <c r="C2697" s="22" t="s">
        <v>4616</v>
      </c>
      <c r="D2697" s="22">
        <v>2</v>
      </c>
      <c r="E2697" s="23" t="str">
        <f t="shared" ref="E2697:E2760" si="252">IF(D2697&gt;15,"Red",IF(D2697&gt;10,"Yellow",IF(D2697&gt;5,"Purple",IF(D2697&gt;1,"Green",""))))</f>
        <v>Green</v>
      </c>
      <c r="F2697" s="72" t="s">
        <v>1695</v>
      </c>
      <c r="G2697" s="23"/>
      <c r="H2697" s="24" t="str">
        <f t="shared" ref="H2697:H2760" si="253">IF(W2697=0,"Unavailable",HYPERLINK(CONCATENATE("http://maps.google.com/maps?q=",+W2697,",+",+X2697,"+(Begin)&amp;iwloc=A&amp;hl=en"),"Start Loc"))</f>
        <v>Start Loc</v>
      </c>
      <c r="I2697" s="24" t="str">
        <f t="shared" ref="I2697:I2760" si="254">IF(Y2697=0,"Unavailable",HYPERLINK(CONCATENATE("http://maps.google.com/maps?q=",+Y2697,",+",+Z2697,"+(End)&amp;iwloc=A&amp;hl=en"),"End Loc"))</f>
        <v>End Loc</v>
      </c>
      <c r="J2697" s="24" t="str">
        <f t="shared" ref="J2697:J2760" si="255">HYPERLINK(CONCATENATE("https://www.google.us/maps/dir/",W2697,",",X2697,"/",Y2697,",",Z2697,"/@",AVERAGE(W2697,Y2697),",",AVERAGE(X2697,Z2697),",15z"),"Segment")</f>
        <v>Segment</v>
      </c>
      <c r="K2697" s="71" t="s">
        <v>1128</v>
      </c>
      <c r="L2697" s="22">
        <v>4</v>
      </c>
      <c r="M2697" s="22">
        <v>4.24</v>
      </c>
      <c r="N2697" s="22">
        <v>2</v>
      </c>
      <c r="O2697" s="22">
        <v>0</v>
      </c>
      <c r="P2697" s="22">
        <v>0</v>
      </c>
      <c r="Q2697" s="22">
        <v>0</v>
      </c>
      <c r="R2697" s="22"/>
      <c r="S2697" s="22"/>
      <c r="T2697" s="22"/>
      <c r="U2697" t="s">
        <v>686</v>
      </c>
      <c r="V2697" s="18">
        <f t="shared" ref="V2697:V2760" si="256">M2697-L2697</f>
        <v>0.24000000000000021</v>
      </c>
      <c r="W2697" s="18">
        <v>40.496382026500001</v>
      </c>
      <c r="X2697" s="18">
        <v>-81.784574631300003</v>
      </c>
      <c r="Y2697" s="18">
        <v>40.4993186528</v>
      </c>
      <c r="Z2697" s="18">
        <v>-81.783032419799994</v>
      </c>
      <c r="AA2697" s="71" t="str">
        <f t="shared" ref="AA2697:AA2760" si="257">MID(U2697,2,3)</f>
        <v>HOL</v>
      </c>
    </row>
    <row r="2698" spans="1:27" x14ac:dyDescent="0.25">
      <c r="A2698" s="22" t="s">
        <v>3711</v>
      </c>
      <c r="B2698" s="22">
        <v>0</v>
      </c>
      <c r="C2698" s="22" t="s">
        <v>4608</v>
      </c>
      <c r="D2698" s="22">
        <v>4</v>
      </c>
      <c r="E2698" s="23" t="str">
        <f t="shared" si="252"/>
        <v>Green</v>
      </c>
      <c r="F2698" s="72" t="s">
        <v>1736</v>
      </c>
      <c r="G2698" s="23"/>
      <c r="H2698" s="24" t="str">
        <f t="shared" si="253"/>
        <v>Start Loc</v>
      </c>
      <c r="I2698" s="24" t="str">
        <f t="shared" si="254"/>
        <v>End Loc</v>
      </c>
      <c r="J2698" s="24" t="str">
        <f t="shared" si="255"/>
        <v>Segment</v>
      </c>
      <c r="K2698" s="71" t="s">
        <v>1587</v>
      </c>
      <c r="L2698" s="22">
        <v>1.25</v>
      </c>
      <c r="M2698" s="22">
        <v>1.49</v>
      </c>
      <c r="N2698" s="22">
        <v>4</v>
      </c>
      <c r="O2698" s="22">
        <v>0</v>
      </c>
      <c r="P2698" s="22">
        <v>0</v>
      </c>
      <c r="Q2698" s="22">
        <v>4</v>
      </c>
      <c r="R2698" s="22"/>
      <c r="S2698" s="22"/>
      <c r="T2698" s="22"/>
      <c r="U2698" t="s">
        <v>1421</v>
      </c>
      <c r="V2698" s="18">
        <f t="shared" si="256"/>
        <v>0.24</v>
      </c>
      <c r="W2698" s="18">
        <v>40.4982201061</v>
      </c>
      <c r="X2698" s="18">
        <v>-84.209183629899997</v>
      </c>
      <c r="Y2698" s="18">
        <v>40.5014117443</v>
      </c>
      <c r="Z2698" s="18">
        <v>-84.207762621800001</v>
      </c>
      <c r="AA2698" s="71" t="str">
        <f t="shared" si="257"/>
        <v>AUG</v>
      </c>
    </row>
    <row r="2699" spans="1:27" x14ac:dyDescent="0.25">
      <c r="A2699" s="22" t="s">
        <v>2321</v>
      </c>
      <c r="B2699" s="22">
        <v>0</v>
      </c>
      <c r="C2699" s="22" t="s">
        <v>4616</v>
      </c>
      <c r="D2699" s="22">
        <v>3</v>
      </c>
      <c r="E2699" s="23" t="str">
        <f t="shared" si="252"/>
        <v>Green</v>
      </c>
      <c r="F2699" s="72" t="s">
        <v>1695</v>
      </c>
      <c r="G2699" s="23"/>
      <c r="H2699" s="24" t="str">
        <f t="shared" si="253"/>
        <v>Start Loc</v>
      </c>
      <c r="I2699" s="24" t="str">
        <f t="shared" si="254"/>
        <v>End Loc</v>
      </c>
      <c r="J2699" s="24" t="str">
        <f t="shared" si="255"/>
        <v>Segment</v>
      </c>
      <c r="K2699" s="71" t="s">
        <v>791</v>
      </c>
      <c r="L2699" s="22">
        <v>4</v>
      </c>
      <c r="M2699" s="22">
        <v>4.24</v>
      </c>
      <c r="N2699" s="22">
        <v>3</v>
      </c>
      <c r="O2699" s="22">
        <v>0</v>
      </c>
      <c r="P2699" s="22">
        <v>0</v>
      </c>
      <c r="Q2699" s="22">
        <v>0</v>
      </c>
      <c r="R2699" s="22"/>
      <c r="S2699" s="22"/>
      <c r="T2699" s="22"/>
      <c r="U2699" t="s">
        <v>1612</v>
      </c>
      <c r="V2699" s="18">
        <f t="shared" si="256"/>
        <v>0.24000000000000021</v>
      </c>
      <c r="W2699" s="18">
        <v>40.499184636999999</v>
      </c>
      <c r="X2699" s="18">
        <v>-81.925966064099995</v>
      </c>
      <c r="Y2699" s="18">
        <v>40.501914225</v>
      </c>
      <c r="Z2699" s="18">
        <v>-81.924034701500005</v>
      </c>
      <c r="AA2699" s="71" t="str">
        <f t="shared" si="257"/>
        <v>HOL</v>
      </c>
    </row>
    <row r="2700" spans="1:27" x14ac:dyDescent="0.25">
      <c r="A2700" s="22" t="s">
        <v>6252</v>
      </c>
      <c r="B2700" s="22">
        <v>0</v>
      </c>
      <c r="C2700" s="22" t="s">
        <v>4615</v>
      </c>
      <c r="D2700" s="22">
        <v>2</v>
      </c>
      <c r="E2700" s="23" t="str">
        <f t="shared" si="252"/>
        <v>Green</v>
      </c>
      <c r="F2700" s="72" t="s">
        <v>1695</v>
      </c>
      <c r="G2700" s="23"/>
      <c r="H2700" s="24" t="str">
        <f t="shared" si="253"/>
        <v>Start Loc</v>
      </c>
      <c r="I2700" s="24" t="str">
        <f t="shared" si="254"/>
        <v>End Loc</v>
      </c>
      <c r="J2700" s="24" t="str">
        <f t="shared" si="255"/>
        <v>Segment</v>
      </c>
      <c r="K2700" s="71" t="s">
        <v>907</v>
      </c>
      <c r="L2700" s="22">
        <v>2.5</v>
      </c>
      <c r="M2700" s="22">
        <v>2.74</v>
      </c>
      <c r="N2700" s="22">
        <v>2</v>
      </c>
      <c r="O2700" s="22">
        <v>0</v>
      </c>
      <c r="P2700" s="22">
        <v>1</v>
      </c>
      <c r="Q2700" s="22">
        <v>1</v>
      </c>
      <c r="R2700" s="22"/>
      <c r="S2700" s="22"/>
      <c r="T2700" s="22"/>
      <c r="U2700" t="s">
        <v>4878</v>
      </c>
      <c r="V2700" s="18">
        <f t="shared" si="256"/>
        <v>0.24000000000000021</v>
      </c>
      <c r="W2700" s="18">
        <v>40.500374000699999</v>
      </c>
      <c r="X2700" s="18">
        <v>-81.735924600100006</v>
      </c>
      <c r="Y2700" s="18">
        <v>40.503730807799997</v>
      </c>
      <c r="Z2700" s="18">
        <v>-81.735317550999994</v>
      </c>
      <c r="AA2700" s="71" t="str">
        <f t="shared" si="257"/>
        <v>HOL</v>
      </c>
    </row>
    <row r="2701" spans="1:27" x14ac:dyDescent="0.25">
      <c r="A2701" s="22" t="s">
        <v>3268</v>
      </c>
      <c r="B2701" s="22">
        <v>0</v>
      </c>
      <c r="C2701" s="22" t="s">
        <v>4621</v>
      </c>
      <c r="D2701" s="22">
        <v>2</v>
      </c>
      <c r="E2701" s="23" t="str">
        <f t="shared" si="252"/>
        <v>Green</v>
      </c>
      <c r="F2701" s="72" t="s">
        <v>1692</v>
      </c>
      <c r="G2701" s="23"/>
      <c r="H2701" s="24" t="str">
        <f t="shared" si="253"/>
        <v>Start Loc</v>
      </c>
      <c r="I2701" s="24" t="str">
        <f t="shared" si="254"/>
        <v>End Loc</v>
      </c>
      <c r="J2701" s="24" t="str">
        <f t="shared" si="255"/>
        <v>Segment</v>
      </c>
      <c r="K2701" s="71" t="s">
        <v>1102</v>
      </c>
      <c r="L2701" s="22">
        <v>0.75</v>
      </c>
      <c r="M2701" s="22">
        <v>0.99</v>
      </c>
      <c r="N2701" s="22">
        <v>2</v>
      </c>
      <c r="O2701" s="22">
        <v>0</v>
      </c>
      <c r="P2701" s="22">
        <v>0</v>
      </c>
      <c r="Q2701" s="22">
        <v>0</v>
      </c>
      <c r="R2701" s="22"/>
      <c r="S2701" s="22"/>
      <c r="T2701" s="22"/>
      <c r="U2701" t="s">
        <v>783</v>
      </c>
      <c r="V2701" s="18">
        <f t="shared" si="256"/>
        <v>0.24</v>
      </c>
      <c r="W2701" s="18">
        <v>40.501594619599999</v>
      </c>
      <c r="X2701" s="18">
        <v>-81.374372326400007</v>
      </c>
      <c r="Y2701" s="18">
        <v>40.504345570600002</v>
      </c>
      <c r="Z2701" s="18">
        <v>-81.373116567899999</v>
      </c>
      <c r="AA2701" s="71" t="str">
        <f t="shared" si="257"/>
        <v>TUS</v>
      </c>
    </row>
    <row r="2702" spans="1:27" x14ac:dyDescent="0.25">
      <c r="A2702" s="22" t="s">
        <v>3009</v>
      </c>
      <c r="B2702" s="22">
        <v>0</v>
      </c>
      <c r="C2702" s="22" t="s">
        <v>4606</v>
      </c>
      <c r="D2702" s="22">
        <v>2</v>
      </c>
      <c r="E2702" s="23" t="str">
        <f t="shared" si="252"/>
        <v>Green</v>
      </c>
      <c r="F2702" s="72" t="s">
        <v>1692</v>
      </c>
      <c r="G2702" s="23"/>
      <c r="H2702" s="24" t="str">
        <f t="shared" si="253"/>
        <v>Start Loc</v>
      </c>
      <c r="I2702" s="24" t="str">
        <f t="shared" si="254"/>
        <v>End Loc</v>
      </c>
      <c r="J2702" s="24" t="str">
        <f t="shared" si="255"/>
        <v>Segment</v>
      </c>
      <c r="K2702" s="71" t="s">
        <v>959</v>
      </c>
      <c r="L2702" s="22">
        <v>0.25</v>
      </c>
      <c r="M2702" s="22">
        <v>0.49</v>
      </c>
      <c r="N2702" s="22">
        <v>2</v>
      </c>
      <c r="O2702" s="22">
        <v>0</v>
      </c>
      <c r="P2702" s="22">
        <v>0</v>
      </c>
      <c r="Q2702" s="22">
        <v>2</v>
      </c>
      <c r="R2702" s="22"/>
      <c r="S2702" s="22"/>
      <c r="T2702" s="22"/>
      <c r="U2702" t="s">
        <v>1631</v>
      </c>
      <c r="V2702" s="18">
        <f t="shared" si="256"/>
        <v>0.24</v>
      </c>
      <c r="W2702" s="18">
        <v>40.505959249699998</v>
      </c>
      <c r="X2702" s="18">
        <v>-81.3991034493</v>
      </c>
      <c r="Y2702" s="18">
        <v>40.509224714299997</v>
      </c>
      <c r="Z2702" s="18">
        <v>-81.397871691000006</v>
      </c>
      <c r="AA2702" s="71" t="str">
        <f t="shared" si="257"/>
        <v>TUS</v>
      </c>
    </row>
    <row r="2703" spans="1:27" x14ac:dyDescent="0.25">
      <c r="A2703" s="22" t="s">
        <v>5634</v>
      </c>
      <c r="B2703" s="22">
        <v>0</v>
      </c>
      <c r="C2703" s="22" t="s">
        <v>4641</v>
      </c>
      <c r="D2703" s="22">
        <v>2</v>
      </c>
      <c r="E2703" s="23" t="str">
        <f t="shared" si="252"/>
        <v>Green</v>
      </c>
      <c r="F2703" s="72" t="s">
        <v>1682</v>
      </c>
      <c r="G2703" s="23"/>
      <c r="H2703" s="24" t="str">
        <f t="shared" si="253"/>
        <v>Start Loc</v>
      </c>
      <c r="I2703" s="24" t="str">
        <f t="shared" si="254"/>
        <v>End Loc</v>
      </c>
      <c r="J2703" s="24" t="str">
        <f t="shared" si="255"/>
        <v>Segment</v>
      </c>
      <c r="K2703" s="71" t="s">
        <v>838</v>
      </c>
      <c r="L2703" s="22">
        <v>8.5</v>
      </c>
      <c r="M2703" s="22">
        <v>8.74</v>
      </c>
      <c r="N2703" s="22">
        <v>2</v>
      </c>
      <c r="O2703" s="22">
        <v>0</v>
      </c>
      <c r="P2703" s="22">
        <v>0</v>
      </c>
      <c r="Q2703" s="22">
        <v>0</v>
      </c>
      <c r="R2703" s="22"/>
      <c r="S2703" s="22"/>
      <c r="T2703" s="22"/>
      <c r="U2703" t="s">
        <v>2089</v>
      </c>
      <c r="V2703" s="18">
        <f t="shared" si="256"/>
        <v>0.24000000000000021</v>
      </c>
      <c r="W2703" s="18">
        <v>40.516675747800001</v>
      </c>
      <c r="X2703" s="18">
        <v>-80.758891174699997</v>
      </c>
      <c r="Y2703" s="18">
        <v>40.513914594600003</v>
      </c>
      <c r="Z2703" s="18">
        <v>-80.756766607900005</v>
      </c>
      <c r="AA2703" s="71" t="str">
        <f t="shared" si="257"/>
        <v>JEF</v>
      </c>
    </row>
    <row r="2704" spans="1:27" x14ac:dyDescent="0.25">
      <c r="A2704" s="22" t="s">
        <v>3255</v>
      </c>
      <c r="B2704" s="22">
        <v>0</v>
      </c>
      <c r="C2704" s="22" t="s">
        <v>4620</v>
      </c>
      <c r="D2704" s="22">
        <v>3</v>
      </c>
      <c r="E2704" s="23" t="str">
        <f t="shared" si="252"/>
        <v>Green</v>
      </c>
      <c r="F2704" s="72" t="s">
        <v>1722</v>
      </c>
      <c r="G2704" s="23"/>
      <c r="H2704" s="24" t="str">
        <f t="shared" si="253"/>
        <v>Start Loc</v>
      </c>
      <c r="I2704" s="24" t="str">
        <f t="shared" si="254"/>
        <v>End Loc</v>
      </c>
      <c r="J2704" s="24" t="str">
        <f t="shared" si="255"/>
        <v>Segment</v>
      </c>
      <c r="K2704" s="71" t="s">
        <v>199</v>
      </c>
      <c r="L2704" s="22">
        <v>0</v>
      </c>
      <c r="M2704" s="22">
        <v>0.24</v>
      </c>
      <c r="N2704" s="22">
        <v>3</v>
      </c>
      <c r="O2704" s="22">
        <v>0</v>
      </c>
      <c r="P2704" s="22">
        <v>0</v>
      </c>
      <c r="Q2704" s="22">
        <v>0</v>
      </c>
      <c r="R2704" s="22"/>
      <c r="S2704" s="22"/>
      <c r="T2704" s="22"/>
      <c r="U2704" t="s">
        <v>678</v>
      </c>
      <c r="V2704" s="18">
        <f t="shared" si="256"/>
        <v>0.24</v>
      </c>
      <c r="W2704" s="18">
        <v>40.512769840600001</v>
      </c>
      <c r="X2704" s="18">
        <v>-83.060686300399993</v>
      </c>
      <c r="Y2704" s="18">
        <v>40.514700921900001</v>
      </c>
      <c r="Z2704" s="18">
        <v>-83.062851764800001</v>
      </c>
      <c r="AA2704" s="71" t="str">
        <f t="shared" si="257"/>
        <v>MAR</v>
      </c>
    </row>
    <row r="2705" spans="1:27" x14ac:dyDescent="0.25">
      <c r="A2705" s="22" t="s">
        <v>6070</v>
      </c>
      <c r="B2705" s="22">
        <v>0</v>
      </c>
      <c r="C2705" s="22" t="s">
        <v>4624</v>
      </c>
      <c r="D2705" s="22">
        <v>2</v>
      </c>
      <c r="E2705" s="23" t="str">
        <f t="shared" si="252"/>
        <v>Green</v>
      </c>
      <c r="F2705" s="72" t="s">
        <v>1736</v>
      </c>
      <c r="G2705" s="23"/>
      <c r="H2705" s="24" t="str">
        <f t="shared" si="253"/>
        <v>Start Loc</v>
      </c>
      <c r="I2705" s="24" t="str">
        <f t="shared" si="254"/>
        <v>End Loc</v>
      </c>
      <c r="J2705" s="24" t="str">
        <f t="shared" si="255"/>
        <v>Segment</v>
      </c>
      <c r="K2705" s="71" t="s">
        <v>1587</v>
      </c>
      <c r="L2705" s="22">
        <v>2.25</v>
      </c>
      <c r="M2705" s="22">
        <v>2.4900000000000002</v>
      </c>
      <c r="N2705" s="22">
        <v>2</v>
      </c>
      <c r="O2705" s="22">
        <v>0</v>
      </c>
      <c r="P2705" s="22">
        <v>0</v>
      </c>
      <c r="Q2705" s="22">
        <v>2</v>
      </c>
      <c r="R2705" s="22"/>
      <c r="S2705" s="22"/>
      <c r="T2705" s="22"/>
      <c r="U2705" t="s">
        <v>1421</v>
      </c>
      <c r="V2705" s="18">
        <f t="shared" si="256"/>
        <v>0.24000000000000021</v>
      </c>
      <c r="W2705" s="18">
        <v>40.511683254300003</v>
      </c>
      <c r="X2705" s="18">
        <v>-84.203447143000005</v>
      </c>
      <c r="Y2705" s="18">
        <v>40.515000530099996</v>
      </c>
      <c r="Z2705" s="18">
        <v>-84.202535983600001</v>
      </c>
      <c r="AA2705" s="71" t="str">
        <f t="shared" si="257"/>
        <v>AUG</v>
      </c>
    </row>
    <row r="2706" spans="1:27" x14ac:dyDescent="0.25">
      <c r="A2706" s="22" t="s">
        <v>3723</v>
      </c>
      <c r="B2706" s="22">
        <v>0</v>
      </c>
      <c r="C2706" s="22" t="s">
        <v>4608</v>
      </c>
      <c r="D2706" s="22">
        <v>2</v>
      </c>
      <c r="E2706" s="23" t="str">
        <f t="shared" si="252"/>
        <v>Green</v>
      </c>
      <c r="F2706" s="72" t="s">
        <v>1692</v>
      </c>
      <c r="G2706" s="23"/>
      <c r="H2706" s="24" t="str">
        <f t="shared" si="253"/>
        <v>Start Loc</v>
      </c>
      <c r="I2706" s="24" t="str">
        <f t="shared" si="254"/>
        <v>End Loc</v>
      </c>
      <c r="J2706" s="24" t="str">
        <f t="shared" si="255"/>
        <v>Segment</v>
      </c>
      <c r="K2706" s="71" t="s">
        <v>862</v>
      </c>
      <c r="L2706" s="22">
        <v>1.25</v>
      </c>
      <c r="M2706" s="22">
        <v>1.49</v>
      </c>
      <c r="N2706" s="22">
        <v>2</v>
      </c>
      <c r="O2706" s="22">
        <v>0</v>
      </c>
      <c r="P2706" s="22">
        <v>0</v>
      </c>
      <c r="Q2706" s="22">
        <v>2</v>
      </c>
      <c r="R2706" s="22"/>
      <c r="S2706" s="22"/>
      <c r="T2706" s="22"/>
      <c r="U2706" t="s">
        <v>536</v>
      </c>
      <c r="V2706" s="18">
        <f t="shared" si="256"/>
        <v>0.24</v>
      </c>
      <c r="W2706" s="18">
        <v>40.513220988400001</v>
      </c>
      <c r="X2706" s="18">
        <v>-81.389640685000003</v>
      </c>
      <c r="Y2706" s="18">
        <v>40.516118928399997</v>
      </c>
      <c r="Z2706" s="18">
        <v>-81.387240691100004</v>
      </c>
      <c r="AA2706" s="71" t="str">
        <f t="shared" si="257"/>
        <v>TUS</v>
      </c>
    </row>
    <row r="2707" spans="1:27" x14ac:dyDescent="0.25">
      <c r="A2707" s="22" t="s">
        <v>2364</v>
      </c>
      <c r="B2707" s="22">
        <v>0</v>
      </c>
      <c r="C2707" s="22" t="s">
        <v>4635</v>
      </c>
      <c r="D2707" s="22">
        <v>2</v>
      </c>
      <c r="E2707" s="23" t="str">
        <f t="shared" si="252"/>
        <v>Green</v>
      </c>
      <c r="F2707" s="72" t="s">
        <v>1695</v>
      </c>
      <c r="G2707" s="23"/>
      <c r="H2707" s="24" t="str">
        <f t="shared" si="253"/>
        <v>Start Loc</v>
      </c>
      <c r="I2707" s="24" t="str">
        <f t="shared" si="254"/>
        <v>End Loc</v>
      </c>
      <c r="J2707" s="24" t="str">
        <f t="shared" si="255"/>
        <v>Segment</v>
      </c>
      <c r="K2707" s="71" t="s">
        <v>987</v>
      </c>
      <c r="L2707" s="22">
        <v>4.5</v>
      </c>
      <c r="M2707" s="22">
        <v>4.74</v>
      </c>
      <c r="N2707" s="22">
        <v>2</v>
      </c>
      <c r="O2707" s="22">
        <v>0</v>
      </c>
      <c r="P2707" s="22">
        <v>0</v>
      </c>
      <c r="Q2707" s="22">
        <v>0</v>
      </c>
      <c r="R2707" s="22"/>
      <c r="S2707" s="22"/>
      <c r="T2707" s="22"/>
      <c r="U2707" t="s">
        <v>1854</v>
      </c>
      <c r="V2707" s="18">
        <f t="shared" si="256"/>
        <v>0.24000000000000021</v>
      </c>
      <c r="W2707" s="18">
        <v>40.515944900299999</v>
      </c>
      <c r="X2707" s="18">
        <v>-81.897456721500006</v>
      </c>
      <c r="Y2707" s="18">
        <v>40.517975073499997</v>
      </c>
      <c r="Z2707" s="18">
        <v>-81.899655153200001</v>
      </c>
      <c r="AA2707" s="71" t="str">
        <f t="shared" si="257"/>
        <v>HOL</v>
      </c>
    </row>
    <row r="2708" spans="1:27" x14ac:dyDescent="0.25">
      <c r="A2708" s="22" t="s">
        <v>2833</v>
      </c>
      <c r="B2708" s="22">
        <v>0</v>
      </c>
      <c r="C2708" s="22" t="s">
        <v>4617</v>
      </c>
      <c r="D2708" s="22">
        <v>2</v>
      </c>
      <c r="E2708" s="23" t="str">
        <f t="shared" si="252"/>
        <v>Green</v>
      </c>
      <c r="F2708" s="72" t="s">
        <v>1692</v>
      </c>
      <c r="G2708" s="23"/>
      <c r="H2708" s="24" t="str">
        <f t="shared" si="253"/>
        <v>Start Loc</v>
      </c>
      <c r="I2708" s="24" t="str">
        <f t="shared" si="254"/>
        <v>End Loc</v>
      </c>
      <c r="J2708" s="24" t="str">
        <f t="shared" si="255"/>
        <v>Segment</v>
      </c>
      <c r="K2708" s="71" t="s">
        <v>805</v>
      </c>
      <c r="L2708" s="22">
        <v>2.75</v>
      </c>
      <c r="M2708" s="22">
        <v>2.99</v>
      </c>
      <c r="N2708" s="22">
        <v>2</v>
      </c>
      <c r="O2708" s="22">
        <v>0</v>
      </c>
      <c r="P2708" s="22">
        <v>0</v>
      </c>
      <c r="Q2708" s="22">
        <v>1</v>
      </c>
      <c r="R2708" s="22"/>
      <c r="S2708" s="22"/>
      <c r="T2708" s="22"/>
      <c r="U2708" t="s">
        <v>422</v>
      </c>
      <c r="V2708" s="18">
        <f t="shared" si="256"/>
        <v>0.24000000000000021</v>
      </c>
      <c r="W2708" s="18">
        <v>40.517452036000002</v>
      </c>
      <c r="X2708" s="18">
        <v>-81.3079415033</v>
      </c>
      <c r="Y2708" s="18">
        <v>40.518350220199999</v>
      </c>
      <c r="Z2708" s="18">
        <v>-81.305159522400004</v>
      </c>
      <c r="AA2708" s="71" t="str">
        <f t="shared" si="257"/>
        <v>TUS</v>
      </c>
    </row>
    <row r="2709" spans="1:27" x14ac:dyDescent="0.25">
      <c r="A2709" s="22" t="s">
        <v>2706</v>
      </c>
      <c r="B2709" s="22">
        <v>0</v>
      </c>
      <c r="C2709" s="22" t="s">
        <v>4643</v>
      </c>
      <c r="D2709" s="22">
        <v>2</v>
      </c>
      <c r="E2709" s="23" t="str">
        <f t="shared" si="252"/>
        <v>Green</v>
      </c>
      <c r="F2709" s="72" t="s">
        <v>1695</v>
      </c>
      <c r="G2709" s="23"/>
      <c r="H2709" s="24" t="str">
        <f t="shared" si="253"/>
        <v>Start Loc</v>
      </c>
      <c r="I2709" s="24" t="str">
        <f t="shared" si="254"/>
        <v>End Loc</v>
      </c>
      <c r="J2709" s="24" t="str">
        <f t="shared" si="255"/>
        <v>Segment</v>
      </c>
      <c r="K2709" s="71" t="s">
        <v>979</v>
      </c>
      <c r="L2709" s="22">
        <v>3.5</v>
      </c>
      <c r="M2709" s="22">
        <v>3.74</v>
      </c>
      <c r="N2709" s="22">
        <v>2</v>
      </c>
      <c r="O2709" s="22">
        <v>0</v>
      </c>
      <c r="P2709" s="22">
        <v>0</v>
      </c>
      <c r="Q2709" s="22">
        <v>1</v>
      </c>
      <c r="R2709" s="22"/>
      <c r="S2709" s="22"/>
      <c r="T2709" s="22"/>
      <c r="U2709" t="s">
        <v>758</v>
      </c>
      <c r="V2709" s="18">
        <f t="shared" si="256"/>
        <v>0.24000000000000021</v>
      </c>
      <c r="W2709" s="18">
        <v>40.521478715299999</v>
      </c>
      <c r="X2709" s="18">
        <v>-81.851919898899993</v>
      </c>
      <c r="Y2709" s="18">
        <v>40.520737860799997</v>
      </c>
      <c r="Z2709" s="18">
        <v>-81.847944775599998</v>
      </c>
      <c r="AA2709" s="71" t="str">
        <f t="shared" si="257"/>
        <v>HOL</v>
      </c>
    </row>
    <row r="2710" spans="1:27" x14ac:dyDescent="0.25">
      <c r="A2710" s="22" t="s">
        <v>2459</v>
      </c>
      <c r="B2710" s="22">
        <v>0</v>
      </c>
      <c r="C2710" s="22" t="s">
        <v>4618</v>
      </c>
      <c r="D2710" s="22">
        <v>2</v>
      </c>
      <c r="E2710" s="23" t="str">
        <f t="shared" si="252"/>
        <v>Green</v>
      </c>
      <c r="F2710" s="72" t="s">
        <v>1701</v>
      </c>
      <c r="G2710" s="23"/>
      <c r="H2710" s="24" t="str">
        <f t="shared" si="253"/>
        <v>Start Loc</v>
      </c>
      <c r="I2710" s="24" t="str">
        <f t="shared" si="254"/>
        <v>End Loc</v>
      </c>
      <c r="J2710" s="24" t="str">
        <f t="shared" si="255"/>
        <v>Segment</v>
      </c>
      <c r="K2710" s="71" t="s">
        <v>1006</v>
      </c>
      <c r="L2710" s="22">
        <v>2</v>
      </c>
      <c r="M2710" s="22">
        <v>2.2400000000000002</v>
      </c>
      <c r="N2710" s="22">
        <v>2</v>
      </c>
      <c r="O2710" s="22">
        <v>0</v>
      </c>
      <c r="P2710" s="22">
        <v>0</v>
      </c>
      <c r="Q2710" s="22">
        <v>0</v>
      </c>
      <c r="R2710" s="22"/>
      <c r="S2710" s="22"/>
      <c r="T2710" s="22"/>
      <c r="U2710" t="s">
        <v>1496</v>
      </c>
      <c r="V2710" s="18">
        <f t="shared" si="256"/>
        <v>0.24000000000000021</v>
      </c>
      <c r="W2710" s="18">
        <v>40.5183515095</v>
      </c>
      <c r="X2710" s="18">
        <v>-82.483473267500003</v>
      </c>
      <c r="Y2710" s="18">
        <v>40.521564052999999</v>
      </c>
      <c r="Z2710" s="18">
        <v>-82.485179951600003</v>
      </c>
      <c r="AA2710" s="71" t="str">
        <f t="shared" si="257"/>
        <v>KNO</v>
      </c>
    </row>
    <row r="2711" spans="1:27" x14ac:dyDescent="0.25">
      <c r="A2711" s="22" t="s">
        <v>3912</v>
      </c>
      <c r="B2711" s="22">
        <v>0</v>
      </c>
      <c r="C2711" s="22" t="s">
        <v>4612</v>
      </c>
      <c r="D2711" s="22">
        <v>4</v>
      </c>
      <c r="E2711" s="23" t="str">
        <f t="shared" si="252"/>
        <v>Green</v>
      </c>
      <c r="F2711" s="72" t="s">
        <v>1692</v>
      </c>
      <c r="G2711" s="23"/>
      <c r="H2711" s="24" t="str">
        <f t="shared" si="253"/>
        <v>Start Loc</v>
      </c>
      <c r="I2711" s="24" t="str">
        <f t="shared" si="254"/>
        <v>End Loc</v>
      </c>
      <c r="J2711" s="24" t="str">
        <f t="shared" si="255"/>
        <v>Segment</v>
      </c>
      <c r="K2711" s="71" t="s">
        <v>902</v>
      </c>
      <c r="L2711" s="22">
        <v>1</v>
      </c>
      <c r="M2711" s="22">
        <v>1.24</v>
      </c>
      <c r="N2711" s="22">
        <v>4</v>
      </c>
      <c r="O2711" s="22">
        <v>0</v>
      </c>
      <c r="P2711" s="22">
        <v>1</v>
      </c>
      <c r="Q2711" s="22">
        <v>5</v>
      </c>
      <c r="R2711" s="22"/>
      <c r="S2711" s="22"/>
      <c r="T2711" s="22"/>
      <c r="U2711" t="s">
        <v>1424</v>
      </c>
      <c r="V2711" s="18">
        <f t="shared" si="256"/>
        <v>0.24</v>
      </c>
      <c r="W2711" s="18">
        <v>40.520869319900001</v>
      </c>
      <c r="X2711" s="18">
        <v>-81.583561194699996</v>
      </c>
      <c r="Y2711" s="18">
        <v>40.522349863800002</v>
      </c>
      <c r="Z2711" s="18">
        <v>-81.579966164799998</v>
      </c>
      <c r="AA2711" s="71" t="str">
        <f t="shared" si="257"/>
        <v>TUS</v>
      </c>
    </row>
    <row r="2712" spans="1:27" x14ac:dyDescent="0.25">
      <c r="A2712" s="22" t="s">
        <v>2952</v>
      </c>
      <c r="B2712" s="22">
        <v>0</v>
      </c>
      <c r="C2712" s="22" t="s">
        <v>4619</v>
      </c>
      <c r="D2712" s="22">
        <v>2</v>
      </c>
      <c r="E2712" s="23" t="str">
        <f t="shared" si="252"/>
        <v>Green</v>
      </c>
      <c r="F2712" s="72" t="s">
        <v>1736</v>
      </c>
      <c r="G2712" s="23"/>
      <c r="H2712" s="24" t="str">
        <f t="shared" si="253"/>
        <v>Start Loc</v>
      </c>
      <c r="I2712" s="24" t="str">
        <f t="shared" si="254"/>
        <v>End Loc</v>
      </c>
      <c r="J2712" s="24" t="str">
        <f t="shared" si="255"/>
        <v>Segment</v>
      </c>
      <c r="K2712" s="71" t="s">
        <v>4714</v>
      </c>
      <c r="L2712" s="22">
        <v>0.5</v>
      </c>
      <c r="M2712" s="22">
        <v>0.74</v>
      </c>
      <c r="N2712" s="22">
        <v>2</v>
      </c>
      <c r="O2712" s="22">
        <v>0</v>
      </c>
      <c r="P2712" s="22">
        <v>0</v>
      </c>
      <c r="Q2712" s="22">
        <v>1</v>
      </c>
      <c r="R2712" s="22"/>
      <c r="S2712" s="22"/>
      <c r="T2712" s="22"/>
      <c r="U2712" t="s">
        <v>2144</v>
      </c>
      <c r="V2712" s="18">
        <f t="shared" si="256"/>
        <v>0.24</v>
      </c>
      <c r="W2712" s="18">
        <v>40.521340144699998</v>
      </c>
      <c r="X2712" s="18">
        <v>-84.412914684</v>
      </c>
      <c r="Y2712" s="18">
        <v>40.523616061299997</v>
      </c>
      <c r="Z2712" s="18">
        <v>-84.410884723199999</v>
      </c>
      <c r="AA2712" s="71" t="str">
        <f t="shared" si="257"/>
        <v>AUG</v>
      </c>
    </row>
    <row r="2713" spans="1:27" x14ac:dyDescent="0.25">
      <c r="A2713" s="22" t="s">
        <v>2313</v>
      </c>
      <c r="B2713" s="22">
        <v>0</v>
      </c>
      <c r="C2713" s="22" t="s">
        <v>4607</v>
      </c>
      <c r="D2713" s="22">
        <v>2</v>
      </c>
      <c r="E2713" s="23" t="str">
        <f t="shared" si="252"/>
        <v>Green</v>
      </c>
      <c r="F2713" s="72" t="s">
        <v>1695</v>
      </c>
      <c r="G2713" s="23"/>
      <c r="H2713" s="24" t="str">
        <f t="shared" si="253"/>
        <v>Start Loc</v>
      </c>
      <c r="I2713" s="24" t="str">
        <f t="shared" si="254"/>
        <v>End Loc</v>
      </c>
      <c r="J2713" s="24" t="str">
        <f t="shared" si="255"/>
        <v>Segment</v>
      </c>
      <c r="K2713" s="71" t="s">
        <v>987</v>
      </c>
      <c r="L2713" s="22">
        <v>5</v>
      </c>
      <c r="M2713" s="22">
        <v>5.24</v>
      </c>
      <c r="N2713" s="22">
        <v>2</v>
      </c>
      <c r="O2713" s="22">
        <v>0</v>
      </c>
      <c r="P2713" s="22">
        <v>0</v>
      </c>
      <c r="Q2713" s="22">
        <v>0</v>
      </c>
      <c r="R2713" s="22"/>
      <c r="S2713" s="22"/>
      <c r="T2713" s="22"/>
      <c r="U2713" t="s">
        <v>1854</v>
      </c>
      <c r="V2713" s="18">
        <f t="shared" si="256"/>
        <v>0.24000000000000021</v>
      </c>
      <c r="W2713" s="18">
        <v>40.520529199800002</v>
      </c>
      <c r="X2713" s="18">
        <v>-81.899619607800005</v>
      </c>
      <c r="Y2713" s="18">
        <v>40.523690352000003</v>
      </c>
      <c r="Z2713" s="18">
        <v>-81.900571390799996</v>
      </c>
      <c r="AA2713" s="71" t="str">
        <f t="shared" si="257"/>
        <v>HOL</v>
      </c>
    </row>
    <row r="2714" spans="1:27" x14ac:dyDescent="0.25">
      <c r="A2714" s="22" t="s">
        <v>3569</v>
      </c>
      <c r="B2714" s="22">
        <v>0</v>
      </c>
      <c r="C2714" s="22" t="s">
        <v>4619</v>
      </c>
      <c r="D2714" s="22">
        <v>2</v>
      </c>
      <c r="E2714" s="23" t="str">
        <f t="shared" si="252"/>
        <v>Green</v>
      </c>
      <c r="F2714" s="72" t="s">
        <v>1701</v>
      </c>
      <c r="G2714" s="23"/>
      <c r="H2714" s="24" t="str">
        <f t="shared" si="253"/>
        <v>Start Loc</v>
      </c>
      <c r="I2714" s="24" t="str">
        <f t="shared" si="254"/>
        <v>End Loc</v>
      </c>
      <c r="J2714" s="24" t="str">
        <f t="shared" si="255"/>
        <v>Segment</v>
      </c>
      <c r="K2714" s="71" t="s">
        <v>984</v>
      </c>
      <c r="L2714" s="22">
        <v>0.5</v>
      </c>
      <c r="M2714" s="22">
        <v>0.74</v>
      </c>
      <c r="N2714" s="22">
        <v>2</v>
      </c>
      <c r="O2714" s="22">
        <v>0</v>
      </c>
      <c r="P2714" s="22">
        <v>0</v>
      </c>
      <c r="Q2714" s="22">
        <v>1</v>
      </c>
      <c r="R2714" s="22"/>
      <c r="S2714" s="22"/>
      <c r="T2714" s="22"/>
      <c r="U2714" t="s">
        <v>531</v>
      </c>
      <c r="V2714" s="18">
        <f t="shared" si="256"/>
        <v>0.24</v>
      </c>
      <c r="W2714" s="18">
        <v>40.523350735699999</v>
      </c>
      <c r="X2714" s="18">
        <v>-82.494155954700005</v>
      </c>
      <c r="Y2714" s="18">
        <v>40.524718967200002</v>
      </c>
      <c r="Z2714" s="18">
        <v>-82.490536742200007</v>
      </c>
      <c r="AA2714" s="71" t="str">
        <f t="shared" si="257"/>
        <v>KNO</v>
      </c>
    </row>
    <row r="2715" spans="1:27" x14ac:dyDescent="0.25">
      <c r="A2715" s="22" t="s">
        <v>6032</v>
      </c>
      <c r="B2715" s="22">
        <v>0</v>
      </c>
      <c r="C2715" s="22" t="s">
        <v>4615</v>
      </c>
      <c r="D2715" s="22">
        <v>2</v>
      </c>
      <c r="E2715" s="23" t="str">
        <f t="shared" si="252"/>
        <v>Green</v>
      </c>
      <c r="F2715" s="72" t="s">
        <v>1701</v>
      </c>
      <c r="G2715" s="23"/>
      <c r="H2715" s="24" t="str">
        <f t="shared" si="253"/>
        <v>Start Loc</v>
      </c>
      <c r="I2715" s="24" t="str">
        <f t="shared" si="254"/>
        <v>End Loc</v>
      </c>
      <c r="J2715" s="24" t="str">
        <f t="shared" si="255"/>
        <v>Segment</v>
      </c>
      <c r="K2715" s="71" t="s">
        <v>1006</v>
      </c>
      <c r="L2715" s="22">
        <v>2.5</v>
      </c>
      <c r="M2715" s="22">
        <v>2.74</v>
      </c>
      <c r="N2715" s="22">
        <v>2</v>
      </c>
      <c r="O2715" s="22">
        <v>0</v>
      </c>
      <c r="P2715" s="22">
        <v>0</v>
      </c>
      <c r="Q2715" s="22">
        <v>3</v>
      </c>
      <c r="R2715" s="22"/>
      <c r="S2715" s="22"/>
      <c r="T2715" s="22"/>
      <c r="U2715" t="s">
        <v>1496</v>
      </c>
      <c r="V2715" s="18">
        <f t="shared" si="256"/>
        <v>0.24000000000000021</v>
      </c>
      <c r="W2715" s="18">
        <v>40.524854974999997</v>
      </c>
      <c r="X2715" s="18">
        <v>-82.487193214499996</v>
      </c>
      <c r="Y2715" s="18">
        <v>40.5274657844</v>
      </c>
      <c r="Z2715" s="18">
        <v>-82.4900518675</v>
      </c>
      <c r="AA2715" s="71" t="str">
        <f t="shared" si="257"/>
        <v>KNO</v>
      </c>
    </row>
    <row r="2716" spans="1:27" x14ac:dyDescent="0.25">
      <c r="A2716" s="22" t="s">
        <v>4292</v>
      </c>
      <c r="B2716" s="22">
        <v>0</v>
      </c>
      <c r="C2716" s="22" t="s">
        <v>4612</v>
      </c>
      <c r="D2716" s="22">
        <v>5</v>
      </c>
      <c r="E2716" s="23" t="str">
        <f t="shared" si="252"/>
        <v>Green</v>
      </c>
      <c r="F2716" s="72" t="s">
        <v>1722</v>
      </c>
      <c r="G2716" s="23"/>
      <c r="H2716" s="24" t="str">
        <f t="shared" si="253"/>
        <v>Start Loc</v>
      </c>
      <c r="I2716" s="24" t="str">
        <f t="shared" si="254"/>
        <v>End Loc</v>
      </c>
      <c r="J2716" s="24" t="str">
        <f t="shared" si="255"/>
        <v>Segment</v>
      </c>
      <c r="K2716" s="71" t="s">
        <v>199</v>
      </c>
      <c r="L2716" s="22">
        <v>1</v>
      </c>
      <c r="M2716" s="22">
        <v>1.24</v>
      </c>
      <c r="N2716" s="22">
        <v>5</v>
      </c>
      <c r="O2716" s="22">
        <v>0</v>
      </c>
      <c r="P2716" s="22">
        <v>0</v>
      </c>
      <c r="Q2716" s="22">
        <v>3</v>
      </c>
      <c r="R2716" s="22"/>
      <c r="S2716" s="22"/>
      <c r="T2716" s="22"/>
      <c r="U2716" t="s">
        <v>678</v>
      </c>
      <c r="V2716" s="18">
        <f t="shared" si="256"/>
        <v>0.24</v>
      </c>
      <c r="W2716" s="18">
        <v>40.525714946800001</v>
      </c>
      <c r="X2716" s="18">
        <v>-83.0626951112</v>
      </c>
      <c r="Y2716" s="18">
        <v>40.527805966999999</v>
      </c>
      <c r="Z2716" s="18">
        <v>-83.065019999699999</v>
      </c>
      <c r="AA2716" s="71" t="str">
        <f t="shared" si="257"/>
        <v>MAR</v>
      </c>
    </row>
    <row r="2717" spans="1:27" x14ac:dyDescent="0.25">
      <c r="A2717" s="22" t="s">
        <v>5905</v>
      </c>
      <c r="B2717" s="22">
        <v>0</v>
      </c>
      <c r="C2717" s="22" t="s">
        <v>4619</v>
      </c>
      <c r="D2717" s="22">
        <v>2</v>
      </c>
      <c r="E2717" s="23" t="str">
        <f t="shared" si="252"/>
        <v>Green</v>
      </c>
      <c r="F2717" s="72" t="s">
        <v>1704</v>
      </c>
      <c r="G2717" s="23"/>
      <c r="H2717" s="24" t="str">
        <f t="shared" si="253"/>
        <v>Start Loc</v>
      </c>
      <c r="I2717" s="24" t="str">
        <f t="shared" si="254"/>
        <v>End Loc</v>
      </c>
      <c r="J2717" s="24" t="str">
        <f t="shared" si="255"/>
        <v>Segment</v>
      </c>
      <c r="K2717" s="71" t="s">
        <v>958</v>
      </c>
      <c r="L2717" s="22">
        <v>0.5</v>
      </c>
      <c r="M2717" s="22">
        <v>0.74</v>
      </c>
      <c r="N2717" s="22">
        <v>2</v>
      </c>
      <c r="O2717" s="22">
        <v>0</v>
      </c>
      <c r="P2717" s="22">
        <v>0</v>
      </c>
      <c r="Q2717" s="22">
        <v>0</v>
      </c>
      <c r="R2717" s="22"/>
      <c r="S2717" s="22"/>
      <c r="T2717" s="22"/>
      <c r="U2717" t="s">
        <v>6722</v>
      </c>
      <c r="V2717" s="18">
        <f t="shared" si="256"/>
        <v>0.24</v>
      </c>
      <c r="W2717" s="18">
        <v>40.530034607700003</v>
      </c>
      <c r="X2717" s="18">
        <v>-81.137585886699995</v>
      </c>
      <c r="Y2717" s="18">
        <v>40.527939022299996</v>
      </c>
      <c r="Z2717" s="18">
        <v>-81.134248940000006</v>
      </c>
      <c r="AA2717" s="71" t="str">
        <f t="shared" si="257"/>
        <v>CAR</v>
      </c>
    </row>
    <row r="2718" spans="1:27" x14ac:dyDescent="0.25">
      <c r="A2718" s="22" t="s">
        <v>5891</v>
      </c>
      <c r="B2718" s="22">
        <v>0</v>
      </c>
      <c r="C2718" s="22" t="s">
        <v>4620</v>
      </c>
      <c r="D2718" s="22">
        <v>2</v>
      </c>
      <c r="E2718" s="23" t="str">
        <f t="shared" si="252"/>
        <v>Green</v>
      </c>
      <c r="F2718" s="72" t="s">
        <v>1695</v>
      </c>
      <c r="G2718" s="23"/>
      <c r="H2718" s="24" t="str">
        <f t="shared" si="253"/>
        <v>Start Loc</v>
      </c>
      <c r="I2718" s="24" t="str">
        <f t="shared" si="254"/>
        <v>End Loc</v>
      </c>
      <c r="J2718" s="24" t="str">
        <f t="shared" si="255"/>
        <v>Segment</v>
      </c>
      <c r="K2718" s="71" t="s">
        <v>798</v>
      </c>
      <c r="L2718" s="22">
        <v>0</v>
      </c>
      <c r="M2718" s="22">
        <v>0.24</v>
      </c>
      <c r="N2718" s="22">
        <v>2</v>
      </c>
      <c r="O2718" s="22">
        <v>0</v>
      </c>
      <c r="P2718" s="22">
        <v>0</v>
      </c>
      <c r="Q2718" s="22">
        <v>0</v>
      </c>
      <c r="R2718" s="22"/>
      <c r="S2718" s="22"/>
      <c r="T2718" s="22"/>
      <c r="U2718" t="s">
        <v>6717</v>
      </c>
      <c r="V2718" s="18">
        <f t="shared" si="256"/>
        <v>0.24</v>
      </c>
      <c r="W2718" s="18">
        <v>40.525258337899999</v>
      </c>
      <c r="X2718" s="18">
        <v>-81.715402376300005</v>
      </c>
      <c r="Y2718" s="18">
        <v>40.528518107700002</v>
      </c>
      <c r="Z2718" s="18">
        <v>-81.715949996500001</v>
      </c>
      <c r="AA2718" s="71" t="str">
        <f t="shared" si="257"/>
        <v>HOL</v>
      </c>
    </row>
    <row r="2719" spans="1:27" x14ac:dyDescent="0.25">
      <c r="A2719" s="22" t="s">
        <v>6369</v>
      </c>
      <c r="B2719" s="22">
        <v>0</v>
      </c>
      <c r="C2719" s="22" t="s">
        <v>4606</v>
      </c>
      <c r="D2719" s="22">
        <v>3</v>
      </c>
      <c r="E2719" s="23" t="str">
        <f t="shared" si="252"/>
        <v>Green</v>
      </c>
      <c r="F2719" s="72" t="s">
        <v>1704</v>
      </c>
      <c r="G2719" s="23"/>
      <c r="H2719" s="24" t="str">
        <f t="shared" si="253"/>
        <v>Start Loc</v>
      </c>
      <c r="I2719" s="24" t="str">
        <f t="shared" si="254"/>
        <v>End Loc</v>
      </c>
      <c r="J2719" s="24" t="str">
        <f t="shared" si="255"/>
        <v>Segment</v>
      </c>
      <c r="K2719" s="71" t="s">
        <v>958</v>
      </c>
      <c r="L2719" s="22">
        <v>0.25</v>
      </c>
      <c r="M2719" s="22">
        <v>0.49</v>
      </c>
      <c r="N2719" s="22">
        <v>3</v>
      </c>
      <c r="O2719" s="22">
        <v>0</v>
      </c>
      <c r="P2719" s="22">
        <v>0</v>
      </c>
      <c r="Q2719" s="22">
        <v>0</v>
      </c>
      <c r="R2719" s="22"/>
      <c r="S2719" s="22"/>
      <c r="T2719" s="22"/>
      <c r="U2719" t="s">
        <v>6722</v>
      </c>
      <c r="V2719" s="18">
        <f t="shared" si="256"/>
        <v>0.24</v>
      </c>
      <c r="W2719" s="18">
        <v>40.5319665942</v>
      </c>
      <c r="X2719" s="18">
        <v>-81.141458880499997</v>
      </c>
      <c r="Y2719" s="18">
        <v>40.530154170300001</v>
      </c>
      <c r="Z2719" s="18">
        <v>-81.137692947900007</v>
      </c>
      <c r="AA2719" s="71" t="str">
        <f t="shared" si="257"/>
        <v>CAR</v>
      </c>
    </row>
    <row r="2720" spans="1:27" x14ac:dyDescent="0.25">
      <c r="A2720" s="22" t="s">
        <v>6016</v>
      </c>
      <c r="B2720" s="22">
        <v>0</v>
      </c>
      <c r="C2720" s="22" t="s">
        <v>4608</v>
      </c>
      <c r="D2720" s="22">
        <v>2</v>
      </c>
      <c r="E2720" s="23" t="str">
        <f t="shared" si="252"/>
        <v>Green</v>
      </c>
      <c r="F2720" s="72" t="s">
        <v>1736</v>
      </c>
      <c r="G2720" s="23"/>
      <c r="H2720" s="24" t="str">
        <f t="shared" si="253"/>
        <v>Start Loc</v>
      </c>
      <c r="I2720" s="24" t="str">
        <f t="shared" si="254"/>
        <v>End Loc</v>
      </c>
      <c r="J2720" s="24" t="str">
        <f t="shared" si="255"/>
        <v>Segment</v>
      </c>
      <c r="K2720" s="71" t="s">
        <v>4714</v>
      </c>
      <c r="L2720" s="22">
        <v>1.25</v>
      </c>
      <c r="M2720" s="22">
        <v>1.49</v>
      </c>
      <c r="N2720" s="22">
        <v>2</v>
      </c>
      <c r="O2720" s="22">
        <v>0</v>
      </c>
      <c r="P2720" s="22">
        <v>0</v>
      </c>
      <c r="Q2720" s="22">
        <v>1</v>
      </c>
      <c r="R2720" s="22"/>
      <c r="S2720" s="22"/>
      <c r="T2720" s="22"/>
      <c r="U2720" t="s">
        <v>2144</v>
      </c>
      <c r="V2720" s="18">
        <f t="shared" si="256"/>
        <v>0.24</v>
      </c>
      <c r="W2720" s="18">
        <v>40.531007102399997</v>
      </c>
      <c r="X2720" s="18">
        <v>-84.410932142600004</v>
      </c>
      <c r="Y2720" s="18">
        <v>40.531499699599998</v>
      </c>
      <c r="Z2720" s="18">
        <v>-84.406875765799995</v>
      </c>
      <c r="AA2720" s="71" t="str">
        <f t="shared" si="257"/>
        <v>AUG</v>
      </c>
    </row>
    <row r="2721" spans="1:27" x14ac:dyDescent="0.25">
      <c r="A2721" s="22" t="s">
        <v>3035</v>
      </c>
      <c r="B2721" s="22">
        <v>0</v>
      </c>
      <c r="C2721" s="22" t="s">
        <v>4630</v>
      </c>
      <c r="D2721" s="22">
        <v>3</v>
      </c>
      <c r="E2721" s="23" t="str">
        <f t="shared" si="252"/>
        <v>Green</v>
      </c>
      <c r="F2721" s="72" t="s">
        <v>1695</v>
      </c>
      <c r="G2721" s="23"/>
      <c r="H2721" s="24" t="str">
        <f t="shared" si="253"/>
        <v>Start Loc</v>
      </c>
      <c r="I2721" s="24" t="str">
        <f t="shared" si="254"/>
        <v>End Loc</v>
      </c>
      <c r="J2721" s="24" t="str">
        <f t="shared" si="255"/>
        <v>Segment</v>
      </c>
      <c r="K2721" s="71" t="s">
        <v>987</v>
      </c>
      <c r="L2721" s="22">
        <v>5.75</v>
      </c>
      <c r="M2721" s="22">
        <v>5.99</v>
      </c>
      <c r="N2721" s="22">
        <v>3</v>
      </c>
      <c r="O2721" s="22">
        <v>0</v>
      </c>
      <c r="P2721" s="22">
        <v>0</v>
      </c>
      <c r="Q2721" s="22">
        <v>2</v>
      </c>
      <c r="R2721" s="22"/>
      <c r="S2721" s="22"/>
      <c r="T2721" s="22"/>
      <c r="U2721" t="s">
        <v>1854</v>
      </c>
      <c r="V2721" s="18">
        <f t="shared" si="256"/>
        <v>0.24000000000000021</v>
      </c>
      <c r="W2721" s="18">
        <v>40.530475272099999</v>
      </c>
      <c r="X2721" s="18">
        <v>-81.904025551399997</v>
      </c>
      <c r="Y2721" s="18">
        <v>40.5324408408</v>
      </c>
      <c r="Z2721" s="18">
        <v>-81.907781992400004</v>
      </c>
      <c r="AA2721" s="71" t="str">
        <f t="shared" si="257"/>
        <v>HOL</v>
      </c>
    </row>
    <row r="2722" spans="1:27" x14ac:dyDescent="0.25">
      <c r="A2722" s="22" t="s">
        <v>5154</v>
      </c>
      <c r="B2722" s="22">
        <v>0</v>
      </c>
      <c r="C2722" s="22" t="s">
        <v>4635</v>
      </c>
      <c r="D2722" s="22">
        <v>2</v>
      </c>
      <c r="E2722" s="23" t="str">
        <f t="shared" si="252"/>
        <v>Green</v>
      </c>
      <c r="F2722" s="72" t="s">
        <v>1695</v>
      </c>
      <c r="G2722" s="23"/>
      <c r="H2722" s="24" t="str">
        <f t="shared" si="253"/>
        <v>Start Loc</v>
      </c>
      <c r="I2722" s="24" t="str">
        <f t="shared" si="254"/>
        <v>End Loc</v>
      </c>
      <c r="J2722" s="24" t="str">
        <f t="shared" si="255"/>
        <v>Segment</v>
      </c>
      <c r="K2722" s="71" t="s">
        <v>5523</v>
      </c>
      <c r="L2722" s="22">
        <v>4.5</v>
      </c>
      <c r="M2722" s="22">
        <v>4.74</v>
      </c>
      <c r="N2722" s="22">
        <v>2</v>
      </c>
      <c r="O2722" s="22">
        <v>0</v>
      </c>
      <c r="P2722" s="22">
        <v>0</v>
      </c>
      <c r="Q2722" s="22">
        <v>0</v>
      </c>
      <c r="R2722" s="22"/>
      <c r="S2722" s="22"/>
      <c r="T2722" s="22"/>
      <c r="U2722" t="s">
        <v>4806</v>
      </c>
      <c r="V2722" s="18">
        <f t="shared" si="256"/>
        <v>0.24000000000000021</v>
      </c>
      <c r="W2722" s="18">
        <v>40.533718359399998</v>
      </c>
      <c r="X2722" s="18">
        <v>-81.821276518499999</v>
      </c>
      <c r="Y2722" s="18">
        <v>40.5356811491</v>
      </c>
      <c r="Z2722" s="18">
        <v>-81.817787254500004</v>
      </c>
      <c r="AA2722" s="71" t="str">
        <f t="shared" si="257"/>
        <v>HOL</v>
      </c>
    </row>
    <row r="2723" spans="1:27" x14ac:dyDescent="0.25">
      <c r="A2723" s="22" t="s">
        <v>3592</v>
      </c>
      <c r="B2723" s="22">
        <v>0</v>
      </c>
      <c r="C2723" s="22" t="s">
        <v>4618</v>
      </c>
      <c r="D2723" s="22">
        <v>2</v>
      </c>
      <c r="E2723" s="23" t="str">
        <f t="shared" si="252"/>
        <v>Green</v>
      </c>
      <c r="F2723" s="72" t="s">
        <v>1692</v>
      </c>
      <c r="G2723" s="23"/>
      <c r="H2723" s="24" t="str">
        <f t="shared" si="253"/>
        <v>Start Loc</v>
      </c>
      <c r="I2723" s="24" t="str">
        <f t="shared" si="254"/>
        <v>End Loc</v>
      </c>
      <c r="J2723" s="24" t="str">
        <f t="shared" si="255"/>
        <v>Segment</v>
      </c>
      <c r="K2723" s="71" t="s">
        <v>918</v>
      </c>
      <c r="L2723" s="22">
        <v>2</v>
      </c>
      <c r="M2723" s="22">
        <v>2.2400000000000002</v>
      </c>
      <c r="N2723" s="22">
        <v>2</v>
      </c>
      <c r="O2723" s="22">
        <v>0</v>
      </c>
      <c r="P2723" s="22">
        <v>1</v>
      </c>
      <c r="Q2723" s="22">
        <v>1</v>
      </c>
      <c r="R2723" s="22"/>
      <c r="S2723" s="22"/>
      <c r="T2723" s="22"/>
      <c r="U2723" t="s">
        <v>664</v>
      </c>
      <c r="V2723" s="18">
        <f t="shared" si="256"/>
        <v>0.24000000000000021</v>
      </c>
      <c r="W2723" s="18">
        <v>40.5359098391</v>
      </c>
      <c r="X2723" s="18">
        <v>-81.561704595500004</v>
      </c>
      <c r="Y2723" s="18">
        <v>40.539205147499999</v>
      </c>
      <c r="Z2723" s="18">
        <v>-81.560745860400004</v>
      </c>
      <c r="AA2723" s="71" t="str">
        <f t="shared" si="257"/>
        <v>TUS</v>
      </c>
    </row>
    <row r="2724" spans="1:27" x14ac:dyDescent="0.25">
      <c r="A2724" s="22" t="s">
        <v>2505</v>
      </c>
      <c r="B2724" s="22">
        <v>0</v>
      </c>
      <c r="C2724" s="22" t="s">
        <v>4622</v>
      </c>
      <c r="D2724" s="22">
        <v>2</v>
      </c>
      <c r="E2724" s="23" t="str">
        <f t="shared" si="252"/>
        <v>Green</v>
      </c>
      <c r="F2724" s="72" t="s">
        <v>1692</v>
      </c>
      <c r="G2724" s="23"/>
      <c r="H2724" s="24" t="str">
        <f t="shared" si="253"/>
        <v>Start Loc</v>
      </c>
      <c r="I2724" s="24" t="str">
        <f t="shared" si="254"/>
        <v>End Loc</v>
      </c>
      <c r="J2724" s="24" t="str">
        <f t="shared" si="255"/>
        <v>Segment</v>
      </c>
      <c r="K2724" s="71" t="s">
        <v>980</v>
      </c>
      <c r="L2724" s="22">
        <v>1.5</v>
      </c>
      <c r="M2724" s="22">
        <v>1.74</v>
      </c>
      <c r="N2724" s="22">
        <v>2</v>
      </c>
      <c r="O2724" s="22">
        <v>0</v>
      </c>
      <c r="P2724" s="22">
        <v>0</v>
      </c>
      <c r="Q2724" s="22">
        <v>2</v>
      </c>
      <c r="R2724" s="22"/>
      <c r="S2724" s="22"/>
      <c r="T2724" s="22"/>
      <c r="U2724" t="s">
        <v>350</v>
      </c>
      <c r="V2724" s="18">
        <f t="shared" si="256"/>
        <v>0.24</v>
      </c>
      <c r="W2724" s="18">
        <v>40.5365209745</v>
      </c>
      <c r="X2724" s="18">
        <v>-81.402760910300003</v>
      </c>
      <c r="Y2724" s="18">
        <v>40.539292348099998</v>
      </c>
      <c r="Z2724" s="18">
        <v>-81.400098827500003</v>
      </c>
      <c r="AA2724" s="71" t="str">
        <f t="shared" si="257"/>
        <v>TUS</v>
      </c>
    </row>
    <row r="2725" spans="1:27" x14ac:dyDescent="0.25">
      <c r="A2725" s="22" t="s">
        <v>2674</v>
      </c>
      <c r="B2725" s="22">
        <v>0</v>
      </c>
      <c r="C2725" s="22" t="s">
        <v>4680</v>
      </c>
      <c r="D2725" s="22">
        <v>2</v>
      </c>
      <c r="E2725" s="23" t="str">
        <f t="shared" si="252"/>
        <v>Green</v>
      </c>
      <c r="F2725" s="72" t="s">
        <v>1701</v>
      </c>
      <c r="G2725" s="23"/>
      <c r="H2725" s="24" t="str">
        <f t="shared" si="253"/>
        <v>Start Loc</v>
      </c>
      <c r="I2725" s="24" t="str">
        <f t="shared" si="254"/>
        <v>End Loc</v>
      </c>
      <c r="J2725" s="24" t="str">
        <f t="shared" si="255"/>
        <v>Segment</v>
      </c>
      <c r="K2725" s="71" t="s">
        <v>792</v>
      </c>
      <c r="L2725" s="22">
        <v>12.5</v>
      </c>
      <c r="M2725" s="22">
        <v>12.74</v>
      </c>
      <c r="N2725" s="22">
        <v>2</v>
      </c>
      <c r="O2725" s="22">
        <v>0</v>
      </c>
      <c r="P2725" s="22">
        <v>0</v>
      </c>
      <c r="Q2725" s="22">
        <v>1</v>
      </c>
      <c r="R2725" s="22"/>
      <c r="S2725" s="22"/>
      <c r="T2725" s="22"/>
      <c r="U2725" t="s">
        <v>441</v>
      </c>
      <c r="V2725" s="18">
        <f t="shared" si="256"/>
        <v>0.24000000000000021</v>
      </c>
      <c r="W2725" s="18">
        <v>40.540875180800001</v>
      </c>
      <c r="X2725" s="18">
        <v>-82.627095916000002</v>
      </c>
      <c r="Y2725" s="18">
        <v>40.539949995599997</v>
      </c>
      <c r="Z2725" s="18">
        <v>-82.631456230599994</v>
      </c>
      <c r="AA2725" s="71" t="str">
        <f t="shared" si="257"/>
        <v>KNO</v>
      </c>
    </row>
    <row r="2726" spans="1:27" x14ac:dyDescent="0.25">
      <c r="A2726" s="22" t="s">
        <v>3454</v>
      </c>
      <c r="B2726" s="22">
        <v>0</v>
      </c>
      <c r="C2726" s="22" t="s">
        <v>4644</v>
      </c>
      <c r="D2726" s="22">
        <v>2</v>
      </c>
      <c r="E2726" s="23" t="str">
        <f t="shared" si="252"/>
        <v>Green</v>
      </c>
      <c r="F2726" s="72" t="s">
        <v>1692</v>
      </c>
      <c r="G2726" s="23"/>
      <c r="H2726" s="24" t="str">
        <f t="shared" si="253"/>
        <v>Start Loc</v>
      </c>
      <c r="I2726" s="24" t="str">
        <f t="shared" si="254"/>
        <v>End Loc</v>
      </c>
      <c r="J2726" s="24" t="str">
        <f t="shared" si="255"/>
        <v>Segment</v>
      </c>
      <c r="K2726" s="71" t="s">
        <v>862</v>
      </c>
      <c r="L2726" s="22">
        <v>5.25</v>
      </c>
      <c r="M2726" s="22">
        <v>5.49</v>
      </c>
      <c r="N2726" s="22">
        <v>2</v>
      </c>
      <c r="O2726" s="22">
        <v>0</v>
      </c>
      <c r="P2726" s="22">
        <v>0</v>
      </c>
      <c r="Q2726" s="22">
        <v>1</v>
      </c>
      <c r="R2726" s="22"/>
      <c r="S2726" s="22"/>
      <c r="T2726" s="22"/>
      <c r="U2726" t="s">
        <v>536</v>
      </c>
      <c r="V2726" s="18">
        <f t="shared" si="256"/>
        <v>0.24000000000000021</v>
      </c>
      <c r="W2726" s="18">
        <v>40.541715511100001</v>
      </c>
      <c r="X2726" s="18">
        <v>-81.336384781099994</v>
      </c>
      <c r="Y2726" s="18">
        <v>40.541301392999998</v>
      </c>
      <c r="Z2726" s="18">
        <v>-81.331948039699995</v>
      </c>
      <c r="AA2726" s="71" t="str">
        <f t="shared" si="257"/>
        <v>TUS</v>
      </c>
    </row>
    <row r="2727" spans="1:27" x14ac:dyDescent="0.25">
      <c r="A2727" s="22" t="s">
        <v>5491</v>
      </c>
      <c r="B2727" s="22">
        <v>0</v>
      </c>
      <c r="C2727" s="22" t="s">
        <v>4622</v>
      </c>
      <c r="D2727" s="22">
        <v>4</v>
      </c>
      <c r="E2727" s="23" t="str">
        <f t="shared" si="252"/>
        <v>Green</v>
      </c>
      <c r="F2727" s="72" t="s">
        <v>1695</v>
      </c>
      <c r="G2727" s="23"/>
      <c r="H2727" s="24" t="str">
        <f t="shared" si="253"/>
        <v>Start Loc</v>
      </c>
      <c r="I2727" s="24" t="str">
        <f t="shared" si="254"/>
        <v>End Loc</v>
      </c>
      <c r="J2727" s="24" t="str">
        <f t="shared" si="255"/>
        <v>Segment</v>
      </c>
      <c r="K2727" s="71" t="s">
        <v>1012</v>
      </c>
      <c r="L2727" s="22">
        <v>1.5</v>
      </c>
      <c r="M2727" s="22">
        <v>1.74</v>
      </c>
      <c r="N2727" s="22">
        <v>4</v>
      </c>
      <c r="O2727" s="22">
        <v>0</v>
      </c>
      <c r="P2727" s="22">
        <v>0</v>
      </c>
      <c r="Q2727" s="22">
        <v>2</v>
      </c>
      <c r="R2727" s="22"/>
      <c r="S2727" s="22"/>
      <c r="T2727" s="22"/>
      <c r="U2727" t="s">
        <v>569</v>
      </c>
      <c r="V2727" s="18">
        <f t="shared" si="256"/>
        <v>0.24</v>
      </c>
      <c r="W2727" s="18">
        <v>40.539485696200003</v>
      </c>
      <c r="X2727" s="18">
        <v>-82.108293914800001</v>
      </c>
      <c r="Y2727" s="18">
        <v>40.541677740200001</v>
      </c>
      <c r="Z2727" s="18">
        <v>-82.110532318899999</v>
      </c>
      <c r="AA2727" s="71" t="str">
        <f t="shared" si="257"/>
        <v>HOL</v>
      </c>
    </row>
    <row r="2728" spans="1:27" x14ac:dyDescent="0.25">
      <c r="A2728" s="22" t="s">
        <v>5929</v>
      </c>
      <c r="B2728" s="22">
        <v>0</v>
      </c>
      <c r="C2728" s="22" t="s">
        <v>4620</v>
      </c>
      <c r="D2728" s="22">
        <v>2</v>
      </c>
      <c r="E2728" s="23" t="str">
        <f t="shared" si="252"/>
        <v>Green</v>
      </c>
      <c r="F2728" s="72" t="s">
        <v>1722</v>
      </c>
      <c r="G2728" s="23"/>
      <c r="H2728" s="24" t="str">
        <f t="shared" si="253"/>
        <v>Start Loc</v>
      </c>
      <c r="I2728" s="24" t="str">
        <f t="shared" si="254"/>
        <v>End Loc</v>
      </c>
      <c r="J2728" s="24" t="str">
        <f t="shared" si="255"/>
        <v>Segment</v>
      </c>
      <c r="K2728" s="71" t="s">
        <v>1132</v>
      </c>
      <c r="L2728" s="22">
        <v>0</v>
      </c>
      <c r="M2728" s="22">
        <v>0.24</v>
      </c>
      <c r="N2728" s="22">
        <v>2</v>
      </c>
      <c r="O2728" s="22">
        <v>0</v>
      </c>
      <c r="P2728" s="22">
        <v>1</v>
      </c>
      <c r="Q2728" s="22">
        <v>1</v>
      </c>
      <c r="R2728" s="22"/>
      <c r="S2728" s="22"/>
      <c r="T2728" s="22"/>
      <c r="U2728" t="s">
        <v>2130</v>
      </c>
      <c r="V2728" s="18">
        <f t="shared" si="256"/>
        <v>0.24</v>
      </c>
      <c r="W2728" s="18">
        <v>40.5420599917</v>
      </c>
      <c r="X2728" s="18">
        <v>-83.152724173799996</v>
      </c>
      <c r="Y2728" s="18">
        <v>40.543465858899999</v>
      </c>
      <c r="Z2728" s="18">
        <v>-83.155832482099996</v>
      </c>
      <c r="AA2728" s="71" t="str">
        <f t="shared" si="257"/>
        <v>MAR</v>
      </c>
    </row>
    <row r="2729" spans="1:27" x14ac:dyDescent="0.25">
      <c r="A2729" s="22" t="s">
        <v>5851</v>
      </c>
      <c r="B2729" s="22">
        <v>0</v>
      </c>
      <c r="C2729" s="22" t="s">
        <v>4608</v>
      </c>
      <c r="D2729" s="22">
        <v>2</v>
      </c>
      <c r="E2729" s="23" t="str">
        <f t="shared" si="252"/>
        <v>Green</v>
      </c>
      <c r="F2729" s="72" t="s">
        <v>1692</v>
      </c>
      <c r="G2729" s="23"/>
      <c r="H2729" s="24" t="str">
        <f t="shared" si="253"/>
        <v>Start Loc</v>
      </c>
      <c r="I2729" s="24" t="str">
        <f t="shared" si="254"/>
        <v>End Loc</v>
      </c>
      <c r="J2729" s="24" t="str">
        <f t="shared" si="255"/>
        <v>Segment</v>
      </c>
      <c r="K2729" s="71" t="s">
        <v>985</v>
      </c>
      <c r="L2729" s="22">
        <v>1.25</v>
      </c>
      <c r="M2729" s="22">
        <v>1.49</v>
      </c>
      <c r="N2729" s="22">
        <v>2</v>
      </c>
      <c r="O2729" s="22">
        <v>0</v>
      </c>
      <c r="P2729" s="22">
        <v>1</v>
      </c>
      <c r="Q2729" s="22">
        <v>3</v>
      </c>
      <c r="R2729" s="22"/>
      <c r="S2729" s="22"/>
      <c r="T2729" s="22"/>
      <c r="U2729" t="s">
        <v>2000</v>
      </c>
      <c r="V2729" s="18">
        <f t="shared" si="256"/>
        <v>0.24</v>
      </c>
      <c r="W2729" s="18">
        <v>40.540214985799999</v>
      </c>
      <c r="X2729" s="18">
        <v>-81.4780660176</v>
      </c>
      <c r="Y2729" s="18">
        <v>40.543655638399997</v>
      </c>
      <c r="Z2729" s="18">
        <v>-81.477442013699999</v>
      </c>
      <c r="AA2729" s="71" t="str">
        <f t="shared" si="257"/>
        <v>TUS</v>
      </c>
    </row>
    <row r="2730" spans="1:27" x14ac:dyDescent="0.25">
      <c r="A2730" s="22" t="s">
        <v>5426</v>
      </c>
      <c r="B2730" s="22">
        <v>0</v>
      </c>
      <c r="C2730" s="22" t="s">
        <v>4621</v>
      </c>
      <c r="D2730" s="22">
        <v>3</v>
      </c>
      <c r="E2730" s="23" t="str">
        <f t="shared" si="252"/>
        <v>Green</v>
      </c>
      <c r="F2730" s="72" t="s">
        <v>1695</v>
      </c>
      <c r="G2730" s="23"/>
      <c r="H2730" s="24" t="str">
        <f t="shared" si="253"/>
        <v>Start Loc</v>
      </c>
      <c r="I2730" s="24" t="str">
        <f t="shared" si="254"/>
        <v>End Loc</v>
      </c>
      <c r="J2730" s="24" t="str">
        <f t="shared" si="255"/>
        <v>Segment</v>
      </c>
      <c r="K2730" s="71" t="s">
        <v>951</v>
      </c>
      <c r="L2730" s="22">
        <v>0.75</v>
      </c>
      <c r="M2730" s="22">
        <v>0.99</v>
      </c>
      <c r="N2730" s="22">
        <v>3</v>
      </c>
      <c r="O2730" s="22">
        <v>0</v>
      </c>
      <c r="P2730" s="22">
        <v>0</v>
      </c>
      <c r="Q2730" s="22">
        <v>0</v>
      </c>
      <c r="R2730" s="22"/>
      <c r="S2730" s="22"/>
      <c r="T2730" s="22"/>
      <c r="U2730" t="s">
        <v>1412</v>
      </c>
      <c r="V2730" s="18">
        <f t="shared" si="256"/>
        <v>0.24</v>
      </c>
      <c r="W2730" s="18">
        <v>40.542043756799998</v>
      </c>
      <c r="X2730" s="18">
        <v>-81.804965004799996</v>
      </c>
      <c r="Y2730" s="18">
        <v>40.545046635299997</v>
      </c>
      <c r="Z2730" s="18">
        <v>-81.803459354799998</v>
      </c>
      <c r="AA2730" s="71" t="str">
        <f t="shared" si="257"/>
        <v>HOL</v>
      </c>
    </row>
    <row r="2731" spans="1:27" x14ac:dyDescent="0.25">
      <c r="A2731" s="22" t="s">
        <v>6009</v>
      </c>
      <c r="B2731" s="22">
        <v>0</v>
      </c>
      <c r="C2731" s="22" t="s">
        <v>4621</v>
      </c>
      <c r="D2731" s="22">
        <v>2</v>
      </c>
      <c r="E2731" s="23" t="str">
        <f t="shared" si="252"/>
        <v>Green</v>
      </c>
      <c r="F2731" s="72" t="s">
        <v>1722</v>
      </c>
      <c r="G2731" s="23"/>
      <c r="H2731" s="24" t="str">
        <f t="shared" si="253"/>
        <v>Start Loc</v>
      </c>
      <c r="I2731" s="24" t="str">
        <f t="shared" si="254"/>
        <v>End Loc</v>
      </c>
      <c r="J2731" s="24" t="str">
        <f t="shared" si="255"/>
        <v>Segment</v>
      </c>
      <c r="K2731" s="71" t="s">
        <v>920</v>
      </c>
      <c r="L2731" s="22">
        <v>0.75</v>
      </c>
      <c r="M2731" s="22">
        <v>0.99</v>
      </c>
      <c r="N2731" s="22">
        <v>2</v>
      </c>
      <c r="O2731" s="22">
        <v>0</v>
      </c>
      <c r="P2731" s="22">
        <v>0</v>
      </c>
      <c r="Q2731" s="22">
        <v>1</v>
      </c>
      <c r="R2731" s="22"/>
      <c r="S2731" s="22"/>
      <c r="T2731" s="22"/>
      <c r="U2731" t="s">
        <v>6751</v>
      </c>
      <c r="V2731" s="18">
        <f t="shared" si="256"/>
        <v>0.24</v>
      </c>
      <c r="W2731" s="18">
        <v>40.546473073000001</v>
      </c>
      <c r="X2731" s="18">
        <v>-83.403204247000005</v>
      </c>
      <c r="Y2731" s="18">
        <v>40.545619613600003</v>
      </c>
      <c r="Z2731" s="18">
        <v>-83.399894064700007</v>
      </c>
      <c r="AA2731" s="71" t="str">
        <f t="shared" si="257"/>
        <v>MAR</v>
      </c>
    </row>
    <row r="2732" spans="1:27" x14ac:dyDescent="0.25">
      <c r="A2732" s="22" t="s">
        <v>2480</v>
      </c>
      <c r="B2732" s="22">
        <v>0</v>
      </c>
      <c r="C2732" s="22" t="s">
        <v>4643</v>
      </c>
      <c r="D2732" s="22">
        <v>4</v>
      </c>
      <c r="E2732" s="23" t="str">
        <f t="shared" si="252"/>
        <v>Green</v>
      </c>
      <c r="F2732" s="72" t="s">
        <v>1695</v>
      </c>
      <c r="G2732" s="23"/>
      <c r="H2732" s="24" t="str">
        <f t="shared" si="253"/>
        <v>Start Loc</v>
      </c>
      <c r="I2732" s="24" t="str">
        <f t="shared" si="254"/>
        <v>End Loc</v>
      </c>
      <c r="J2732" s="24" t="str">
        <f t="shared" si="255"/>
        <v>Segment</v>
      </c>
      <c r="K2732" s="71" t="s">
        <v>4710</v>
      </c>
      <c r="L2732" s="22">
        <v>3.5</v>
      </c>
      <c r="M2732" s="22">
        <v>3.74</v>
      </c>
      <c r="N2732" s="22">
        <v>4</v>
      </c>
      <c r="O2732" s="22">
        <v>0</v>
      </c>
      <c r="P2732" s="22">
        <v>0</v>
      </c>
      <c r="Q2732" s="22">
        <v>0</v>
      </c>
      <c r="R2732" s="22"/>
      <c r="S2732" s="22"/>
      <c r="T2732" s="22"/>
      <c r="U2732" t="s">
        <v>2090</v>
      </c>
      <c r="V2732" s="18">
        <f t="shared" si="256"/>
        <v>0.24000000000000021</v>
      </c>
      <c r="W2732" s="18">
        <v>40.5443278037</v>
      </c>
      <c r="X2732" s="18">
        <v>-81.951098059200007</v>
      </c>
      <c r="Y2732" s="18">
        <v>40.546288193099997</v>
      </c>
      <c r="Z2732" s="18">
        <v>-81.948874183599997</v>
      </c>
      <c r="AA2732" s="71" t="str">
        <f t="shared" si="257"/>
        <v>HOL</v>
      </c>
    </row>
    <row r="2733" spans="1:27" x14ac:dyDescent="0.25">
      <c r="A2733" s="22" t="s">
        <v>5555</v>
      </c>
      <c r="B2733" s="22">
        <v>0</v>
      </c>
      <c r="C2733" s="22" t="s">
        <v>4615</v>
      </c>
      <c r="D2733" s="22">
        <v>2</v>
      </c>
      <c r="E2733" s="23" t="str">
        <f t="shared" si="252"/>
        <v>Green</v>
      </c>
      <c r="F2733" s="72" t="s">
        <v>1692</v>
      </c>
      <c r="G2733" s="23"/>
      <c r="H2733" s="24" t="str">
        <f t="shared" si="253"/>
        <v>Start Loc</v>
      </c>
      <c r="I2733" s="24" t="str">
        <f t="shared" si="254"/>
        <v>End Loc</v>
      </c>
      <c r="J2733" s="24" t="str">
        <f t="shared" si="255"/>
        <v>Segment</v>
      </c>
      <c r="K2733" s="71" t="s">
        <v>918</v>
      </c>
      <c r="L2733" s="22">
        <v>2.5</v>
      </c>
      <c r="M2733" s="22">
        <v>2.74</v>
      </c>
      <c r="N2733" s="22">
        <v>2</v>
      </c>
      <c r="O2733" s="22">
        <v>0</v>
      </c>
      <c r="P2733" s="22">
        <v>0</v>
      </c>
      <c r="Q2733" s="22">
        <v>1</v>
      </c>
      <c r="R2733" s="22"/>
      <c r="S2733" s="22"/>
      <c r="T2733" s="22"/>
      <c r="U2733" t="s">
        <v>664</v>
      </c>
      <c r="V2733" s="18">
        <f t="shared" si="256"/>
        <v>0.24000000000000021</v>
      </c>
      <c r="W2733" s="18">
        <v>40.5429738849</v>
      </c>
      <c r="X2733" s="18">
        <v>-81.560673589999993</v>
      </c>
      <c r="Y2733" s="18">
        <v>40.546298330600003</v>
      </c>
      <c r="Z2733" s="18">
        <v>-81.559706375800005</v>
      </c>
      <c r="AA2733" s="71" t="str">
        <f t="shared" si="257"/>
        <v>TUS</v>
      </c>
    </row>
    <row r="2734" spans="1:27" x14ac:dyDescent="0.25">
      <c r="A2734" s="22" t="s">
        <v>5148</v>
      </c>
      <c r="B2734" s="22">
        <v>0</v>
      </c>
      <c r="C2734" s="22" t="s">
        <v>4612</v>
      </c>
      <c r="D2734" s="22">
        <v>3</v>
      </c>
      <c r="E2734" s="23" t="str">
        <f t="shared" si="252"/>
        <v>Green</v>
      </c>
      <c r="F2734" s="72" t="s">
        <v>1695</v>
      </c>
      <c r="G2734" s="23"/>
      <c r="H2734" s="24" t="str">
        <f t="shared" si="253"/>
        <v>Start Loc</v>
      </c>
      <c r="I2734" s="24" t="str">
        <f t="shared" si="254"/>
        <v>End Loc</v>
      </c>
      <c r="J2734" s="24" t="str">
        <f t="shared" si="255"/>
        <v>Segment</v>
      </c>
      <c r="K2734" s="71" t="s">
        <v>951</v>
      </c>
      <c r="L2734" s="22">
        <v>1</v>
      </c>
      <c r="M2734" s="22">
        <v>1.24</v>
      </c>
      <c r="N2734" s="22">
        <v>3</v>
      </c>
      <c r="O2734" s="22">
        <v>0</v>
      </c>
      <c r="P2734" s="22">
        <v>0</v>
      </c>
      <c r="Q2734" s="22">
        <v>2</v>
      </c>
      <c r="R2734" s="22"/>
      <c r="S2734" s="22"/>
      <c r="T2734" s="22"/>
      <c r="U2734" t="s">
        <v>1412</v>
      </c>
      <c r="V2734" s="18">
        <f t="shared" si="256"/>
        <v>0.24</v>
      </c>
      <c r="W2734" s="18">
        <v>40.5451826551</v>
      </c>
      <c r="X2734" s="18">
        <v>-81.803398342999998</v>
      </c>
      <c r="Y2734" s="18">
        <v>40.548358559</v>
      </c>
      <c r="Z2734" s="18">
        <v>-81.801998780299996</v>
      </c>
      <c r="AA2734" s="71" t="str">
        <f t="shared" si="257"/>
        <v>HOL</v>
      </c>
    </row>
    <row r="2735" spans="1:27" x14ac:dyDescent="0.25">
      <c r="A2735" s="22" t="s">
        <v>2800</v>
      </c>
      <c r="B2735" s="22">
        <v>0</v>
      </c>
      <c r="C2735" s="22" t="s">
        <v>4619</v>
      </c>
      <c r="D2735" s="22">
        <v>2</v>
      </c>
      <c r="E2735" s="23" t="str">
        <f t="shared" si="252"/>
        <v>Green</v>
      </c>
      <c r="F2735" s="72" t="s">
        <v>1722</v>
      </c>
      <c r="G2735" s="23"/>
      <c r="H2735" s="24" t="str">
        <f t="shared" si="253"/>
        <v>Start Loc</v>
      </c>
      <c r="I2735" s="24" t="str">
        <f t="shared" si="254"/>
        <v>End Loc</v>
      </c>
      <c r="J2735" s="24" t="str">
        <f t="shared" si="255"/>
        <v>Segment</v>
      </c>
      <c r="K2735" s="71" t="s">
        <v>1132</v>
      </c>
      <c r="L2735" s="22">
        <v>0.5</v>
      </c>
      <c r="M2735" s="22">
        <v>0.74</v>
      </c>
      <c r="N2735" s="22">
        <v>2</v>
      </c>
      <c r="O2735" s="22">
        <v>0</v>
      </c>
      <c r="P2735" s="22">
        <v>0</v>
      </c>
      <c r="Q2735" s="22">
        <v>1</v>
      </c>
      <c r="R2735" s="22"/>
      <c r="S2735" s="22"/>
      <c r="T2735" s="22"/>
      <c r="U2735" t="s">
        <v>2130</v>
      </c>
      <c r="V2735" s="18">
        <f t="shared" si="256"/>
        <v>0.24</v>
      </c>
      <c r="W2735" s="18">
        <v>40.5471071718</v>
      </c>
      <c r="X2735" s="18">
        <v>-83.157059671499994</v>
      </c>
      <c r="Y2735" s="18">
        <v>40.549493272699998</v>
      </c>
      <c r="Z2735" s="18">
        <v>-83.159301397600004</v>
      </c>
      <c r="AA2735" s="71" t="str">
        <f t="shared" si="257"/>
        <v>MAR</v>
      </c>
    </row>
    <row r="2736" spans="1:27" x14ac:dyDescent="0.25">
      <c r="A2736" s="22" t="s">
        <v>3940</v>
      </c>
      <c r="B2736" s="22">
        <v>0</v>
      </c>
      <c r="C2736" s="22" t="s">
        <v>4621</v>
      </c>
      <c r="D2736" s="22">
        <v>2</v>
      </c>
      <c r="E2736" s="23" t="str">
        <f t="shared" si="252"/>
        <v>Green</v>
      </c>
      <c r="F2736" s="72" t="s">
        <v>1692</v>
      </c>
      <c r="G2736" s="23"/>
      <c r="H2736" s="24" t="str">
        <f t="shared" si="253"/>
        <v>Start Loc</v>
      </c>
      <c r="I2736" s="24" t="str">
        <f t="shared" si="254"/>
        <v>End Loc</v>
      </c>
      <c r="J2736" s="24" t="str">
        <f t="shared" si="255"/>
        <v>Segment</v>
      </c>
      <c r="K2736" s="71" t="s">
        <v>954</v>
      </c>
      <c r="L2736" s="22">
        <v>0.75</v>
      </c>
      <c r="M2736" s="22">
        <v>0.99</v>
      </c>
      <c r="N2736" s="22">
        <v>2</v>
      </c>
      <c r="O2736" s="22">
        <v>0</v>
      </c>
      <c r="P2736" s="22">
        <v>0</v>
      </c>
      <c r="Q2736" s="22">
        <v>0</v>
      </c>
      <c r="R2736" s="22"/>
      <c r="S2736" s="22"/>
      <c r="T2736" s="22"/>
      <c r="U2736" t="s">
        <v>533</v>
      </c>
      <c r="V2736" s="18">
        <f t="shared" si="256"/>
        <v>0.24</v>
      </c>
      <c r="W2736" s="18">
        <v>40.550413838200001</v>
      </c>
      <c r="X2736" s="18">
        <v>-81.5456866647</v>
      </c>
      <c r="Y2736" s="18">
        <v>40.549824192199999</v>
      </c>
      <c r="Z2736" s="18">
        <v>-81.5414156848</v>
      </c>
      <c r="AA2736" s="71" t="str">
        <f t="shared" si="257"/>
        <v>TUS</v>
      </c>
    </row>
    <row r="2737" spans="1:27" x14ac:dyDescent="0.25">
      <c r="A2737" s="22" t="s">
        <v>2945</v>
      </c>
      <c r="B2737" s="22">
        <v>0</v>
      </c>
      <c r="C2737" s="22" t="s">
        <v>4620</v>
      </c>
      <c r="D2737" s="22">
        <v>3</v>
      </c>
      <c r="E2737" s="23" t="str">
        <f t="shared" si="252"/>
        <v>Green</v>
      </c>
      <c r="F2737" s="72" t="s">
        <v>1692</v>
      </c>
      <c r="G2737" s="23"/>
      <c r="H2737" s="24" t="str">
        <f t="shared" si="253"/>
        <v>Start Loc</v>
      </c>
      <c r="I2737" s="24" t="str">
        <f t="shared" si="254"/>
        <v>End Loc</v>
      </c>
      <c r="J2737" s="24" t="str">
        <f t="shared" si="255"/>
        <v>Segment</v>
      </c>
      <c r="K2737" s="71" t="s">
        <v>954</v>
      </c>
      <c r="L2737" s="22">
        <v>0</v>
      </c>
      <c r="M2737" s="22">
        <v>0.24</v>
      </c>
      <c r="N2737" s="22">
        <v>3</v>
      </c>
      <c r="O2737" s="22">
        <v>0</v>
      </c>
      <c r="P2737" s="22">
        <v>1</v>
      </c>
      <c r="Q2737" s="22">
        <v>1</v>
      </c>
      <c r="R2737" s="22"/>
      <c r="S2737" s="22"/>
      <c r="T2737" s="22"/>
      <c r="U2737" t="s">
        <v>533</v>
      </c>
      <c r="V2737" s="18">
        <f t="shared" si="256"/>
        <v>0.24</v>
      </c>
      <c r="W2737" s="18">
        <v>40.548728707000002</v>
      </c>
      <c r="X2737" s="18">
        <v>-81.558414716100003</v>
      </c>
      <c r="Y2737" s="18">
        <v>40.550626767200001</v>
      </c>
      <c r="Z2737" s="18">
        <v>-81.555374220700003</v>
      </c>
      <c r="AA2737" s="71" t="str">
        <f t="shared" si="257"/>
        <v>TUS</v>
      </c>
    </row>
    <row r="2738" spans="1:27" x14ac:dyDescent="0.25">
      <c r="A2738" s="22" t="s">
        <v>3188</v>
      </c>
      <c r="B2738" s="22">
        <v>0</v>
      </c>
      <c r="C2738" s="22" t="s">
        <v>4609</v>
      </c>
      <c r="D2738" s="22">
        <v>3</v>
      </c>
      <c r="E2738" s="23" t="str">
        <f t="shared" si="252"/>
        <v>Green</v>
      </c>
      <c r="F2738" s="72" t="s">
        <v>1740</v>
      </c>
      <c r="G2738" s="23"/>
      <c r="H2738" s="24" t="str">
        <f t="shared" si="253"/>
        <v>Start Loc</v>
      </c>
      <c r="I2738" s="24" t="str">
        <f t="shared" si="254"/>
        <v>End Loc</v>
      </c>
      <c r="J2738" s="24" t="str">
        <f t="shared" si="255"/>
        <v>Segment</v>
      </c>
      <c r="K2738" s="71" t="s">
        <v>806</v>
      </c>
      <c r="L2738" s="22">
        <v>4.25</v>
      </c>
      <c r="M2738" s="22">
        <v>4.49</v>
      </c>
      <c r="N2738" s="22">
        <v>3</v>
      </c>
      <c r="O2738" s="22">
        <v>0</v>
      </c>
      <c r="P2738" s="22">
        <v>0</v>
      </c>
      <c r="Q2738" s="22">
        <v>6</v>
      </c>
      <c r="R2738" s="22"/>
      <c r="S2738" s="22"/>
      <c r="T2738" s="22"/>
      <c r="U2738" t="s">
        <v>1562</v>
      </c>
      <c r="V2738" s="18">
        <f t="shared" si="256"/>
        <v>0.24000000000000021</v>
      </c>
      <c r="W2738" s="18">
        <v>40.553126382099997</v>
      </c>
      <c r="X2738" s="18">
        <v>-84.629693701099995</v>
      </c>
      <c r="Y2738" s="18">
        <v>40.552963400800003</v>
      </c>
      <c r="Z2738" s="18">
        <v>-84.625145218200004</v>
      </c>
      <c r="AA2738" s="71" t="str">
        <f t="shared" si="257"/>
        <v>MER</v>
      </c>
    </row>
    <row r="2739" spans="1:27" x14ac:dyDescent="0.25">
      <c r="A2739" s="22" t="s">
        <v>5320</v>
      </c>
      <c r="B2739" s="22">
        <v>0</v>
      </c>
      <c r="C2739" s="22" t="s">
        <v>4619</v>
      </c>
      <c r="D2739" s="22">
        <v>2</v>
      </c>
      <c r="E2739" s="23" t="str">
        <f t="shared" si="252"/>
        <v>Green</v>
      </c>
      <c r="F2739" s="72" t="s">
        <v>1692</v>
      </c>
      <c r="G2739" s="23"/>
      <c r="H2739" s="24" t="str">
        <f t="shared" si="253"/>
        <v>Start Loc</v>
      </c>
      <c r="I2739" s="24" t="str">
        <f t="shared" si="254"/>
        <v>End Loc</v>
      </c>
      <c r="J2739" s="24" t="str">
        <f t="shared" si="255"/>
        <v>Segment</v>
      </c>
      <c r="K2739" s="71" t="s">
        <v>907</v>
      </c>
      <c r="L2739" s="22">
        <v>0.5</v>
      </c>
      <c r="M2739" s="22">
        <v>0.74</v>
      </c>
      <c r="N2739" s="22">
        <v>2</v>
      </c>
      <c r="O2739" s="22">
        <v>0</v>
      </c>
      <c r="P2739" s="22">
        <v>0</v>
      </c>
      <c r="Q2739" s="22">
        <v>0</v>
      </c>
      <c r="R2739" s="22"/>
      <c r="S2739" s="22"/>
      <c r="T2739" s="22"/>
      <c r="U2739" t="s">
        <v>4870</v>
      </c>
      <c r="V2739" s="18">
        <f t="shared" si="256"/>
        <v>0.24</v>
      </c>
      <c r="W2739" s="18">
        <v>40.554377914100002</v>
      </c>
      <c r="X2739" s="18">
        <v>-81.2910179701</v>
      </c>
      <c r="Y2739" s="18">
        <v>40.556047446999997</v>
      </c>
      <c r="Z2739" s="18">
        <v>-81.287263745299995</v>
      </c>
      <c r="AA2739" s="71" t="str">
        <f t="shared" si="257"/>
        <v>TUS</v>
      </c>
    </row>
    <row r="2740" spans="1:27" x14ac:dyDescent="0.25">
      <c r="A2740" s="22" t="s">
        <v>3904</v>
      </c>
      <c r="B2740" s="22">
        <v>0</v>
      </c>
      <c r="C2740" s="22" t="s">
        <v>4609</v>
      </c>
      <c r="D2740" s="22">
        <v>2</v>
      </c>
      <c r="E2740" s="23" t="str">
        <f t="shared" si="252"/>
        <v>Green</v>
      </c>
      <c r="F2740" s="72" t="s">
        <v>1692</v>
      </c>
      <c r="G2740" s="23"/>
      <c r="H2740" s="24" t="str">
        <f t="shared" si="253"/>
        <v>Start Loc</v>
      </c>
      <c r="I2740" s="24" t="str">
        <f t="shared" si="254"/>
        <v>End Loc</v>
      </c>
      <c r="J2740" s="24" t="str">
        <f t="shared" si="255"/>
        <v>Segment</v>
      </c>
      <c r="K2740" s="71" t="s">
        <v>954</v>
      </c>
      <c r="L2740" s="22">
        <v>4.25</v>
      </c>
      <c r="M2740" s="22">
        <v>4.49</v>
      </c>
      <c r="N2740" s="22">
        <v>2</v>
      </c>
      <c r="O2740" s="22">
        <v>0</v>
      </c>
      <c r="P2740" s="22">
        <v>0</v>
      </c>
      <c r="Q2740" s="22">
        <v>2</v>
      </c>
      <c r="R2740" s="22"/>
      <c r="S2740" s="22"/>
      <c r="T2740" s="22"/>
      <c r="U2740" t="s">
        <v>533</v>
      </c>
      <c r="V2740" s="18">
        <f t="shared" si="256"/>
        <v>0.24000000000000021</v>
      </c>
      <c r="W2740" s="18">
        <v>40.553739687899999</v>
      </c>
      <c r="X2740" s="18">
        <v>-81.483322103399999</v>
      </c>
      <c r="Y2740" s="18">
        <v>40.556439534699997</v>
      </c>
      <c r="Z2740" s="18">
        <v>-81.480611646400007</v>
      </c>
      <c r="AA2740" s="71" t="str">
        <f t="shared" si="257"/>
        <v>TUS</v>
      </c>
    </row>
    <row r="2741" spans="1:27" x14ac:dyDescent="0.25">
      <c r="A2741" s="22" t="s">
        <v>4930</v>
      </c>
      <c r="B2741" s="22">
        <v>0</v>
      </c>
      <c r="C2741" s="22" t="s">
        <v>4646</v>
      </c>
      <c r="D2741" s="22">
        <v>2</v>
      </c>
      <c r="E2741" s="23" t="str">
        <f t="shared" si="252"/>
        <v>Green</v>
      </c>
      <c r="F2741" s="72" t="s">
        <v>1692</v>
      </c>
      <c r="G2741" s="23"/>
      <c r="H2741" s="24" t="str">
        <f t="shared" si="253"/>
        <v>Start Loc</v>
      </c>
      <c r="I2741" s="24" t="str">
        <f t="shared" si="254"/>
        <v>End Loc</v>
      </c>
      <c r="J2741" s="24" t="str">
        <f t="shared" si="255"/>
        <v>Segment</v>
      </c>
      <c r="K2741" s="71" t="s">
        <v>855</v>
      </c>
      <c r="L2741" s="22">
        <v>5.5</v>
      </c>
      <c r="M2741" s="22">
        <v>5.74</v>
      </c>
      <c r="N2741" s="22">
        <v>2</v>
      </c>
      <c r="O2741" s="22">
        <v>0</v>
      </c>
      <c r="P2741" s="22">
        <v>0</v>
      </c>
      <c r="Q2741" s="22">
        <v>1</v>
      </c>
      <c r="R2741" s="22"/>
      <c r="S2741" s="22"/>
      <c r="T2741" s="22"/>
      <c r="U2741" t="s">
        <v>4719</v>
      </c>
      <c r="V2741" s="18">
        <f t="shared" si="256"/>
        <v>0.24000000000000021</v>
      </c>
      <c r="W2741" s="18">
        <v>40.558388967799999</v>
      </c>
      <c r="X2741" s="18">
        <v>-81.602244381199995</v>
      </c>
      <c r="Y2741" s="18">
        <v>40.557025252099997</v>
      </c>
      <c r="Z2741" s="18">
        <v>-81.598530067599995</v>
      </c>
      <c r="AA2741" s="71" t="str">
        <f t="shared" si="257"/>
        <v>TUS</v>
      </c>
    </row>
    <row r="2742" spans="1:27" x14ac:dyDescent="0.25">
      <c r="A2742" s="22" t="s">
        <v>3231</v>
      </c>
      <c r="B2742" s="22">
        <v>0</v>
      </c>
      <c r="C2742" s="22" t="s">
        <v>4656</v>
      </c>
      <c r="D2742" s="22">
        <v>2</v>
      </c>
      <c r="E2742" s="23" t="str">
        <f t="shared" si="252"/>
        <v>Green</v>
      </c>
      <c r="F2742" s="72" t="s">
        <v>1722</v>
      </c>
      <c r="G2742" s="23"/>
      <c r="H2742" s="24" t="str">
        <f t="shared" si="253"/>
        <v>Start Loc</v>
      </c>
      <c r="I2742" s="24" t="str">
        <f t="shared" si="254"/>
        <v>End Loc</v>
      </c>
      <c r="J2742" s="24" t="str">
        <f t="shared" si="255"/>
        <v>Segment</v>
      </c>
      <c r="K2742" s="71" t="s">
        <v>906</v>
      </c>
      <c r="L2742" s="22">
        <v>7.25</v>
      </c>
      <c r="M2742" s="22">
        <v>7.49</v>
      </c>
      <c r="N2742" s="22">
        <v>2</v>
      </c>
      <c r="O2742" s="22">
        <v>0</v>
      </c>
      <c r="P2742" s="22">
        <v>0</v>
      </c>
      <c r="Q2742" s="22">
        <v>0</v>
      </c>
      <c r="R2742" s="22"/>
      <c r="S2742" s="22"/>
      <c r="T2742" s="22"/>
      <c r="U2742" t="s">
        <v>649</v>
      </c>
      <c r="V2742" s="18">
        <f t="shared" si="256"/>
        <v>0.24000000000000021</v>
      </c>
      <c r="W2742" s="18">
        <v>40.553717466499997</v>
      </c>
      <c r="X2742" s="18">
        <v>-83.137096533999994</v>
      </c>
      <c r="Y2742" s="18">
        <v>40.5571206025</v>
      </c>
      <c r="Z2742" s="18">
        <v>-83.137436294799997</v>
      </c>
      <c r="AA2742" s="71" t="str">
        <f t="shared" si="257"/>
        <v>MAR</v>
      </c>
    </row>
    <row r="2743" spans="1:27" x14ac:dyDescent="0.25">
      <c r="A2743" s="22" t="s">
        <v>3749</v>
      </c>
      <c r="B2743" s="22">
        <v>0</v>
      </c>
      <c r="C2743" s="22" t="s">
        <v>4644</v>
      </c>
      <c r="D2743" s="22">
        <v>5</v>
      </c>
      <c r="E2743" s="23" t="str">
        <f t="shared" si="252"/>
        <v>Green</v>
      </c>
      <c r="F2743" s="72" t="s">
        <v>1722</v>
      </c>
      <c r="G2743" s="23"/>
      <c r="H2743" s="24" t="str">
        <f t="shared" si="253"/>
        <v>Start Loc</v>
      </c>
      <c r="I2743" s="24" t="str">
        <f t="shared" si="254"/>
        <v>End Loc</v>
      </c>
      <c r="J2743" s="24" t="str">
        <f t="shared" si="255"/>
        <v>Segment</v>
      </c>
      <c r="K2743" s="71" t="s">
        <v>1070</v>
      </c>
      <c r="L2743" s="22">
        <v>5.25</v>
      </c>
      <c r="M2743" s="22">
        <v>5.49</v>
      </c>
      <c r="N2743" s="22">
        <v>5</v>
      </c>
      <c r="O2743" s="22">
        <v>0</v>
      </c>
      <c r="P2743" s="22">
        <v>0</v>
      </c>
      <c r="Q2743" s="22">
        <v>0</v>
      </c>
      <c r="R2743" s="22"/>
      <c r="S2743" s="22"/>
      <c r="T2743" s="22"/>
      <c r="U2743" t="s">
        <v>560</v>
      </c>
      <c r="V2743" s="18">
        <f t="shared" si="256"/>
        <v>0.24000000000000021</v>
      </c>
      <c r="W2743" s="18">
        <v>40.562110659299996</v>
      </c>
      <c r="X2743" s="18">
        <v>-82.996521403000003</v>
      </c>
      <c r="Y2743" s="18">
        <v>40.559162029299998</v>
      </c>
      <c r="Z2743" s="18">
        <v>-82.995670747000005</v>
      </c>
      <c r="AA2743" s="71" t="str">
        <f t="shared" si="257"/>
        <v>MAR</v>
      </c>
    </row>
    <row r="2744" spans="1:27" x14ac:dyDescent="0.25">
      <c r="A2744" s="22" t="s">
        <v>2292</v>
      </c>
      <c r="B2744" s="22">
        <v>0</v>
      </c>
      <c r="C2744" s="22" t="s">
        <v>4617</v>
      </c>
      <c r="D2744" s="22">
        <v>2</v>
      </c>
      <c r="E2744" s="23" t="str">
        <f t="shared" si="252"/>
        <v>Green</v>
      </c>
      <c r="F2744" s="72" t="s">
        <v>1695</v>
      </c>
      <c r="G2744" s="23"/>
      <c r="H2744" s="24" t="str">
        <f t="shared" si="253"/>
        <v>Start Loc</v>
      </c>
      <c r="I2744" s="24" t="str">
        <f t="shared" si="254"/>
        <v>End Loc</v>
      </c>
      <c r="J2744" s="24" t="str">
        <f t="shared" si="255"/>
        <v>Segment</v>
      </c>
      <c r="K2744" s="71" t="s">
        <v>1012</v>
      </c>
      <c r="L2744" s="22">
        <v>2.75</v>
      </c>
      <c r="M2744" s="22">
        <v>2.99</v>
      </c>
      <c r="N2744" s="22">
        <v>2</v>
      </c>
      <c r="O2744" s="22">
        <v>0</v>
      </c>
      <c r="P2744" s="22">
        <v>0</v>
      </c>
      <c r="Q2744" s="22">
        <v>0</v>
      </c>
      <c r="R2744" s="22"/>
      <c r="S2744" s="22"/>
      <c r="T2744" s="22"/>
      <c r="U2744" t="s">
        <v>569</v>
      </c>
      <c r="V2744" s="18">
        <f t="shared" si="256"/>
        <v>0.24000000000000021</v>
      </c>
      <c r="W2744" s="18">
        <v>40.555927611199998</v>
      </c>
      <c r="X2744" s="18">
        <v>-82.107451894199997</v>
      </c>
      <c r="Y2744" s="18">
        <v>40.5591956313</v>
      </c>
      <c r="Z2744" s="18">
        <v>-82.107752934999993</v>
      </c>
      <c r="AA2744" s="71" t="str">
        <f t="shared" si="257"/>
        <v>HOL</v>
      </c>
    </row>
    <row r="2745" spans="1:27" x14ac:dyDescent="0.25">
      <c r="A2745" s="22" t="s">
        <v>5316</v>
      </c>
      <c r="B2745" s="22">
        <v>0</v>
      </c>
      <c r="C2745" s="22" t="s">
        <v>4634</v>
      </c>
      <c r="D2745" s="22">
        <v>2</v>
      </c>
      <c r="E2745" s="23" t="str">
        <f t="shared" si="252"/>
        <v>Green</v>
      </c>
      <c r="F2745" s="72" t="s">
        <v>1692</v>
      </c>
      <c r="G2745" s="23"/>
      <c r="H2745" s="24" t="str">
        <f t="shared" si="253"/>
        <v>Start Loc</v>
      </c>
      <c r="I2745" s="24" t="str">
        <f t="shared" si="254"/>
        <v>End Loc</v>
      </c>
      <c r="J2745" s="24" t="str">
        <f t="shared" si="255"/>
        <v>Segment</v>
      </c>
      <c r="K2745" s="71" t="s">
        <v>954</v>
      </c>
      <c r="L2745" s="22">
        <v>6.25</v>
      </c>
      <c r="M2745" s="22">
        <v>6.49</v>
      </c>
      <c r="N2745" s="22">
        <v>2</v>
      </c>
      <c r="O2745" s="22">
        <v>0</v>
      </c>
      <c r="P2745" s="22">
        <v>0</v>
      </c>
      <c r="Q2745" s="22">
        <v>1</v>
      </c>
      <c r="R2745" s="22"/>
      <c r="S2745" s="22"/>
      <c r="T2745" s="22"/>
      <c r="U2745" t="s">
        <v>533</v>
      </c>
      <c r="V2745" s="18">
        <f t="shared" si="256"/>
        <v>0.24000000000000021</v>
      </c>
      <c r="W2745" s="18">
        <v>40.560609521499998</v>
      </c>
      <c r="X2745" s="18">
        <v>-81.452499211800003</v>
      </c>
      <c r="Y2745" s="18">
        <v>40.560256961699999</v>
      </c>
      <c r="Z2745" s="18">
        <v>-81.447992387400006</v>
      </c>
      <c r="AA2745" s="71" t="str">
        <f t="shared" si="257"/>
        <v>TUS</v>
      </c>
    </row>
    <row r="2746" spans="1:27" x14ac:dyDescent="0.25">
      <c r="A2746" s="22" t="s">
        <v>2767</v>
      </c>
      <c r="B2746" s="22">
        <v>0</v>
      </c>
      <c r="C2746" s="22" t="s">
        <v>4646</v>
      </c>
      <c r="D2746" s="22">
        <v>3</v>
      </c>
      <c r="E2746" s="23" t="str">
        <f t="shared" si="252"/>
        <v>Green</v>
      </c>
      <c r="F2746" s="72" t="s">
        <v>1692</v>
      </c>
      <c r="G2746" s="23"/>
      <c r="H2746" s="24" t="str">
        <f t="shared" si="253"/>
        <v>Start Loc</v>
      </c>
      <c r="I2746" s="24" t="str">
        <f t="shared" si="254"/>
        <v>End Loc</v>
      </c>
      <c r="J2746" s="24" t="str">
        <f t="shared" si="255"/>
        <v>Segment</v>
      </c>
      <c r="K2746" s="71" t="s">
        <v>954</v>
      </c>
      <c r="L2746" s="22">
        <v>5.5</v>
      </c>
      <c r="M2746" s="22">
        <v>5.74</v>
      </c>
      <c r="N2746" s="22">
        <v>3</v>
      </c>
      <c r="O2746" s="22">
        <v>0</v>
      </c>
      <c r="P2746" s="22">
        <v>0</v>
      </c>
      <c r="Q2746" s="22">
        <v>2</v>
      </c>
      <c r="R2746" s="22"/>
      <c r="S2746" s="22"/>
      <c r="T2746" s="22"/>
      <c r="U2746" t="s">
        <v>533</v>
      </c>
      <c r="V2746" s="18">
        <f t="shared" si="256"/>
        <v>0.24000000000000021</v>
      </c>
      <c r="W2746" s="18">
        <v>40.561082881499999</v>
      </c>
      <c r="X2746" s="18">
        <v>-81.466492995699994</v>
      </c>
      <c r="Y2746" s="18">
        <v>40.561359895000002</v>
      </c>
      <c r="Z2746" s="18">
        <v>-81.462093986200003</v>
      </c>
      <c r="AA2746" s="71" t="str">
        <f t="shared" si="257"/>
        <v>TUS</v>
      </c>
    </row>
    <row r="2747" spans="1:27" x14ac:dyDescent="0.25">
      <c r="A2747" s="22" t="s">
        <v>5289</v>
      </c>
      <c r="B2747" s="22">
        <v>0</v>
      </c>
      <c r="C2747" s="22" t="s">
        <v>4654</v>
      </c>
      <c r="D2747" s="22">
        <v>2</v>
      </c>
      <c r="E2747" s="23" t="str">
        <f t="shared" si="252"/>
        <v>Green</v>
      </c>
      <c r="F2747" s="72" t="s">
        <v>1692</v>
      </c>
      <c r="G2747" s="23"/>
      <c r="H2747" s="24" t="str">
        <f t="shared" si="253"/>
        <v>Start Loc</v>
      </c>
      <c r="I2747" s="24" t="str">
        <f t="shared" si="254"/>
        <v>End Loc</v>
      </c>
      <c r="J2747" s="24" t="str">
        <f t="shared" si="255"/>
        <v>Segment</v>
      </c>
      <c r="K2747" s="71" t="s">
        <v>954</v>
      </c>
      <c r="L2747" s="22">
        <v>6.75</v>
      </c>
      <c r="M2747" s="22">
        <v>6.99</v>
      </c>
      <c r="N2747" s="22">
        <v>2</v>
      </c>
      <c r="O2747" s="22">
        <v>0</v>
      </c>
      <c r="P2747" s="22">
        <v>0</v>
      </c>
      <c r="Q2747" s="22">
        <v>2</v>
      </c>
      <c r="R2747" s="22"/>
      <c r="S2747" s="22"/>
      <c r="T2747" s="22"/>
      <c r="U2747" t="s">
        <v>533</v>
      </c>
      <c r="V2747" s="18">
        <f t="shared" si="256"/>
        <v>0.24000000000000021</v>
      </c>
      <c r="W2747" s="18">
        <v>40.560597121800001</v>
      </c>
      <c r="X2747" s="18">
        <v>-81.443255663399995</v>
      </c>
      <c r="Y2747" s="18">
        <v>40.5614301528</v>
      </c>
      <c r="Z2747" s="18">
        <v>-81.438899567299998</v>
      </c>
      <c r="AA2747" s="71" t="str">
        <f t="shared" si="257"/>
        <v>TUS</v>
      </c>
    </row>
    <row r="2748" spans="1:27" x14ac:dyDescent="0.25">
      <c r="A2748" s="22" t="s">
        <v>6133</v>
      </c>
      <c r="B2748" s="22">
        <v>0</v>
      </c>
      <c r="C2748" s="22" t="s">
        <v>4607</v>
      </c>
      <c r="D2748" s="22">
        <v>2</v>
      </c>
      <c r="E2748" s="23" t="str">
        <f t="shared" si="252"/>
        <v>Green</v>
      </c>
      <c r="F2748" s="72" t="s">
        <v>1722</v>
      </c>
      <c r="G2748" s="23"/>
      <c r="H2748" s="24" t="str">
        <f t="shared" si="253"/>
        <v>Start Loc</v>
      </c>
      <c r="I2748" s="24" t="str">
        <f t="shared" si="254"/>
        <v>End Loc</v>
      </c>
      <c r="J2748" s="24" t="str">
        <f t="shared" si="255"/>
        <v>Segment</v>
      </c>
      <c r="K2748" s="71" t="s">
        <v>1037</v>
      </c>
      <c r="L2748" s="22">
        <v>5</v>
      </c>
      <c r="M2748" s="22">
        <v>5.24</v>
      </c>
      <c r="N2748" s="22">
        <v>2</v>
      </c>
      <c r="O2748" s="22">
        <v>0</v>
      </c>
      <c r="P2748" s="22">
        <v>0</v>
      </c>
      <c r="Q2748" s="22">
        <v>1</v>
      </c>
      <c r="R2748" s="22"/>
      <c r="S2748" s="22"/>
      <c r="T2748" s="22"/>
      <c r="U2748" t="s">
        <v>6783</v>
      </c>
      <c r="V2748" s="18">
        <f t="shared" si="256"/>
        <v>0.24000000000000021</v>
      </c>
      <c r="W2748" s="18">
        <v>40.562238586699998</v>
      </c>
      <c r="X2748" s="18">
        <v>-83.224072670300004</v>
      </c>
      <c r="Y2748" s="18">
        <v>40.561934147800002</v>
      </c>
      <c r="Z2748" s="18">
        <v>-83.219534189200004</v>
      </c>
      <c r="AA2748" s="71" t="str">
        <f t="shared" si="257"/>
        <v>MAR</v>
      </c>
    </row>
    <row r="2749" spans="1:27" x14ac:dyDescent="0.25">
      <c r="A2749" s="22" t="s">
        <v>2997</v>
      </c>
      <c r="B2749" s="22">
        <v>0</v>
      </c>
      <c r="C2749" s="22" t="s">
        <v>4607</v>
      </c>
      <c r="D2749" s="22">
        <v>2</v>
      </c>
      <c r="E2749" s="23" t="str">
        <f t="shared" si="252"/>
        <v>Green</v>
      </c>
      <c r="F2749" s="72" t="s">
        <v>1722</v>
      </c>
      <c r="G2749" s="23"/>
      <c r="H2749" s="24" t="str">
        <f t="shared" si="253"/>
        <v>Start Loc</v>
      </c>
      <c r="I2749" s="24" t="str">
        <f t="shared" si="254"/>
        <v>End Loc</v>
      </c>
      <c r="J2749" s="24" t="str">
        <f t="shared" si="255"/>
        <v>Segment</v>
      </c>
      <c r="K2749" s="71" t="s">
        <v>1070</v>
      </c>
      <c r="L2749" s="22">
        <v>5</v>
      </c>
      <c r="M2749" s="22">
        <v>5.24</v>
      </c>
      <c r="N2749" s="22">
        <v>2</v>
      </c>
      <c r="O2749" s="22">
        <v>0</v>
      </c>
      <c r="P2749" s="22">
        <v>0</v>
      </c>
      <c r="Q2749" s="22">
        <v>2</v>
      </c>
      <c r="R2749" s="22"/>
      <c r="S2749" s="22"/>
      <c r="T2749" s="22"/>
      <c r="U2749" t="s">
        <v>560</v>
      </c>
      <c r="V2749" s="18">
        <f t="shared" si="256"/>
        <v>0.24000000000000021</v>
      </c>
      <c r="W2749" s="18">
        <v>40.562042156099999</v>
      </c>
      <c r="X2749" s="18">
        <v>-83.001272188300007</v>
      </c>
      <c r="Y2749" s="18">
        <v>40.562108899199998</v>
      </c>
      <c r="Z2749" s="18">
        <v>-82.9967110491</v>
      </c>
      <c r="AA2749" s="71" t="str">
        <f t="shared" si="257"/>
        <v>MAR</v>
      </c>
    </row>
    <row r="2750" spans="1:27" x14ac:dyDescent="0.25">
      <c r="A2750" s="22" t="s">
        <v>3370</v>
      </c>
      <c r="B2750" s="22">
        <v>0</v>
      </c>
      <c r="C2750" s="22" t="s">
        <v>4629</v>
      </c>
      <c r="D2750" s="22">
        <v>2</v>
      </c>
      <c r="E2750" s="23" t="str">
        <f t="shared" si="252"/>
        <v>Green</v>
      </c>
      <c r="F2750" s="72" t="s">
        <v>1692</v>
      </c>
      <c r="G2750" s="23"/>
      <c r="H2750" s="24" t="str">
        <f t="shared" si="253"/>
        <v>Start Loc</v>
      </c>
      <c r="I2750" s="24" t="str">
        <f t="shared" si="254"/>
        <v>End Loc</v>
      </c>
      <c r="J2750" s="24" t="str">
        <f t="shared" si="255"/>
        <v>Segment</v>
      </c>
      <c r="K2750" s="71" t="s">
        <v>954</v>
      </c>
      <c r="L2750" s="22">
        <v>7</v>
      </c>
      <c r="M2750" s="22">
        <v>7.24</v>
      </c>
      <c r="N2750" s="22">
        <v>2</v>
      </c>
      <c r="O2750" s="22">
        <v>0</v>
      </c>
      <c r="P2750" s="22">
        <v>0</v>
      </c>
      <c r="Q2750" s="22">
        <v>1</v>
      </c>
      <c r="R2750" s="22"/>
      <c r="S2750" s="22"/>
      <c r="T2750" s="22"/>
      <c r="U2750" t="s">
        <v>533</v>
      </c>
      <c r="V2750" s="18">
        <f t="shared" si="256"/>
        <v>0.24000000000000021</v>
      </c>
      <c r="W2750" s="18">
        <v>40.561535454000001</v>
      </c>
      <c r="X2750" s="18">
        <v>-81.438770091400002</v>
      </c>
      <c r="Y2750" s="18">
        <v>40.563435558099997</v>
      </c>
      <c r="Z2750" s="18">
        <v>-81.435052760299996</v>
      </c>
      <c r="AA2750" s="71" t="str">
        <f t="shared" si="257"/>
        <v>TUS</v>
      </c>
    </row>
    <row r="2751" spans="1:27" x14ac:dyDescent="0.25">
      <c r="A2751" s="22" t="s">
        <v>3783</v>
      </c>
      <c r="B2751" s="22">
        <v>0</v>
      </c>
      <c r="C2751" s="22" t="s">
        <v>4622</v>
      </c>
      <c r="D2751" s="22">
        <v>5</v>
      </c>
      <c r="E2751" s="23" t="str">
        <f t="shared" si="252"/>
        <v>Green</v>
      </c>
      <c r="F2751" s="72" t="s">
        <v>1722</v>
      </c>
      <c r="G2751" s="23"/>
      <c r="H2751" s="24" t="str">
        <f t="shared" si="253"/>
        <v>Start Loc</v>
      </c>
      <c r="I2751" s="24" t="str">
        <f t="shared" si="254"/>
        <v>End Loc</v>
      </c>
      <c r="J2751" s="24" t="str">
        <f t="shared" si="255"/>
        <v>Segment</v>
      </c>
      <c r="K2751" s="71" t="s">
        <v>1070</v>
      </c>
      <c r="L2751" s="22">
        <v>1.5</v>
      </c>
      <c r="M2751" s="22">
        <v>1.74</v>
      </c>
      <c r="N2751" s="22">
        <v>5</v>
      </c>
      <c r="O2751" s="22">
        <v>0</v>
      </c>
      <c r="P2751" s="22">
        <v>0</v>
      </c>
      <c r="Q2751" s="22">
        <v>0</v>
      </c>
      <c r="R2751" s="22"/>
      <c r="S2751" s="22"/>
      <c r="T2751" s="22"/>
      <c r="U2751" t="s">
        <v>560</v>
      </c>
      <c r="V2751" s="18">
        <f t="shared" si="256"/>
        <v>0.24</v>
      </c>
      <c r="W2751" s="18">
        <v>40.5652435684</v>
      </c>
      <c r="X2751" s="18">
        <v>-83.066748305299996</v>
      </c>
      <c r="Y2751" s="18">
        <v>40.564018896</v>
      </c>
      <c r="Z2751" s="18">
        <v>-83.062532563800005</v>
      </c>
      <c r="AA2751" s="71" t="str">
        <f t="shared" si="257"/>
        <v>MAR</v>
      </c>
    </row>
    <row r="2752" spans="1:27" x14ac:dyDescent="0.25">
      <c r="A2752" s="22" t="s">
        <v>5001</v>
      </c>
      <c r="B2752" s="22">
        <v>0</v>
      </c>
      <c r="C2752" s="22" t="s">
        <v>4634</v>
      </c>
      <c r="D2752" s="22">
        <v>2</v>
      </c>
      <c r="E2752" s="23" t="str">
        <f t="shared" si="252"/>
        <v>Green</v>
      </c>
      <c r="F2752" s="72" t="s">
        <v>1704</v>
      </c>
      <c r="G2752" s="23"/>
      <c r="H2752" s="24" t="str">
        <f t="shared" si="253"/>
        <v>Start Loc</v>
      </c>
      <c r="I2752" s="24" t="str">
        <f t="shared" si="254"/>
        <v>End Loc</v>
      </c>
      <c r="J2752" s="24" t="str">
        <f t="shared" si="255"/>
        <v>Segment</v>
      </c>
      <c r="K2752" s="71" t="s">
        <v>796</v>
      </c>
      <c r="L2752" s="22">
        <v>6.25</v>
      </c>
      <c r="M2752" s="22">
        <v>6.49</v>
      </c>
      <c r="N2752" s="22">
        <v>2</v>
      </c>
      <c r="O2752" s="22">
        <v>0</v>
      </c>
      <c r="P2752" s="22">
        <v>0</v>
      </c>
      <c r="Q2752" s="22">
        <v>0</v>
      </c>
      <c r="R2752" s="22"/>
      <c r="S2752" s="22"/>
      <c r="T2752" s="22"/>
      <c r="U2752" t="s">
        <v>1947</v>
      </c>
      <c r="V2752" s="18">
        <f t="shared" si="256"/>
        <v>0.24000000000000021</v>
      </c>
      <c r="W2752" s="18">
        <v>40.561808757800002</v>
      </c>
      <c r="X2752" s="18">
        <v>-81.084883295599994</v>
      </c>
      <c r="Y2752" s="18">
        <v>40.565067137500002</v>
      </c>
      <c r="Z2752" s="18">
        <v>-81.083992084200005</v>
      </c>
      <c r="AA2752" s="71" t="str">
        <f t="shared" si="257"/>
        <v>CAR</v>
      </c>
    </row>
    <row r="2753" spans="1:27" x14ac:dyDescent="0.25">
      <c r="A2753" s="22" t="s">
        <v>2672</v>
      </c>
      <c r="B2753" s="22">
        <v>0</v>
      </c>
      <c r="C2753" s="22" t="s">
        <v>4618</v>
      </c>
      <c r="D2753" s="22">
        <v>2</v>
      </c>
      <c r="E2753" s="23" t="str">
        <f t="shared" si="252"/>
        <v>Green</v>
      </c>
      <c r="F2753" s="72" t="s">
        <v>1704</v>
      </c>
      <c r="G2753" s="23"/>
      <c r="H2753" s="24" t="str">
        <f t="shared" si="253"/>
        <v>Start Loc</v>
      </c>
      <c r="I2753" s="24" t="str">
        <f t="shared" si="254"/>
        <v>End Loc</v>
      </c>
      <c r="J2753" s="24" t="str">
        <f t="shared" si="255"/>
        <v>Segment</v>
      </c>
      <c r="K2753" s="71" t="s">
        <v>934</v>
      </c>
      <c r="L2753" s="22">
        <v>2</v>
      </c>
      <c r="M2753" s="22">
        <v>2.2400000000000002</v>
      </c>
      <c r="N2753" s="22">
        <v>2</v>
      </c>
      <c r="O2753" s="22">
        <v>0</v>
      </c>
      <c r="P2753" s="22">
        <v>0</v>
      </c>
      <c r="Q2753" s="22">
        <v>1</v>
      </c>
      <c r="R2753" s="22"/>
      <c r="S2753" s="22"/>
      <c r="T2753" s="22"/>
      <c r="U2753" t="s">
        <v>1821</v>
      </c>
      <c r="V2753" s="18">
        <f t="shared" si="256"/>
        <v>0.24000000000000021</v>
      </c>
      <c r="W2753" s="18">
        <v>40.570910475300003</v>
      </c>
      <c r="X2753" s="18">
        <v>-81.038181815399994</v>
      </c>
      <c r="Y2753" s="18">
        <v>40.569134603899997</v>
      </c>
      <c r="Z2753" s="18">
        <v>-81.034404234299998</v>
      </c>
      <c r="AA2753" s="71" t="str">
        <f t="shared" si="257"/>
        <v>CAR</v>
      </c>
    </row>
    <row r="2754" spans="1:27" x14ac:dyDescent="0.25">
      <c r="A2754" s="22" t="s">
        <v>5461</v>
      </c>
      <c r="B2754" s="22">
        <v>0</v>
      </c>
      <c r="C2754" s="22" t="s">
        <v>4619</v>
      </c>
      <c r="D2754" s="22">
        <v>4</v>
      </c>
      <c r="E2754" s="23" t="str">
        <f t="shared" si="252"/>
        <v>Green</v>
      </c>
      <c r="F2754" s="72" t="s">
        <v>1722</v>
      </c>
      <c r="G2754" s="23"/>
      <c r="H2754" s="24" t="str">
        <f t="shared" si="253"/>
        <v>Start Loc</v>
      </c>
      <c r="I2754" s="24" t="str">
        <f t="shared" si="254"/>
        <v>End Loc</v>
      </c>
      <c r="J2754" s="24" t="str">
        <f t="shared" si="255"/>
        <v>Segment</v>
      </c>
      <c r="K2754" s="71" t="s">
        <v>1070</v>
      </c>
      <c r="L2754" s="22">
        <v>0.5</v>
      </c>
      <c r="M2754" s="22">
        <v>0.74</v>
      </c>
      <c r="N2754" s="22">
        <v>4</v>
      </c>
      <c r="O2754" s="22">
        <v>0</v>
      </c>
      <c r="P2754" s="22">
        <v>0</v>
      </c>
      <c r="Q2754" s="22">
        <v>2</v>
      </c>
      <c r="R2754" s="22"/>
      <c r="S2754" s="22"/>
      <c r="T2754" s="22"/>
      <c r="U2754" t="s">
        <v>560</v>
      </c>
      <c r="V2754" s="18">
        <f t="shared" si="256"/>
        <v>0.24</v>
      </c>
      <c r="W2754" s="18">
        <v>40.5712471517</v>
      </c>
      <c r="X2754" s="18">
        <v>-83.083747311400003</v>
      </c>
      <c r="Y2754" s="18">
        <v>40.569557474100002</v>
      </c>
      <c r="Z2754" s="18">
        <v>-83.079852095899994</v>
      </c>
      <c r="AA2754" s="71" t="str">
        <f t="shared" si="257"/>
        <v>MAR</v>
      </c>
    </row>
    <row r="2755" spans="1:27" x14ac:dyDescent="0.25">
      <c r="A2755" s="22" t="s">
        <v>5324</v>
      </c>
      <c r="B2755" s="22">
        <v>0</v>
      </c>
      <c r="C2755" s="22" t="s">
        <v>4627</v>
      </c>
      <c r="D2755" s="22">
        <v>2</v>
      </c>
      <c r="E2755" s="23" t="str">
        <f t="shared" si="252"/>
        <v>Green</v>
      </c>
      <c r="F2755" s="72" t="s">
        <v>1692</v>
      </c>
      <c r="G2755" s="23"/>
      <c r="H2755" s="24" t="str">
        <f t="shared" si="253"/>
        <v>Start Loc</v>
      </c>
      <c r="I2755" s="24" t="str">
        <f t="shared" si="254"/>
        <v>End Loc</v>
      </c>
      <c r="J2755" s="24" t="str">
        <f t="shared" si="255"/>
        <v>Segment</v>
      </c>
      <c r="K2755" s="71" t="s">
        <v>1026</v>
      </c>
      <c r="L2755" s="22">
        <v>3.25</v>
      </c>
      <c r="M2755" s="22">
        <v>3.49</v>
      </c>
      <c r="N2755" s="22">
        <v>2</v>
      </c>
      <c r="O2755" s="22">
        <v>0</v>
      </c>
      <c r="P2755" s="22">
        <v>0</v>
      </c>
      <c r="Q2755" s="22">
        <v>1</v>
      </c>
      <c r="R2755" s="22"/>
      <c r="S2755" s="22"/>
      <c r="T2755" s="22"/>
      <c r="U2755" t="s">
        <v>4871</v>
      </c>
      <c r="V2755" s="18">
        <f t="shared" si="256"/>
        <v>0.24000000000000021</v>
      </c>
      <c r="W2755" s="18">
        <v>40.568045704500001</v>
      </c>
      <c r="X2755" s="18">
        <v>-81.393967751999995</v>
      </c>
      <c r="Y2755" s="18">
        <v>40.570285254300003</v>
      </c>
      <c r="Z2755" s="18">
        <v>-81.390941620700005</v>
      </c>
      <c r="AA2755" s="71" t="str">
        <f t="shared" si="257"/>
        <v>TUS</v>
      </c>
    </row>
    <row r="2756" spans="1:27" x14ac:dyDescent="0.25">
      <c r="A2756" s="22" t="s">
        <v>3831</v>
      </c>
      <c r="B2756" s="22">
        <v>0</v>
      </c>
      <c r="C2756" s="22" t="s">
        <v>4618</v>
      </c>
      <c r="D2756" s="22">
        <v>4</v>
      </c>
      <c r="E2756" s="23" t="str">
        <f t="shared" si="252"/>
        <v>Green</v>
      </c>
      <c r="F2756" s="72" t="s">
        <v>1695</v>
      </c>
      <c r="G2756" s="23"/>
      <c r="H2756" s="24" t="str">
        <f t="shared" si="253"/>
        <v>Start Loc</v>
      </c>
      <c r="I2756" s="24" t="str">
        <f t="shared" si="254"/>
        <v>End Loc</v>
      </c>
      <c r="J2756" s="24" t="str">
        <f t="shared" si="255"/>
        <v>Segment</v>
      </c>
      <c r="K2756" s="71" t="s">
        <v>1090</v>
      </c>
      <c r="L2756" s="22">
        <v>2</v>
      </c>
      <c r="M2756" s="22">
        <v>2.2400000000000002</v>
      </c>
      <c r="N2756" s="22">
        <v>4</v>
      </c>
      <c r="O2756" s="22">
        <v>0</v>
      </c>
      <c r="P2756" s="22">
        <v>0</v>
      </c>
      <c r="Q2756" s="22">
        <v>1</v>
      </c>
      <c r="R2756" s="22"/>
      <c r="S2756" s="22"/>
      <c r="T2756" s="22"/>
      <c r="U2756" t="s">
        <v>647</v>
      </c>
      <c r="V2756" s="18">
        <f t="shared" si="256"/>
        <v>0.24000000000000021</v>
      </c>
      <c r="W2756" s="18">
        <v>40.570911956700002</v>
      </c>
      <c r="X2756" s="18">
        <v>-81.744672673699995</v>
      </c>
      <c r="Y2756" s="18">
        <v>40.570834708500001</v>
      </c>
      <c r="Z2756" s="18">
        <v>-81.740140047899999</v>
      </c>
      <c r="AA2756" s="71" t="str">
        <f t="shared" si="257"/>
        <v>HOL</v>
      </c>
    </row>
    <row r="2757" spans="1:27" x14ac:dyDescent="0.25">
      <c r="A2757" s="22" t="s">
        <v>2351</v>
      </c>
      <c r="B2757" s="22">
        <v>0</v>
      </c>
      <c r="C2757" s="22" t="s">
        <v>4622</v>
      </c>
      <c r="D2757" s="22">
        <v>2</v>
      </c>
      <c r="E2757" s="23" t="str">
        <f t="shared" si="252"/>
        <v>Green</v>
      </c>
      <c r="F2757" s="72" t="s">
        <v>1695</v>
      </c>
      <c r="G2757" s="23"/>
      <c r="H2757" s="24" t="str">
        <f t="shared" si="253"/>
        <v>Start Loc</v>
      </c>
      <c r="I2757" s="24" t="str">
        <f t="shared" si="254"/>
        <v>End Loc</v>
      </c>
      <c r="J2757" s="24" t="str">
        <f t="shared" si="255"/>
        <v>Segment</v>
      </c>
      <c r="K2757" s="71" t="s">
        <v>1090</v>
      </c>
      <c r="L2757" s="22">
        <v>1.5</v>
      </c>
      <c r="M2757" s="22">
        <v>1.74</v>
      </c>
      <c r="N2757" s="22">
        <v>2</v>
      </c>
      <c r="O2757" s="22">
        <v>0</v>
      </c>
      <c r="P2757" s="22">
        <v>0</v>
      </c>
      <c r="Q2757" s="22">
        <v>0</v>
      </c>
      <c r="R2757" s="22"/>
      <c r="S2757" s="22"/>
      <c r="T2757" s="22"/>
      <c r="U2757" t="s">
        <v>647</v>
      </c>
      <c r="V2757" s="18">
        <f t="shared" si="256"/>
        <v>0.24</v>
      </c>
      <c r="W2757" s="18">
        <v>40.570994134800003</v>
      </c>
      <c r="X2757" s="18">
        <v>-81.754162658699997</v>
      </c>
      <c r="Y2757" s="18">
        <v>40.571015986100001</v>
      </c>
      <c r="Z2757" s="18">
        <v>-81.749611636300003</v>
      </c>
      <c r="AA2757" s="71" t="str">
        <f t="shared" si="257"/>
        <v>HOL</v>
      </c>
    </row>
    <row r="2758" spans="1:27" x14ac:dyDescent="0.25">
      <c r="A2758" s="22" t="s">
        <v>3533</v>
      </c>
      <c r="B2758" s="22">
        <v>0</v>
      </c>
      <c r="C2758" s="22" t="s">
        <v>4621</v>
      </c>
      <c r="D2758" s="22">
        <v>2</v>
      </c>
      <c r="E2758" s="23" t="str">
        <f t="shared" si="252"/>
        <v>Green</v>
      </c>
      <c r="F2758" s="72" t="s">
        <v>1752</v>
      </c>
      <c r="G2758" s="23"/>
      <c r="H2758" s="24" t="str">
        <f t="shared" si="253"/>
        <v>Start Loc</v>
      </c>
      <c r="I2758" s="24" t="str">
        <f t="shared" si="254"/>
        <v>End Loc</v>
      </c>
      <c r="J2758" s="24" t="str">
        <f t="shared" si="255"/>
        <v>Segment</v>
      </c>
      <c r="K2758" s="71" t="s">
        <v>877</v>
      </c>
      <c r="L2758" s="22">
        <v>0.75</v>
      </c>
      <c r="M2758" s="22">
        <v>0.99</v>
      </c>
      <c r="N2758" s="22">
        <v>2</v>
      </c>
      <c r="O2758" s="22">
        <v>0</v>
      </c>
      <c r="P2758" s="22">
        <v>1</v>
      </c>
      <c r="Q2758" s="22">
        <v>1</v>
      </c>
      <c r="R2758" s="22"/>
      <c r="S2758" s="22"/>
      <c r="T2758" s="22"/>
      <c r="U2758" t="s">
        <v>1665</v>
      </c>
      <c r="V2758" s="18">
        <f t="shared" si="256"/>
        <v>0.24</v>
      </c>
      <c r="W2758" s="18">
        <v>40.573522006899999</v>
      </c>
      <c r="X2758" s="18">
        <v>-82.718358309799996</v>
      </c>
      <c r="Y2758" s="18">
        <v>40.572192930500002</v>
      </c>
      <c r="Z2758" s="18">
        <v>-82.714147224200005</v>
      </c>
      <c r="AA2758" s="71" t="str">
        <f t="shared" si="257"/>
        <v>MRW</v>
      </c>
    </row>
    <row r="2759" spans="1:27" x14ac:dyDescent="0.25">
      <c r="A2759" s="22" t="s">
        <v>6243</v>
      </c>
      <c r="B2759" s="22">
        <v>0</v>
      </c>
      <c r="C2759" s="22" t="s">
        <v>4608</v>
      </c>
      <c r="D2759" s="22">
        <v>2</v>
      </c>
      <c r="E2759" s="23" t="str">
        <f t="shared" si="252"/>
        <v>Green</v>
      </c>
      <c r="F2759" s="72" t="s">
        <v>1695</v>
      </c>
      <c r="G2759" s="23"/>
      <c r="H2759" s="24" t="str">
        <f t="shared" si="253"/>
        <v>Start Loc</v>
      </c>
      <c r="I2759" s="24" t="str">
        <f t="shared" si="254"/>
        <v>End Loc</v>
      </c>
      <c r="J2759" s="24" t="str">
        <f t="shared" si="255"/>
        <v>Segment</v>
      </c>
      <c r="K2759" s="71" t="s">
        <v>902</v>
      </c>
      <c r="L2759" s="22">
        <v>1.25</v>
      </c>
      <c r="M2759" s="22">
        <v>1.49</v>
      </c>
      <c r="N2759" s="22">
        <v>2</v>
      </c>
      <c r="O2759" s="22">
        <v>0</v>
      </c>
      <c r="P2759" s="22">
        <v>0</v>
      </c>
      <c r="Q2759" s="22">
        <v>1</v>
      </c>
      <c r="R2759" s="22"/>
      <c r="S2759" s="22"/>
      <c r="T2759" s="22"/>
      <c r="U2759" t="s">
        <v>6809</v>
      </c>
      <c r="V2759" s="18">
        <f t="shared" si="256"/>
        <v>0.24</v>
      </c>
      <c r="W2759" s="18">
        <v>40.570089313399997</v>
      </c>
      <c r="X2759" s="18">
        <v>-81.780660195500005</v>
      </c>
      <c r="Y2759" s="18">
        <v>40.573264032600001</v>
      </c>
      <c r="Z2759" s="18">
        <v>-81.781286444299994</v>
      </c>
      <c r="AA2759" s="71" t="str">
        <f t="shared" si="257"/>
        <v>HOL</v>
      </c>
    </row>
    <row r="2760" spans="1:27" x14ac:dyDescent="0.25">
      <c r="A2760" s="22" t="s">
        <v>2386</v>
      </c>
      <c r="B2760" s="22">
        <v>0</v>
      </c>
      <c r="C2760" s="22" t="s">
        <v>4616</v>
      </c>
      <c r="D2760" s="22">
        <v>3</v>
      </c>
      <c r="E2760" s="23" t="str">
        <f t="shared" si="252"/>
        <v>Green</v>
      </c>
      <c r="F2760" s="72" t="s">
        <v>1695</v>
      </c>
      <c r="G2760" s="23"/>
      <c r="H2760" s="24" t="str">
        <f t="shared" si="253"/>
        <v>Start Loc</v>
      </c>
      <c r="I2760" s="24" t="str">
        <f t="shared" si="254"/>
        <v>End Loc</v>
      </c>
      <c r="J2760" s="24" t="str">
        <f t="shared" si="255"/>
        <v>Segment</v>
      </c>
      <c r="K2760" s="71" t="s">
        <v>1007</v>
      </c>
      <c r="L2760" s="22">
        <v>4</v>
      </c>
      <c r="M2760" s="22">
        <v>4.24</v>
      </c>
      <c r="N2760" s="22">
        <v>3</v>
      </c>
      <c r="O2760" s="22">
        <v>0</v>
      </c>
      <c r="P2760" s="22">
        <v>0</v>
      </c>
      <c r="Q2760" s="22">
        <v>0</v>
      </c>
      <c r="R2760" s="22"/>
      <c r="S2760" s="22"/>
      <c r="T2760" s="22"/>
      <c r="U2760" t="s">
        <v>1614</v>
      </c>
      <c r="V2760" s="18">
        <f t="shared" si="256"/>
        <v>0.24000000000000021</v>
      </c>
      <c r="W2760" s="18">
        <v>40.570969372599997</v>
      </c>
      <c r="X2760" s="18">
        <v>-82.068242186500001</v>
      </c>
      <c r="Y2760" s="18">
        <v>40.573963434699998</v>
      </c>
      <c r="Z2760" s="18">
        <v>-82.069396465899999</v>
      </c>
      <c r="AA2760" s="71" t="str">
        <f t="shared" si="257"/>
        <v>HOL</v>
      </c>
    </row>
    <row r="2761" spans="1:27" x14ac:dyDescent="0.25">
      <c r="A2761" s="22" t="s">
        <v>6189</v>
      </c>
      <c r="B2761" s="22">
        <v>0</v>
      </c>
      <c r="C2761" s="22" t="s">
        <v>4685</v>
      </c>
      <c r="D2761" s="22">
        <v>2</v>
      </c>
      <c r="E2761" s="23" t="str">
        <f t="shared" ref="E2761:E2824" si="258">IF(D2761&gt;15,"Red",IF(D2761&gt;10,"Yellow",IF(D2761&gt;5,"Purple",IF(D2761&gt;1,"Green",""))))</f>
        <v>Green</v>
      </c>
      <c r="F2761" s="72" t="s">
        <v>1751</v>
      </c>
      <c r="G2761" s="23"/>
      <c r="H2761" s="24" t="str">
        <f t="shared" ref="H2761:H2824" si="259">IF(W2761=0,"Unavailable",HYPERLINK(CONCATENATE("http://maps.google.com/maps?q=",+W2761,",+",+X2761,"+(Begin)&amp;iwloc=A&amp;hl=en"),"Start Loc"))</f>
        <v>Start Loc</v>
      </c>
      <c r="I2761" s="24" t="str">
        <f t="shared" ref="I2761:I2824" si="260">IF(Y2761=0,"Unavailable",HYPERLINK(CONCATENATE("http://maps.google.com/maps?q=",+Y2761,",+",+Z2761,"+(End)&amp;iwloc=A&amp;hl=en"),"End Loc"))</f>
        <v>End Loc</v>
      </c>
      <c r="J2761" s="24" t="str">
        <f t="shared" ref="J2761:J2824" si="261">HYPERLINK(CONCATENATE("https://www.google.us/maps/dir/",W2761,",",X2761,"/",Y2761,",",Z2761,"/@",AVERAGE(W2761,Y2761),",",AVERAGE(X2761,Z2761),",15z"),"Segment")</f>
        <v>Segment</v>
      </c>
      <c r="K2761" s="71" t="s">
        <v>2036</v>
      </c>
      <c r="L2761" s="22">
        <v>20.75</v>
      </c>
      <c r="M2761" s="22">
        <v>20.99</v>
      </c>
      <c r="N2761" s="22">
        <v>2</v>
      </c>
      <c r="O2761" s="22">
        <v>0</v>
      </c>
      <c r="P2761" s="22">
        <v>0</v>
      </c>
      <c r="Q2761" s="22">
        <v>1</v>
      </c>
      <c r="R2761" s="22"/>
      <c r="S2761" s="22"/>
      <c r="T2761" s="22"/>
      <c r="U2761" t="s">
        <v>6797</v>
      </c>
      <c r="V2761" s="18">
        <f t="shared" ref="V2761:V2824" si="262">M2761-L2761</f>
        <v>0.23999999999999844</v>
      </c>
      <c r="W2761" s="18">
        <v>40.5744883168</v>
      </c>
      <c r="X2761" s="18">
        <v>-83.441622615300005</v>
      </c>
      <c r="Y2761" s="18">
        <v>40.574322076199998</v>
      </c>
      <c r="Z2761" s="18">
        <v>-83.4372102568</v>
      </c>
      <c r="AA2761" s="71" t="str">
        <f t="shared" ref="AA2761:AA2824" si="263">MID(U2761,2,3)</f>
        <v>HAR</v>
      </c>
    </row>
    <row r="2762" spans="1:27" x14ac:dyDescent="0.25">
      <c r="A2762" s="22" t="s">
        <v>5147</v>
      </c>
      <c r="B2762" s="22">
        <v>0</v>
      </c>
      <c r="C2762" s="22" t="s">
        <v>4624</v>
      </c>
      <c r="D2762" s="22">
        <v>2</v>
      </c>
      <c r="E2762" s="23" t="str">
        <f t="shared" si="258"/>
        <v>Green</v>
      </c>
      <c r="F2762" s="72" t="s">
        <v>1695</v>
      </c>
      <c r="G2762" s="23"/>
      <c r="H2762" s="24" t="str">
        <f t="shared" si="259"/>
        <v>Start Loc</v>
      </c>
      <c r="I2762" s="24" t="str">
        <f t="shared" si="260"/>
        <v>End Loc</v>
      </c>
      <c r="J2762" s="24" t="str">
        <f t="shared" si="261"/>
        <v>Segment</v>
      </c>
      <c r="K2762" s="71" t="s">
        <v>1090</v>
      </c>
      <c r="L2762" s="22">
        <v>2.25</v>
      </c>
      <c r="M2762" s="22">
        <v>2.4900000000000002</v>
      </c>
      <c r="N2762" s="22">
        <v>2</v>
      </c>
      <c r="O2762" s="22">
        <v>0</v>
      </c>
      <c r="P2762" s="22">
        <v>0</v>
      </c>
      <c r="Q2762" s="22">
        <v>1</v>
      </c>
      <c r="R2762" s="22"/>
      <c r="S2762" s="22"/>
      <c r="T2762" s="22"/>
      <c r="U2762" t="s">
        <v>647</v>
      </c>
      <c r="V2762" s="18">
        <f t="shared" si="262"/>
        <v>0.24000000000000021</v>
      </c>
      <c r="W2762" s="18">
        <v>40.570928718200001</v>
      </c>
      <c r="X2762" s="18">
        <v>-81.739986568899994</v>
      </c>
      <c r="Y2762" s="18">
        <v>40.574391658499998</v>
      </c>
      <c r="Z2762" s="18">
        <v>-81.739778081599994</v>
      </c>
      <c r="AA2762" s="71" t="str">
        <f t="shared" si="263"/>
        <v>HOL</v>
      </c>
    </row>
    <row r="2763" spans="1:27" x14ac:dyDescent="0.25">
      <c r="A2763" s="22" t="s">
        <v>3215</v>
      </c>
      <c r="B2763" s="22">
        <v>0</v>
      </c>
      <c r="C2763" s="22" t="s">
        <v>4622</v>
      </c>
      <c r="D2763" s="22">
        <v>2</v>
      </c>
      <c r="E2763" s="23" t="str">
        <f t="shared" si="258"/>
        <v>Green</v>
      </c>
      <c r="F2763" s="72" t="s">
        <v>1704</v>
      </c>
      <c r="G2763" s="23"/>
      <c r="H2763" s="24" t="str">
        <f t="shared" si="259"/>
        <v>Start Loc</v>
      </c>
      <c r="I2763" s="24" t="str">
        <f t="shared" si="260"/>
        <v>End Loc</v>
      </c>
      <c r="J2763" s="24" t="str">
        <f t="shared" si="261"/>
        <v>Segment</v>
      </c>
      <c r="K2763" s="71" t="s">
        <v>923</v>
      </c>
      <c r="L2763" s="22">
        <v>1.5</v>
      </c>
      <c r="M2763" s="22">
        <v>1.74</v>
      </c>
      <c r="N2763" s="22">
        <v>2</v>
      </c>
      <c r="O2763" s="22">
        <v>0</v>
      </c>
      <c r="P2763" s="22">
        <v>0</v>
      </c>
      <c r="Q2763" s="22">
        <v>0</v>
      </c>
      <c r="R2763" s="22"/>
      <c r="S2763" s="22"/>
      <c r="T2763" s="22"/>
      <c r="U2763" t="s">
        <v>663</v>
      </c>
      <c r="V2763" s="18">
        <f t="shared" si="262"/>
        <v>0.24</v>
      </c>
      <c r="W2763" s="18">
        <v>40.573346153300001</v>
      </c>
      <c r="X2763" s="18">
        <v>-81.187412974099999</v>
      </c>
      <c r="Y2763" s="18">
        <v>40.575489087999998</v>
      </c>
      <c r="Z2763" s="18">
        <v>-81.184174017499998</v>
      </c>
      <c r="AA2763" s="71" t="str">
        <f t="shared" si="263"/>
        <v>CAR</v>
      </c>
    </row>
    <row r="2764" spans="1:27" x14ac:dyDescent="0.25">
      <c r="A2764" s="22" t="s">
        <v>2783</v>
      </c>
      <c r="B2764" s="22">
        <v>0</v>
      </c>
      <c r="C2764" s="22" t="s">
        <v>4626</v>
      </c>
      <c r="D2764" s="22">
        <v>2</v>
      </c>
      <c r="E2764" s="23" t="str">
        <f t="shared" si="258"/>
        <v>Green</v>
      </c>
      <c r="F2764" s="72" t="s">
        <v>1704</v>
      </c>
      <c r="G2764" s="23"/>
      <c r="H2764" s="24" t="str">
        <f t="shared" si="259"/>
        <v>Start Loc</v>
      </c>
      <c r="I2764" s="24" t="str">
        <f t="shared" si="260"/>
        <v>End Loc</v>
      </c>
      <c r="J2764" s="24" t="str">
        <f t="shared" si="261"/>
        <v>Segment</v>
      </c>
      <c r="K2764" s="71" t="s">
        <v>923</v>
      </c>
      <c r="L2764" s="22">
        <v>1.75</v>
      </c>
      <c r="M2764" s="22">
        <v>1.99</v>
      </c>
      <c r="N2764" s="22">
        <v>2</v>
      </c>
      <c r="O2764" s="22">
        <v>0</v>
      </c>
      <c r="P2764" s="22">
        <v>0</v>
      </c>
      <c r="Q2764" s="22">
        <v>1</v>
      </c>
      <c r="R2764" s="22"/>
      <c r="S2764" s="22"/>
      <c r="T2764" s="22"/>
      <c r="U2764" t="s">
        <v>663</v>
      </c>
      <c r="V2764" s="18">
        <f t="shared" si="262"/>
        <v>0.24</v>
      </c>
      <c r="W2764" s="18">
        <v>40.575584374000002</v>
      </c>
      <c r="X2764" s="18">
        <v>-81.184052573399995</v>
      </c>
      <c r="Y2764" s="18">
        <v>40.577309449799998</v>
      </c>
      <c r="Z2764" s="18">
        <v>-81.180428310500005</v>
      </c>
      <c r="AA2764" s="71" t="str">
        <f t="shared" si="263"/>
        <v>CAR</v>
      </c>
    </row>
    <row r="2765" spans="1:27" x14ac:dyDescent="0.25">
      <c r="A2765" s="22" t="s">
        <v>5191</v>
      </c>
      <c r="B2765" s="22">
        <v>0</v>
      </c>
      <c r="C2765" s="22" t="s">
        <v>4613</v>
      </c>
      <c r="D2765" s="22">
        <v>2</v>
      </c>
      <c r="E2765" s="23" t="str">
        <f t="shared" si="258"/>
        <v>Green</v>
      </c>
      <c r="F2765" s="72" t="s">
        <v>1722</v>
      </c>
      <c r="G2765" s="23"/>
      <c r="H2765" s="24" t="str">
        <f t="shared" si="259"/>
        <v>Start Loc</v>
      </c>
      <c r="I2765" s="24" t="str">
        <f t="shared" si="260"/>
        <v>End Loc</v>
      </c>
      <c r="J2765" s="24" t="str">
        <f t="shared" si="261"/>
        <v>Segment</v>
      </c>
      <c r="K2765" s="71" t="s">
        <v>866</v>
      </c>
      <c r="L2765" s="22">
        <v>6.5</v>
      </c>
      <c r="M2765" s="22">
        <v>6.74</v>
      </c>
      <c r="N2765" s="22">
        <v>2</v>
      </c>
      <c r="O2765" s="22">
        <v>0</v>
      </c>
      <c r="P2765" s="22">
        <v>0</v>
      </c>
      <c r="Q2765" s="22">
        <v>0</v>
      </c>
      <c r="R2765" s="22"/>
      <c r="S2765" s="22"/>
      <c r="T2765" s="22"/>
      <c r="U2765" t="s">
        <v>4826</v>
      </c>
      <c r="V2765" s="18">
        <f t="shared" si="262"/>
        <v>0.24000000000000021</v>
      </c>
      <c r="W2765" s="18">
        <v>40.5744892843</v>
      </c>
      <c r="X2765" s="18">
        <v>-82.997947120099994</v>
      </c>
      <c r="Y2765" s="18">
        <v>40.577735004300003</v>
      </c>
      <c r="Z2765" s="18">
        <v>-82.997654198399999</v>
      </c>
      <c r="AA2765" s="71" t="str">
        <f t="shared" si="263"/>
        <v>MAR</v>
      </c>
    </row>
    <row r="2766" spans="1:27" x14ac:dyDescent="0.25">
      <c r="A2766" s="22" t="s">
        <v>4028</v>
      </c>
      <c r="B2766" s="22">
        <v>0</v>
      </c>
      <c r="C2766" s="22" t="s">
        <v>4612</v>
      </c>
      <c r="D2766" s="22">
        <v>2</v>
      </c>
      <c r="E2766" s="23" t="str">
        <f t="shared" si="258"/>
        <v>Green</v>
      </c>
      <c r="F2766" s="72" t="s">
        <v>1692</v>
      </c>
      <c r="G2766" s="23"/>
      <c r="H2766" s="24" t="str">
        <f t="shared" si="259"/>
        <v>Start Loc</v>
      </c>
      <c r="I2766" s="24" t="str">
        <f t="shared" si="260"/>
        <v>End Loc</v>
      </c>
      <c r="J2766" s="24" t="str">
        <f t="shared" si="261"/>
        <v>Segment</v>
      </c>
      <c r="K2766" s="71" t="s">
        <v>795</v>
      </c>
      <c r="L2766" s="22">
        <v>1</v>
      </c>
      <c r="M2766" s="22">
        <v>1.24</v>
      </c>
      <c r="N2766" s="22">
        <v>2</v>
      </c>
      <c r="O2766" s="22">
        <v>0</v>
      </c>
      <c r="P2766" s="22">
        <v>0</v>
      </c>
      <c r="Q2766" s="22">
        <v>1</v>
      </c>
      <c r="R2766" s="22"/>
      <c r="S2766" s="22"/>
      <c r="T2766" s="22"/>
      <c r="U2766" t="s">
        <v>440</v>
      </c>
      <c r="V2766" s="18">
        <f t="shared" si="262"/>
        <v>0.24</v>
      </c>
      <c r="W2766" s="18">
        <v>40.580395488900002</v>
      </c>
      <c r="X2766" s="18">
        <v>-81.600997728899998</v>
      </c>
      <c r="Y2766" s="18">
        <v>40.5788218868</v>
      </c>
      <c r="Z2766" s="18">
        <v>-81.597099034199999</v>
      </c>
      <c r="AA2766" s="71" t="str">
        <f t="shared" si="263"/>
        <v>TUS</v>
      </c>
    </row>
    <row r="2767" spans="1:27" x14ac:dyDescent="0.25">
      <c r="A2767" s="22" t="s">
        <v>5567</v>
      </c>
      <c r="B2767" s="22">
        <v>0</v>
      </c>
      <c r="C2767" s="22" t="s">
        <v>4608</v>
      </c>
      <c r="D2767" s="22">
        <v>2</v>
      </c>
      <c r="E2767" s="23" t="str">
        <f t="shared" si="258"/>
        <v>Green</v>
      </c>
      <c r="F2767" s="72" t="s">
        <v>1704</v>
      </c>
      <c r="G2767" s="23"/>
      <c r="H2767" s="24" t="str">
        <f t="shared" si="259"/>
        <v>Start Loc</v>
      </c>
      <c r="I2767" s="24" t="str">
        <f t="shared" si="260"/>
        <v>End Loc</v>
      </c>
      <c r="J2767" s="24" t="str">
        <f t="shared" si="261"/>
        <v>Segment</v>
      </c>
      <c r="K2767" s="71" t="s">
        <v>817</v>
      </c>
      <c r="L2767" s="22">
        <v>1.25</v>
      </c>
      <c r="M2767" s="22">
        <v>1.49</v>
      </c>
      <c r="N2767" s="22">
        <v>2</v>
      </c>
      <c r="O2767" s="22">
        <v>0</v>
      </c>
      <c r="P2767" s="22">
        <v>0</v>
      </c>
      <c r="Q2767" s="22">
        <v>0</v>
      </c>
      <c r="R2767" s="22"/>
      <c r="S2767" s="22"/>
      <c r="T2767" s="22"/>
      <c r="U2767" t="s">
        <v>6640</v>
      </c>
      <c r="V2767" s="18">
        <f t="shared" si="262"/>
        <v>0.24</v>
      </c>
      <c r="W2767" s="18">
        <v>40.581948816299999</v>
      </c>
      <c r="X2767" s="18">
        <v>-81.007628405800006</v>
      </c>
      <c r="Y2767" s="18">
        <v>40.581431878899998</v>
      </c>
      <c r="Z2767" s="18">
        <v>-81.003428477300005</v>
      </c>
      <c r="AA2767" s="71" t="str">
        <f t="shared" si="263"/>
        <v>CAR</v>
      </c>
    </row>
    <row r="2768" spans="1:27" x14ac:dyDescent="0.25">
      <c r="A2768" s="22" t="s">
        <v>3497</v>
      </c>
      <c r="B2768" s="22">
        <v>0</v>
      </c>
      <c r="C2768" s="22" t="s">
        <v>4635</v>
      </c>
      <c r="D2768" s="22">
        <v>2</v>
      </c>
      <c r="E2768" s="23" t="str">
        <f t="shared" si="258"/>
        <v>Green</v>
      </c>
      <c r="F2768" s="72" t="s">
        <v>1695</v>
      </c>
      <c r="G2768" s="23"/>
      <c r="H2768" s="24" t="str">
        <f t="shared" si="259"/>
        <v>Start Loc</v>
      </c>
      <c r="I2768" s="24" t="str">
        <f t="shared" si="260"/>
        <v>End Loc</v>
      </c>
      <c r="J2768" s="24" t="str">
        <f t="shared" si="261"/>
        <v>Segment</v>
      </c>
      <c r="K2768" s="71" t="s">
        <v>1012</v>
      </c>
      <c r="L2768" s="22">
        <v>4.5</v>
      </c>
      <c r="M2768" s="22">
        <v>4.74</v>
      </c>
      <c r="N2768" s="22">
        <v>2</v>
      </c>
      <c r="O2768" s="22">
        <v>0</v>
      </c>
      <c r="P2768" s="22">
        <v>0</v>
      </c>
      <c r="Q2768" s="22">
        <v>0</v>
      </c>
      <c r="R2768" s="22"/>
      <c r="S2768" s="22"/>
      <c r="T2768" s="22"/>
      <c r="U2768" t="s">
        <v>569</v>
      </c>
      <c r="V2768" s="18">
        <f t="shared" si="262"/>
        <v>0.24000000000000021</v>
      </c>
      <c r="W2768" s="18">
        <v>40.579440559399998</v>
      </c>
      <c r="X2768" s="18">
        <v>-82.1099400003</v>
      </c>
      <c r="Y2768" s="18">
        <v>40.582676263300002</v>
      </c>
      <c r="Z2768" s="18">
        <v>-82.111188889399997</v>
      </c>
      <c r="AA2768" s="71" t="str">
        <f t="shared" si="263"/>
        <v>HOL</v>
      </c>
    </row>
    <row r="2769" spans="1:27" x14ac:dyDescent="0.25">
      <c r="A2769" s="22" t="s">
        <v>6412</v>
      </c>
      <c r="B2769" s="22">
        <v>0</v>
      </c>
      <c r="C2769" s="22" t="s">
        <v>4619</v>
      </c>
      <c r="D2769" s="22">
        <v>3</v>
      </c>
      <c r="E2769" s="23" t="str">
        <f t="shared" si="258"/>
        <v>Green</v>
      </c>
      <c r="F2769" s="72" t="s">
        <v>1722</v>
      </c>
      <c r="G2769" s="23"/>
      <c r="H2769" s="24" t="str">
        <f t="shared" si="259"/>
        <v>Start Loc</v>
      </c>
      <c r="I2769" s="24" t="str">
        <f t="shared" si="260"/>
        <v>End Loc</v>
      </c>
      <c r="J2769" s="24" t="str">
        <f t="shared" si="261"/>
        <v>Segment</v>
      </c>
      <c r="K2769" s="71" t="s">
        <v>1118</v>
      </c>
      <c r="L2769" s="22">
        <v>0.5</v>
      </c>
      <c r="M2769" s="22">
        <v>0.74</v>
      </c>
      <c r="N2769" s="22">
        <v>3</v>
      </c>
      <c r="O2769" s="22">
        <v>0</v>
      </c>
      <c r="P2769" s="22">
        <v>0</v>
      </c>
      <c r="Q2769" s="22">
        <v>0</v>
      </c>
      <c r="R2769" s="22"/>
      <c r="S2769" s="22"/>
      <c r="T2769" s="22"/>
      <c r="U2769" t="s">
        <v>6826</v>
      </c>
      <c r="V2769" s="18">
        <f t="shared" si="262"/>
        <v>0.24</v>
      </c>
      <c r="W2769" s="18">
        <v>40.580267241999998</v>
      </c>
      <c r="X2769" s="18">
        <v>-83.092713487899999</v>
      </c>
      <c r="Y2769" s="18">
        <v>40.583500715299998</v>
      </c>
      <c r="Z2769" s="18">
        <v>-83.091541394800004</v>
      </c>
      <c r="AA2769" s="71" t="str">
        <f t="shared" si="263"/>
        <v>MAR</v>
      </c>
    </row>
    <row r="2770" spans="1:27" x14ac:dyDescent="0.25">
      <c r="A2770" s="22" t="s">
        <v>5057</v>
      </c>
      <c r="B2770" s="22">
        <v>0</v>
      </c>
      <c r="C2770" s="22" t="s">
        <v>4618</v>
      </c>
      <c r="D2770" s="22">
        <v>3</v>
      </c>
      <c r="E2770" s="23" t="str">
        <f t="shared" si="258"/>
        <v>Green</v>
      </c>
      <c r="F2770" s="72" t="s">
        <v>1692</v>
      </c>
      <c r="G2770" s="23"/>
      <c r="H2770" s="24" t="str">
        <f t="shared" si="259"/>
        <v>Start Loc</v>
      </c>
      <c r="I2770" s="24" t="str">
        <f t="shared" si="260"/>
        <v>End Loc</v>
      </c>
      <c r="J2770" s="24" t="str">
        <f t="shared" si="261"/>
        <v>Segment</v>
      </c>
      <c r="K2770" s="71" t="s">
        <v>886</v>
      </c>
      <c r="L2770" s="22">
        <v>2</v>
      </c>
      <c r="M2770" s="22">
        <v>2.2400000000000002</v>
      </c>
      <c r="N2770" s="22">
        <v>3</v>
      </c>
      <c r="O2770" s="22">
        <v>0</v>
      </c>
      <c r="P2770" s="22">
        <v>0</v>
      </c>
      <c r="Q2770" s="22">
        <v>1</v>
      </c>
      <c r="R2770" s="22"/>
      <c r="S2770" s="22"/>
      <c r="T2770" s="22"/>
      <c r="U2770" t="s">
        <v>1926</v>
      </c>
      <c r="V2770" s="18">
        <f t="shared" si="262"/>
        <v>0.24000000000000021</v>
      </c>
      <c r="W2770" s="18">
        <v>40.587005690700003</v>
      </c>
      <c r="X2770" s="18">
        <v>-81.386521179200003</v>
      </c>
      <c r="Y2770" s="18">
        <v>40.586462251900002</v>
      </c>
      <c r="Z2770" s="18">
        <v>-81.382702295399994</v>
      </c>
      <c r="AA2770" s="71" t="str">
        <f t="shared" si="263"/>
        <v>TUS</v>
      </c>
    </row>
    <row r="2771" spans="1:27" x14ac:dyDescent="0.25">
      <c r="A2771" s="22" t="s">
        <v>2429</v>
      </c>
      <c r="B2771" s="22">
        <v>0</v>
      </c>
      <c r="C2771" s="22" t="s">
        <v>4626</v>
      </c>
      <c r="D2771" s="22">
        <v>2</v>
      </c>
      <c r="E2771" s="23" t="str">
        <f t="shared" si="258"/>
        <v>Green</v>
      </c>
      <c r="F2771" s="72" t="s">
        <v>1695</v>
      </c>
      <c r="G2771" s="23"/>
      <c r="H2771" s="24" t="str">
        <f t="shared" si="259"/>
        <v>Start Loc</v>
      </c>
      <c r="I2771" s="24" t="str">
        <f t="shared" si="260"/>
        <v>End Loc</v>
      </c>
      <c r="J2771" s="24" t="str">
        <f t="shared" si="261"/>
        <v>Segment</v>
      </c>
      <c r="K2771" s="71" t="s">
        <v>1021</v>
      </c>
      <c r="L2771" s="22">
        <v>1.75</v>
      </c>
      <c r="M2771" s="22">
        <v>1.99</v>
      </c>
      <c r="N2771" s="22">
        <v>2</v>
      </c>
      <c r="O2771" s="22">
        <v>0</v>
      </c>
      <c r="P2771" s="22">
        <v>0</v>
      </c>
      <c r="Q2771" s="22">
        <v>0</v>
      </c>
      <c r="R2771" s="22"/>
      <c r="S2771" s="22"/>
      <c r="T2771" s="22"/>
      <c r="U2771" t="s">
        <v>1654</v>
      </c>
      <c r="V2771" s="18">
        <f t="shared" si="262"/>
        <v>0.24</v>
      </c>
      <c r="W2771" s="18">
        <v>40.588247119099996</v>
      </c>
      <c r="X2771" s="18">
        <v>-81.829932804099997</v>
      </c>
      <c r="Y2771" s="18">
        <v>40.5872675237</v>
      </c>
      <c r="Z2771" s="18">
        <v>-81.826416702900005</v>
      </c>
      <c r="AA2771" s="71" t="str">
        <f t="shared" si="263"/>
        <v>HOL</v>
      </c>
    </row>
    <row r="2772" spans="1:27" x14ac:dyDescent="0.25">
      <c r="A2772" s="22" t="s">
        <v>5903</v>
      </c>
      <c r="B2772" s="22">
        <v>0</v>
      </c>
      <c r="C2772" s="22" t="s">
        <v>4641</v>
      </c>
      <c r="D2772" s="22">
        <v>2</v>
      </c>
      <c r="E2772" s="23" t="str">
        <f t="shared" si="258"/>
        <v>Green</v>
      </c>
      <c r="F2772" s="72" t="s">
        <v>1692</v>
      </c>
      <c r="G2772" s="23"/>
      <c r="H2772" s="24" t="str">
        <f t="shared" si="259"/>
        <v>Start Loc</v>
      </c>
      <c r="I2772" s="24" t="str">
        <f t="shared" si="260"/>
        <v>End Loc</v>
      </c>
      <c r="J2772" s="24" t="str">
        <f t="shared" si="261"/>
        <v>Segment</v>
      </c>
      <c r="K2772" s="71" t="s">
        <v>805</v>
      </c>
      <c r="L2772" s="22">
        <v>8.5</v>
      </c>
      <c r="M2772" s="22">
        <v>8.74</v>
      </c>
      <c r="N2772" s="22">
        <v>2</v>
      </c>
      <c r="O2772" s="22">
        <v>0</v>
      </c>
      <c r="P2772" s="22">
        <v>0</v>
      </c>
      <c r="Q2772" s="22">
        <v>1</v>
      </c>
      <c r="R2772" s="22"/>
      <c r="S2772" s="22"/>
      <c r="T2772" s="22"/>
      <c r="U2772" t="s">
        <v>422</v>
      </c>
      <c r="V2772" s="18">
        <f t="shared" si="262"/>
        <v>0.24000000000000021</v>
      </c>
      <c r="W2772" s="18">
        <v>40.5845955168</v>
      </c>
      <c r="X2772" s="18">
        <v>-81.333909301800006</v>
      </c>
      <c r="Y2772" s="18">
        <v>40.587349209700001</v>
      </c>
      <c r="Z2772" s="18">
        <v>-81.336590852</v>
      </c>
      <c r="AA2772" s="71" t="str">
        <f t="shared" si="263"/>
        <v>TUS</v>
      </c>
    </row>
    <row r="2773" spans="1:27" x14ac:dyDescent="0.25">
      <c r="A2773" s="22" t="s">
        <v>5888</v>
      </c>
      <c r="B2773" s="22">
        <v>0</v>
      </c>
      <c r="C2773" s="22" t="s">
        <v>4612</v>
      </c>
      <c r="D2773" s="22">
        <v>2</v>
      </c>
      <c r="E2773" s="23" t="str">
        <f t="shared" si="258"/>
        <v>Green</v>
      </c>
      <c r="F2773" s="72" t="s">
        <v>1692</v>
      </c>
      <c r="G2773" s="23"/>
      <c r="H2773" s="24" t="str">
        <f t="shared" si="259"/>
        <v>Start Loc</v>
      </c>
      <c r="I2773" s="24" t="str">
        <f t="shared" si="260"/>
        <v>End Loc</v>
      </c>
      <c r="J2773" s="24" t="str">
        <f t="shared" si="261"/>
        <v>Segment</v>
      </c>
      <c r="K2773" s="71" t="s">
        <v>1010</v>
      </c>
      <c r="L2773" s="22">
        <v>1</v>
      </c>
      <c r="M2773" s="22">
        <v>1.24</v>
      </c>
      <c r="N2773" s="22">
        <v>2</v>
      </c>
      <c r="O2773" s="22">
        <v>0</v>
      </c>
      <c r="P2773" s="22">
        <v>0</v>
      </c>
      <c r="Q2773" s="22">
        <v>0</v>
      </c>
      <c r="R2773" s="22"/>
      <c r="S2773" s="22"/>
      <c r="T2773" s="22"/>
      <c r="U2773" t="s">
        <v>6716</v>
      </c>
      <c r="V2773" s="18">
        <f t="shared" si="262"/>
        <v>0.24</v>
      </c>
      <c r="W2773" s="18">
        <v>40.586502991700002</v>
      </c>
      <c r="X2773" s="18">
        <v>-81.650548777500006</v>
      </c>
      <c r="Y2773" s="18">
        <v>40.587519475599997</v>
      </c>
      <c r="Z2773" s="18">
        <v>-81.646702037799997</v>
      </c>
      <c r="AA2773" s="71" t="str">
        <f t="shared" si="263"/>
        <v>TUS</v>
      </c>
    </row>
    <row r="2774" spans="1:27" x14ac:dyDescent="0.25">
      <c r="A2774" s="22" t="s">
        <v>5624</v>
      </c>
      <c r="B2774" s="22">
        <v>0</v>
      </c>
      <c r="C2774" s="22" t="s">
        <v>4627</v>
      </c>
      <c r="D2774" s="22">
        <v>2</v>
      </c>
      <c r="E2774" s="23" t="str">
        <f t="shared" si="258"/>
        <v>Green</v>
      </c>
      <c r="F2774" s="72" t="s">
        <v>1695</v>
      </c>
      <c r="G2774" s="23"/>
      <c r="H2774" s="24" t="str">
        <f t="shared" si="259"/>
        <v>Start Loc</v>
      </c>
      <c r="I2774" s="24" t="str">
        <f t="shared" si="260"/>
        <v>End Loc</v>
      </c>
      <c r="J2774" s="24" t="str">
        <f t="shared" si="261"/>
        <v>Segment</v>
      </c>
      <c r="K2774" s="71" t="s">
        <v>1021</v>
      </c>
      <c r="L2774" s="22">
        <v>3.25</v>
      </c>
      <c r="M2774" s="22">
        <v>3.49</v>
      </c>
      <c r="N2774" s="22">
        <v>2</v>
      </c>
      <c r="O2774" s="22">
        <v>0</v>
      </c>
      <c r="P2774" s="22">
        <v>0</v>
      </c>
      <c r="Q2774" s="22">
        <v>1</v>
      </c>
      <c r="R2774" s="22"/>
      <c r="S2774" s="22"/>
      <c r="T2774" s="22"/>
      <c r="U2774" t="s">
        <v>1654</v>
      </c>
      <c r="V2774" s="18">
        <f t="shared" si="262"/>
        <v>0.24000000000000021</v>
      </c>
      <c r="W2774" s="18">
        <v>40.5867694473</v>
      </c>
      <c r="X2774" s="18">
        <v>-81.802480088699994</v>
      </c>
      <c r="Y2774" s="18">
        <v>40.587656077600002</v>
      </c>
      <c r="Z2774" s="18">
        <v>-81.798981638399994</v>
      </c>
      <c r="AA2774" s="71" t="str">
        <f t="shared" si="263"/>
        <v>HOL</v>
      </c>
    </row>
    <row r="2775" spans="1:27" x14ac:dyDescent="0.25">
      <c r="A2775" s="22" t="s">
        <v>5745</v>
      </c>
      <c r="B2775" s="22">
        <v>0</v>
      </c>
      <c r="C2775" s="22" t="s">
        <v>4644</v>
      </c>
      <c r="D2775" s="22">
        <v>2</v>
      </c>
      <c r="E2775" s="23" t="str">
        <f t="shared" si="258"/>
        <v>Green</v>
      </c>
      <c r="F2775" s="72" t="s">
        <v>1751</v>
      </c>
      <c r="G2775" s="23"/>
      <c r="H2775" s="24" t="str">
        <f t="shared" si="259"/>
        <v>Start Loc</v>
      </c>
      <c r="I2775" s="24" t="str">
        <f t="shared" si="260"/>
        <v>End Loc</v>
      </c>
      <c r="J2775" s="24" t="str">
        <f t="shared" si="261"/>
        <v>Segment</v>
      </c>
      <c r="K2775" s="71" t="s">
        <v>1001</v>
      </c>
      <c r="L2775" s="22">
        <v>5.25</v>
      </c>
      <c r="M2775" s="22">
        <v>5.49</v>
      </c>
      <c r="N2775" s="22">
        <v>2</v>
      </c>
      <c r="O2775" s="22">
        <v>0</v>
      </c>
      <c r="P2775" s="22">
        <v>0</v>
      </c>
      <c r="Q2775" s="22">
        <v>1</v>
      </c>
      <c r="R2775" s="22"/>
      <c r="S2775" s="22"/>
      <c r="T2775" s="22"/>
      <c r="U2775" t="s">
        <v>6674</v>
      </c>
      <c r="V2775" s="18">
        <f t="shared" si="262"/>
        <v>0.24000000000000021</v>
      </c>
      <c r="W2775" s="18">
        <v>40.586372052999998</v>
      </c>
      <c r="X2775" s="18">
        <v>-83.678010521100006</v>
      </c>
      <c r="Y2775" s="18">
        <v>40.589244199299998</v>
      </c>
      <c r="Z2775" s="18">
        <v>-83.6754433471</v>
      </c>
      <c r="AA2775" s="71" t="str">
        <f t="shared" si="263"/>
        <v>HAR</v>
      </c>
    </row>
    <row r="2776" spans="1:27" x14ac:dyDescent="0.25">
      <c r="A2776" s="22" t="s">
        <v>3639</v>
      </c>
      <c r="B2776" s="22">
        <v>0</v>
      </c>
      <c r="C2776" s="22" t="s">
        <v>4644</v>
      </c>
      <c r="D2776" s="22">
        <v>2</v>
      </c>
      <c r="E2776" s="23" t="str">
        <f t="shared" si="258"/>
        <v>Green</v>
      </c>
      <c r="F2776" s="72" t="s">
        <v>1692</v>
      </c>
      <c r="G2776" s="23"/>
      <c r="H2776" s="24" t="str">
        <f t="shared" si="259"/>
        <v>Start Loc</v>
      </c>
      <c r="I2776" s="24" t="str">
        <f t="shared" si="260"/>
        <v>End Loc</v>
      </c>
      <c r="J2776" s="24" t="str">
        <f t="shared" si="261"/>
        <v>Segment</v>
      </c>
      <c r="K2776" s="71" t="s">
        <v>1006</v>
      </c>
      <c r="L2776" s="22">
        <v>5.25</v>
      </c>
      <c r="M2776" s="22">
        <v>5.49</v>
      </c>
      <c r="N2776" s="22">
        <v>2</v>
      </c>
      <c r="O2776" s="22">
        <v>0</v>
      </c>
      <c r="P2776" s="22">
        <v>0</v>
      </c>
      <c r="Q2776" s="22">
        <v>1</v>
      </c>
      <c r="R2776" s="22"/>
      <c r="S2776" s="22"/>
      <c r="T2776" s="22"/>
      <c r="U2776" t="s">
        <v>534</v>
      </c>
      <c r="V2776" s="18">
        <f t="shared" si="262"/>
        <v>0.24000000000000021</v>
      </c>
      <c r="W2776" s="18">
        <v>40.588013531800001</v>
      </c>
      <c r="X2776" s="18">
        <v>-81.429097470800002</v>
      </c>
      <c r="Y2776" s="18">
        <v>40.591302902800003</v>
      </c>
      <c r="Z2776" s="18">
        <v>-81.4285356428</v>
      </c>
      <c r="AA2776" s="71" t="str">
        <f t="shared" si="263"/>
        <v>TUS</v>
      </c>
    </row>
    <row r="2777" spans="1:27" x14ac:dyDescent="0.25">
      <c r="A2777" s="22" t="s">
        <v>2683</v>
      </c>
      <c r="B2777" s="22">
        <v>0</v>
      </c>
      <c r="C2777" s="22" t="s">
        <v>4608</v>
      </c>
      <c r="D2777" s="22">
        <v>2</v>
      </c>
      <c r="E2777" s="23" t="str">
        <f t="shared" si="258"/>
        <v>Green</v>
      </c>
      <c r="F2777" s="72" t="s">
        <v>1695</v>
      </c>
      <c r="G2777" s="23"/>
      <c r="H2777" s="24" t="str">
        <f t="shared" si="259"/>
        <v>Start Loc</v>
      </c>
      <c r="I2777" s="24" t="str">
        <f t="shared" si="260"/>
        <v>End Loc</v>
      </c>
      <c r="J2777" s="24" t="str">
        <f t="shared" si="261"/>
        <v>Segment</v>
      </c>
      <c r="K2777" s="71" t="s">
        <v>815</v>
      </c>
      <c r="L2777" s="22">
        <v>1.25</v>
      </c>
      <c r="M2777" s="22">
        <v>1.49</v>
      </c>
      <c r="N2777" s="22">
        <v>2</v>
      </c>
      <c r="O2777" s="22">
        <v>0</v>
      </c>
      <c r="P2777" s="22">
        <v>0</v>
      </c>
      <c r="Q2777" s="22">
        <v>1</v>
      </c>
      <c r="R2777" s="22"/>
      <c r="S2777" s="22"/>
      <c r="T2777" s="22"/>
      <c r="U2777" t="s">
        <v>2113</v>
      </c>
      <c r="V2777" s="18">
        <f t="shared" si="262"/>
        <v>0.24</v>
      </c>
      <c r="W2777" s="18">
        <v>40.589430462800003</v>
      </c>
      <c r="X2777" s="18">
        <v>-82.189987151400004</v>
      </c>
      <c r="Y2777" s="18">
        <v>40.592631156899998</v>
      </c>
      <c r="Z2777" s="18">
        <v>-82.191426363900007</v>
      </c>
      <c r="AA2777" s="71" t="str">
        <f t="shared" si="263"/>
        <v>HOL</v>
      </c>
    </row>
    <row r="2778" spans="1:27" x14ac:dyDescent="0.25">
      <c r="A2778" s="22" t="s">
        <v>3317</v>
      </c>
      <c r="B2778" s="22">
        <v>0</v>
      </c>
      <c r="C2778" s="22" t="s">
        <v>4606</v>
      </c>
      <c r="D2778" s="22">
        <v>2</v>
      </c>
      <c r="E2778" s="23" t="str">
        <f t="shared" si="258"/>
        <v>Green</v>
      </c>
      <c r="F2778" s="72" t="s">
        <v>1692</v>
      </c>
      <c r="G2778" s="23"/>
      <c r="H2778" s="24" t="str">
        <f t="shared" si="259"/>
        <v>Start Loc</v>
      </c>
      <c r="I2778" s="24" t="str">
        <f t="shared" si="260"/>
        <v>End Loc</v>
      </c>
      <c r="J2778" s="24" t="str">
        <f t="shared" si="261"/>
        <v>Segment</v>
      </c>
      <c r="K2778" s="71" t="s">
        <v>899</v>
      </c>
      <c r="L2778" s="22">
        <v>0.25</v>
      </c>
      <c r="M2778" s="22">
        <v>0.49</v>
      </c>
      <c r="N2778" s="22">
        <v>2</v>
      </c>
      <c r="O2778" s="22">
        <v>0</v>
      </c>
      <c r="P2778" s="22">
        <v>0</v>
      </c>
      <c r="Q2778" s="22">
        <v>0</v>
      </c>
      <c r="R2778" s="22"/>
      <c r="S2778" s="22"/>
      <c r="T2778" s="22"/>
      <c r="U2778" t="s">
        <v>303</v>
      </c>
      <c r="V2778" s="18">
        <f t="shared" si="262"/>
        <v>0.24</v>
      </c>
      <c r="W2778" s="18">
        <v>40.590206502900003</v>
      </c>
      <c r="X2778" s="18">
        <v>-81.521805745199998</v>
      </c>
      <c r="Y2778" s="18">
        <v>40.592782368800002</v>
      </c>
      <c r="Z2778" s="18">
        <v>-81.518947811700002</v>
      </c>
      <c r="AA2778" s="71" t="str">
        <f t="shared" si="263"/>
        <v>TUS</v>
      </c>
    </row>
    <row r="2779" spans="1:27" x14ac:dyDescent="0.25">
      <c r="A2779" s="22" t="s">
        <v>3042</v>
      </c>
      <c r="B2779" s="22">
        <v>0</v>
      </c>
      <c r="C2779" s="22" t="s">
        <v>4645</v>
      </c>
      <c r="D2779" s="22">
        <v>2</v>
      </c>
      <c r="E2779" s="23" t="str">
        <f t="shared" si="258"/>
        <v>Green</v>
      </c>
      <c r="F2779" s="72" t="s">
        <v>1692</v>
      </c>
      <c r="G2779" s="23"/>
      <c r="H2779" s="24" t="str">
        <f t="shared" si="259"/>
        <v>Start Loc</v>
      </c>
      <c r="I2779" s="24" t="str">
        <f t="shared" si="260"/>
        <v>End Loc</v>
      </c>
      <c r="J2779" s="24" t="str">
        <f t="shared" si="261"/>
        <v>Segment</v>
      </c>
      <c r="K2779" s="71" t="s">
        <v>805</v>
      </c>
      <c r="L2779" s="22">
        <v>9</v>
      </c>
      <c r="M2779" s="22">
        <v>9.24</v>
      </c>
      <c r="N2779" s="22">
        <v>2</v>
      </c>
      <c r="O2779" s="22">
        <v>0</v>
      </c>
      <c r="P2779" s="22">
        <v>1</v>
      </c>
      <c r="Q2779" s="22">
        <v>2</v>
      </c>
      <c r="R2779" s="22"/>
      <c r="S2779" s="22"/>
      <c r="T2779" s="22"/>
      <c r="U2779" t="s">
        <v>422</v>
      </c>
      <c r="V2779" s="18">
        <f t="shared" si="262"/>
        <v>0.24000000000000021</v>
      </c>
      <c r="W2779" s="18">
        <v>40.590911725399998</v>
      </c>
      <c r="X2779" s="18">
        <v>-81.338005721900004</v>
      </c>
      <c r="Y2779" s="18">
        <v>40.593458786299998</v>
      </c>
      <c r="Z2779" s="18">
        <v>-81.340678749700004</v>
      </c>
      <c r="AA2779" s="71" t="str">
        <f t="shared" si="263"/>
        <v>TUS</v>
      </c>
    </row>
    <row r="2780" spans="1:27" x14ac:dyDescent="0.25">
      <c r="A2780" s="22" t="s">
        <v>3471</v>
      </c>
      <c r="B2780" s="22">
        <v>0</v>
      </c>
      <c r="C2780" s="22" t="s">
        <v>4619</v>
      </c>
      <c r="D2780" s="22">
        <v>2</v>
      </c>
      <c r="E2780" s="23" t="str">
        <f t="shared" si="258"/>
        <v>Green</v>
      </c>
      <c r="F2780" s="72" t="s">
        <v>1692</v>
      </c>
      <c r="G2780" s="23"/>
      <c r="H2780" s="24" t="str">
        <f t="shared" si="259"/>
        <v>Start Loc</v>
      </c>
      <c r="I2780" s="24" t="str">
        <f t="shared" si="260"/>
        <v>End Loc</v>
      </c>
      <c r="J2780" s="24" t="str">
        <f t="shared" si="261"/>
        <v>Segment</v>
      </c>
      <c r="K2780" s="71" t="s">
        <v>899</v>
      </c>
      <c r="L2780" s="22">
        <v>0.5</v>
      </c>
      <c r="M2780" s="22">
        <v>0.74</v>
      </c>
      <c r="N2780" s="22">
        <v>2</v>
      </c>
      <c r="O2780" s="22">
        <v>0</v>
      </c>
      <c r="P2780" s="22">
        <v>0</v>
      </c>
      <c r="Q2780" s="22">
        <v>1</v>
      </c>
      <c r="R2780" s="22"/>
      <c r="S2780" s="22"/>
      <c r="T2780" s="22"/>
      <c r="U2780" t="s">
        <v>303</v>
      </c>
      <c r="V2780" s="18">
        <f t="shared" si="262"/>
        <v>0.24</v>
      </c>
      <c r="W2780" s="18">
        <v>40.5928843286</v>
      </c>
      <c r="X2780" s="18">
        <v>-81.518812884699997</v>
      </c>
      <c r="Y2780" s="18">
        <v>40.593577812100001</v>
      </c>
      <c r="Z2780" s="18">
        <v>-81.514500855500003</v>
      </c>
      <c r="AA2780" s="71" t="str">
        <f t="shared" si="263"/>
        <v>TUS</v>
      </c>
    </row>
    <row r="2781" spans="1:27" x14ac:dyDescent="0.25">
      <c r="A2781" s="22" t="s">
        <v>3133</v>
      </c>
      <c r="B2781" s="22">
        <v>0</v>
      </c>
      <c r="C2781" s="22" t="s">
        <v>4669</v>
      </c>
      <c r="D2781" s="22">
        <v>2</v>
      </c>
      <c r="E2781" s="23" t="str">
        <f t="shared" si="258"/>
        <v>Green</v>
      </c>
      <c r="F2781" s="72" t="s">
        <v>1692</v>
      </c>
      <c r="G2781" s="23"/>
      <c r="H2781" s="24" t="str">
        <f t="shared" si="259"/>
        <v>Start Loc</v>
      </c>
      <c r="I2781" s="24" t="str">
        <f t="shared" si="260"/>
        <v>End Loc</v>
      </c>
      <c r="J2781" s="24" t="str">
        <f t="shared" si="261"/>
        <v>Segment</v>
      </c>
      <c r="K2781" s="71" t="s">
        <v>805</v>
      </c>
      <c r="L2781" s="22">
        <v>9.25</v>
      </c>
      <c r="M2781" s="22">
        <v>9.49</v>
      </c>
      <c r="N2781" s="22">
        <v>2</v>
      </c>
      <c r="O2781" s="22">
        <v>0</v>
      </c>
      <c r="P2781" s="22">
        <v>0</v>
      </c>
      <c r="Q2781" s="22">
        <v>3</v>
      </c>
      <c r="R2781" s="22"/>
      <c r="S2781" s="22"/>
      <c r="T2781" s="22"/>
      <c r="U2781" t="s">
        <v>422</v>
      </c>
      <c r="V2781" s="18">
        <f t="shared" si="262"/>
        <v>0.24000000000000021</v>
      </c>
      <c r="W2781" s="18">
        <v>40.593520779099997</v>
      </c>
      <c r="X2781" s="18">
        <v>-81.340850157299997</v>
      </c>
      <c r="Y2781" s="18">
        <v>40.593715064800001</v>
      </c>
      <c r="Z2781" s="18">
        <v>-81.345005842800006</v>
      </c>
      <c r="AA2781" s="71" t="str">
        <f t="shared" si="263"/>
        <v>TUS</v>
      </c>
    </row>
    <row r="2782" spans="1:27" x14ac:dyDescent="0.25">
      <c r="A2782" s="22" t="s">
        <v>6214</v>
      </c>
      <c r="B2782" s="22">
        <v>0</v>
      </c>
      <c r="C2782" s="22" t="s">
        <v>4665</v>
      </c>
      <c r="D2782" s="22">
        <v>2</v>
      </c>
      <c r="E2782" s="23" t="str">
        <f t="shared" si="258"/>
        <v>Green</v>
      </c>
      <c r="F2782" s="72" t="s">
        <v>1692</v>
      </c>
      <c r="G2782" s="23"/>
      <c r="H2782" s="24" t="str">
        <f t="shared" si="259"/>
        <v>Start Loc</v>
      </c>
      <c r="I2782" s="24" t="str">
        <f t="shared" si="260"/>
        <v>End Loc</v>
      </c>
      <c r="J2782" s="24" t="str">
        <f t="shared" si="261"/>
        <v>Segment</v>
      </c>
      <c r="K2782" s="71" t="s">
        <v>805</v>
      </c>
      <c r="L2782" s="22">
        <v>9.75</v>
      </c>
      <c r="M2782" s="22">
        <v>9.99</v>
      </c>
      <c r="N2782" s="22">
        <v>2</v>
      </c>
      <c r="O2782" s="22">
        <v>0</v>
      </c>
      <c r="P2782" s="22">
        <v>0</v>
      </c>
      <c r="Q2782" s="22">
        <v>2</v>
      </c>
      <c r="R2782" s="22"/>
      <c r="S2782" s="22"/>
      <c r="T2782" s="22"/>
      <c r="U2782" t="s">
        <v>422</v>
      </c>
      <c r="V2782" s="18">
        <f t="shared" si="262"/>
        <v>0.24000000000000021</v>
      </c>
      <c r="W2782" s="18">
        <v>40.592645629800003</v>
      </c>
      <c r="X2782" s="18">
        <v>-81.349593186800007</v>
      </c>
      <c r="Y2782" s="18">
        <v>40.594924391100001</v>
      </c>
      <c r="Z2782" s="18">
        <v>-81.3525674001</v>
      </c>
      <c r="AA2782" s="71" t="str">
        <f t="shared" si="263"/>
        <v>TUS</v>
      </c>
    </row>
    <row r="2783" spans="1:27" x14ac:dyDescent="0.25">
      <c r="A2783" s="22" t="s">
        <v>3220</v>
      </c>
      <c r="B2783" s="22">
        <v>0</v>
      </c>
      <c r="C2783" s="22" t="s">
        <v>4612</v>
      </c>
      <c r="D2783" s="22">
        <v>4</v>
      </c>
      <c r="E2783" s="23" t="str">
        <f t="shared" si="258"/>
        <v>Green</v>
      </c>
      <c r="F2783" s="72" t="s">
        <v>1692</v>
      </c>
      <c r="G2783" s="23"/>
      <c r="H2783" s="24" t="str">
        <f t="shared" si="259"/>
        <v>Start Loc</v>
      </c>
      <c r="I2783" s="24" t="str">
        <f t="shared" si="260"/>
        <v>End Loc</v>
      </c>
      <c r="J2783" s="24" t="str">
        <f t="shared" si="261"/>
        <v>Segment</v>
      </c>
      <c r="K2783" s="71" t="s">
        <v>886</v>
      </c>
      <c r="L2783" s="22">
        <v>1</v>
      </c>
      <c r="M2783" s="22">
        <v>1.24</v>
      </c>
      <c r="N2783" s="22">
        <v>4</v>
      </c>
      <c r="O2783" s="22">
        <v>0</v>
      </c>
      <c r="P2783" s="22">
        <v>0</v>
      </c>
      <c r="Q2783" s="22">
        <v>2</v>
      </c>
      <c r="R2783" s="22"/>
      <c r="S2783" s="22"/>
      <c r="T2783" s="22"/>
      <c r="U2783" t="s">
        <v>1926</v>
      </c>
      <c r="V2783" s="18">
        <f t="shared" si="262"/>
        <v>0.24</v>
      </c>
      <c r="W2783" s="18">
        <v>40.598498382300001</v>
      </c>
      <c r="X2783" s="18">
        <v>-81.392343554899995</v>
      </c>
      <c r="Y2783" s="18">
        <v>40.597729785799999</v>
      </c>
      <c r="Z2783" s="18">
        <v>-81.388279132799994</v>
      </c>
      <c r="AA2783" s="71" t="str">
        <f t="shared" si="263"/>
        <v>TUS</v>
      </c>
    </row>
    <row r="2784" spans="1:27" x14ac:dyDescent="0.25">
      <c r="A2784" s="22" t="s">
        <v>2594</v>
      </c>
      <c r="B2784" s="22">
        <v>0</v>
      </c>
      <c r="C2784" s="22" t="s">
        <v>4632</v>
      </c>
      <c r="D2784" s="22">
        <v>3</v>
      </c>
      <c r="E2784" s="23" t="str">
        <f t="shared" si="258"/>
        <v>Green</v>
      </c>
      <c r="F2784" s="72" t="s">
        <v>1692</v>
      </c>
      <c r="G2784" s="23"/>
      <c r="H2784" s="24" t="str">
        <f t="shared" si="259"/>
        <v>Start Loc</v>
      </c>
      <c r="I2784" s="24" t="str">
        <f t="shared" si="260"/>
        <v>End Loc</v>
      </c>
      <c r="J2784" s="24" t="str">
        <f t="shared" si="261"/>
        <v>Segment</v>
      </c>
      <c r="K2784" s="71" t="s">
        <v>985</v>
      </c>
      <c r="L2784" s="22">
        <v>7.75</v>
      </c>
      <c r="M2784" s="22">
        <v>7.99</v>
      </c>
      <c r="N2784" s="22">
        <v>3</v>
      </c>
      <c r="O2784" s="22">
        <v>0</v>
      </c>
      <c r="P2784" s="22">
        <v>0</v>
      </c>
      <c r="Q2784" s="22">
        <v>0</v>
      </c>
      <c r="R2784" s="22"/>
      <c r="S2784" s="22"/>
      <c r="T2784" s="22"/>
      <c r="U2784" t="s">
        <v>2000</v>
      </c>
      <c r="V2784" s="18">
        <f t="shared" si="262"/>
        <v>0.24000000000000021</v>
      </c>
      <c r="W2784" s="18">
        <v>40.602281556599998</v>
      </c>
      <c r="X2784" s="18">
        <v>-81.421195345100003</v>
      </c>
      <c r="Y2784" s="18">
        <v>40.599395346000001</v>
      </c>
      <c r="Z2784" s="18">
        <v>-81.418838669799996</v>
      </c>
      <c r="AA2784" s="71" t="str">
        <f t="shared" si="263"/>
        <v>TUS</v>
      </c>
    </row>
    <row r="2785" spans="1:27" x14ac:dyDescent="0.25">
      <c r="A2785" s="22" t="s">
        <v>4435</v>
      </c>
      <c r="B2785" s="22">
        <v>0</v>
      </c>
      <c r="C2785" s="22" t="s">
        <v>4608</v>
      </c>
      <c r="D2785" s="22">
        <v>5</v>
      </c>
      <c r="E2785" s="23" t="str">
        <f t="shared" si="258"/>
        <v>Green</v>
      </c>
      <c r="F2785" s="72" t="s">
        <v>1692</v>
      </c>
      <c r="G2785" s="23"/>
      <c r="H2785" s="24" t="str">
        <f t="shared" si="259"/>
        <v>Start Loc</v>
      </c>
      <c r="I2785" s="24" t="str">
        <f t="shared" si="260"/>
        <v>End Loc</v>
      </c>
      <c r="J2785" s="24" t="str">
        <f t="shared" si="261"/>
        <v>Segment</v>
      </c>
      <c r="K2785" s="71" t="s">
        <v>894</v>
      </c>
      <c r="L2785" s="22">
        <v>1.25</v>
      </c>
      <c r="M2785" s="22">
        <v>1.49</v>
      </c>
      <c r="N2785" s="22">
        <v>5</v>
      </c>
      <c r="O2785" s="22">
        <v>0</v>
      </c>
      <c r="P2785" s="22">
        <v>0</v>
      </c>
      <c r="Q2785" s="22">
        <v>0</v>
      </c>
      <c r="R2785" s="22"/>
      <c r="S2785" s="22"/>
      <c r="T2785" s="22"/>
      <c r="U2785" t="s">
        <v>340</v>
      </c>
      <c r="V2785" s="18">
        <f t="shared" si="262"/>
        <v>0.24</v>
      </c>
      <c r="W2785" s="18">
        <v>40.6001895088</v>
      </c>
      <c r="X2785" s="18">
        <v>-81.641221658800006</v>
      </c>
      <c r="Y2785" s="18">
        <v>40.600691294599997</v>
      </c>
      <c r="Z2785" s="18">
        <v>-81.637484293499995</v>
      </c>
      <c r="AA2785" s="71" t="str">
        <f t="shared" si="263"/>
        <v>TUS</v>
      </c>
    </row>
    <row r="2786" spans="1:27" x14ac:dyDescent="0.25">
      <c r="A2786" s="22" t="s">
        <v>3517</v>
      </c>
      <c r="B2786" s="22">
        <v>0</v>
      </c>
      <c r="C2786" s="22" t="s">
        <v>4614</v>
      </c>
      <c r="D2786" s="22">
        <v>3</v>
      </c>
      <c r="E2786" s="23" t="str">
        <f t="shared" si="258"/>
        <v>Green</v>
      </c>
      <c r="F2786" s="72" t="s">
        <v>1722</v>
      </c>
      <c r="G2786" s="23"/>
      <c r="H2786" s="24" t="str">
        <f t="shared" si="259"/>
        <v>Start Loc</v>
      </c>
      <c r="I2786" s="24" t="str">
        <f t="shared" si="260"/>
        <v>End Loc</v>
      </c>
      <c r="J2786" s="24" t="str">
        <f t="shared" si="261"/>
        <v>Segment</v>
      </c>
      <c r="K2786" s="71" t="s">
        <v>933</v>
      </c>
      <c r="L2786" s="22">
        <v>3.75</v>
      </c>
      <c r="M2786" s="22">
        <v>3.99</v>
      </c>
      <c r="N2786" s="22">
        <v>3</v>
      </c>
      <c r="O2786" s="22">
        <v>0</v>
      </c>
      <c r="P2786" s="22">
        <v>0</v>
      </c>
      <c r="Q2786" s="22">
        <v>1</v>
      </c>
      <c r="R2786" s="22"/>
      <c r="S2786" s="22"/>
      <c r="T2786" s="22"/>
      <c r="U2786" t="s">
        <v>1396</v>
      </c>
      <c r="V2786" s="18">
        <f t="shared" si="262"/>
        <v>0.24000000000000021</v>
      </c>
      <c r="W2786" s="18">
        <v>40.599935587200001</v>
      </c>
      <c r="X2786" s="18">
        <v>-83.091522038799994</v>
      </c>
      <c r="Y2786" s="18">
        <v>40.600798115700002</v>
      </c>
      <c r="Z2786" s="18">
        <v>-83.087162833700006</v>
      </c>
      <c r="AA2786" s="71" t="str">
        <f t="shared" si="263"/>
        <v>MAR</v>
      </c>
    </row>
    <row r="2787" spans="1:27" x14ac:dyDescent="0.25">
      <c r="A2787" s="22" t="s">
        <v>3123</v>
      </c>
      <c r="B2787" s="22">
        <v>0</v>
      </c>
      <c r="C2787" s="22" t="s">
        <v>4618</v>
      </c>
      <c r="D2787" s="22">
        <v>2</v>
      </c>
      <c r="E2787" s="23" t="str">
        <f t="shared" si="258"/>
        <v>Green</v>
      </c>
      <c r="F2787" s="72" t="s">
        <v>1752</v>
      </c>
      <c r="G2787" s="23"/>
      <c r="H2787" s="24" t="str">
        <f t="shared" si="259"/>
        <v>Start Loc</v>
      </c>
      <c r="I2787" s="24" t="str">
        <f t="shared" si="260"/>
        <v>End Loc</v>
      </c>
      <c r="J2787" s="24" t="str">
        <f t="shared" si="261"/>
        <v>Segment</v>
      </c>
      <c r="K2787" s="71" t="s">
        <v>946</v>
      </c>
      <c r="L2787" s="22">
        <v>2</v>
      </c>
      <c r="M2787" s="22">
        <v>2.2400000000000002</v>
      </c>
      <c r="N2787" s="22">
        <v>2</v>
      </c>
      <c r="O2787" s="22">
        <v>0</v>
      </c>
      <c r="P2787" s="22">
        <v>1</v>
      </c>
      <c r="Q2787" s="22">
        <v>3</v>
      </c>
      <c r="R2787" s="22"/>
      <c r="S2787" s="22"/>
      <c r="T2787" s="22"/>
      <c r="U2787" t="s">
        <v>2173</v>
      </c>
      <c r="V2787" s="18">
        <f t="shared" si="262"/>
        <v>0.24000000000000021</v>
      </c>
      <c r="W2787" s="18">
        <v>40.601433100199998</v>
      </c>
      <c r="X2787" s="18">
        <v>-82.690602987000005</v>
      </c>
      <c r="Y2787" s="18">
        <v>40.601253653800001</v>
      </c>
      <c r="Z2787" s="18">
        <v>-82.686080014400005</v>
      </c>
      <c r="AA2787" s="71" t="str">
        <f t="shared" si="263"/>
        <v>MRW</v>
      </c>
    </row>
    <row r="2788" spans="1:27" x14ac:dyDescent="0.25">
      <c r="A2788" s="22" t="s">
        <v>6225</v>
      </c>
      <c r="B2788" s="22">
        <v>0</v>
      </c>
      <c r="C2788" s="22" t="s">
        <v>4621</v>
      </c>
      <c r="D2788" s="22">
        <v>2</v>
      </c>
      <c r="E2788" s="23" t="str">
        <f t="shared" si="258"/>
        <v>Green</v>
      </c>
      <c r="F2788" s="72" t="s">
        <v>1736</v>
      </c>
      <c r="G2788" s="23"/>
      <c r="H2788" s="24" t="str">
        <f t="shared" si="259"/>
        <v>Start Loc</v>
      </c>
      <c r="I2788" s="24" t="str">
        <f t="shared" si="260"/>
        <v>End Loc</v>
      </c>
      <c r="J2788" s="24" t="str">
        <f t="shared" si="261"/>
        <v>Segment</v>
      </c>
      <c r="K2788" s="71" t="s">
        <v>6622</v>
      </c>
      <c r="L2788" s="22">
        <v>0.75</v>
      </c>
      <c r="M2788" s="22">
        <v>0.99</v>
      </c>
      <c r="N2788" s="22">
        <v>2</v>
      </c>
      <c r="O2788" s="22">
        <v>0</v>
      </c>
      <c r="P2788" s="22">
        <v>1</v>
      </c>
      <c r="Q2788" s="22">
        <v>1</v>
      </c>
      <c r="R2788" s="22"/>
      <c r="S2788" s="22"/>
      <c r="T2788" s="22"/>
      <c r="U2788" t="s">
        <v>6802</v>
      </c>
      <c r="V2788" s="18">
        <f t="shared" si="262"/>
        <v>0.24</v>
      </c>
      <c r="W2788" s="18">
        <v>40.600077811399998</v>
      </c>
      <c r="X2788" s="18">
        <v>-84.244806679099995</v>
      </c>
      <c r="Y2788" s="18">
        <v>40.603374793</v>
      </c>
      <c r="Z2788" s="18">
        <v>-84.245742159499997</v>
      </c>
      <c r="AA2788" s="71" t="str">
        <f t="shared" si="263"/>
        <v>AUG</v>
      </c>
    </row>
    <row r="2789" spans="1:27" x14ac:dyDescent="0.25">
      <c r="A2789" s="22" t="s">
        <v>3559</v>
      </c>
      <c r="B2789" s="22">
        <v>0</v>
      </c>
      <c r="C2789" s="22" t="s">
        <v>4630</v>
      </c>
      <c r="D2789" s="22">
        <v>2</v>
      </c>
      <c r="E2789" s="23" t="str">
        <f t="shared" si="258"/>
        <v>Green</v>
      </c>
      <c r="F2789" s="72" t="s">
        <v>1751</v>
      </c>
      <c r="G2789" s="23"/>
      <c r="H2789" s="24" t="str">
        <f t="shared" si="259"/>
        <v>Start Loc</v>
      </c>
      <c r="I2789" s="24" t="str">
        <f t="shared" si="260"/>
        <v>End Loc</v>
      </c>
      <c r="J2789" s="24" t="str">
        <f t="shared" si="261"/>
        <v>Segment</v>
      </c>
      <c r="K2789" s="71" t="s">
        <v>1048</v>
      </c>
      <c r="L2789" s="22">
        <v>5.75</v>
      </c>
      <c r="M2789" s="22">
        <v>5.99</v>
      </c>
      <c r="N2789" s="22">
        <v>2</v>
      </c>
      <c r="O2789" s="22">
        <v>1</v>
      </c>
      <c r="P2789" s="22">
        <v>0</v>
      </c>
      <c r="Q2789" s="22">
        <v>2</v>
      </c>
      <c r="R2789" s="22"/>
      <c r="S2789" s="22"/>
      <c r="T2789" s="22"/>
      <c r="U2789" t="s">
        <v>704</v>
      </c>
      <c r="V2789" s="18">
        <f t="shared" si="262"/>
        <v>0.24000000000000021</v>
      </c>
      <c r="W2789" s="18">
        <v>40.600910560199999</v>
      </c>
      <c r="X2789" s="18">
        <v>-83.615701827899997</v>
      </c>
      <c r="Y2789" s="18">
        <v>40.604286021299998</v>
      </c>
      <c r="Z2789" s="18">
        <v>-83.616678870599998</v>
      </c>
      <c r="AA2789" s="71" t="str">
        <f t="shared" si="263"/>
        <v>HAR</v>
      </c>
    </row>
    <row r="2790" spans="1:27" x14ac:dyDescent="0.25">
      <c r="A2790" s="22" t="s">
        <v>3788</v>
      </c>
      <c r="B2790" s="22">
        <v>0</v>
      </c>
      <c r="C2790" s="22" t="s">
        <v>4620</v>
      </c>
      <c r="D2790" s="22">
        <v>2</v>
      </c>
      <c r="E2790" s="23" t="str">
        <f t="shared" si="258"/>
        <v>Green</v>
      </c>
      <c r="F2790" s="72" t="s">
        <v>1692</v>
      </c>
      <c r="G2790" s="23"/>
      <c r="H2790" s="24" t="str">
        <f t="shared" si="259"/>
        <v>Start Loc</v>
      </c>
      <c r="I2790" s="24" t="str">
        <f t="shared" si="260"/>
        <v>End Loc</v>
      </c>
      <c r="J2790" s="24" t="str">
        <f t="shared" si="261"/>
        <v>Segment</v>
      </c>
      <c r="K2790" s="71" t="s">
        <v>894</v>
      </c>
      <c r="L2790" s="22">
        <v>0</v>
      </c>
      <c r="M2790" s="22">
        <v>0.24</v>
      </c>
      <c r="N2790" s="22">
        <v>2</v>
      </c>
      <c r="O2790" s="22">
        <v>0</v>
      </c>
      <c r="P2790" s="22">
        <v>0</v>
      </c>
      <c r="Q2790" s="22">
        <v>2</v>
      </c>
      <c r="R2790" s="22"/>
      <c r="S2790" s="22"/>
      <c r="T2790" s="22"/>
      <c r="U2790" t="s">
        <v>340</v>
      </c>
      <c r="V2790" s="18">
        <f t="shared" si="262"/>
        <v>0.24</v>
      </c>
      <c r="W2790" s="18">
        <v>40.604968352199997</v>
      </c>
      <c r="X2790" s="18">
        <v>-81.663817479000002</v>
      </c>
      <c r="Y2790" s="18">
        <v>40.604462668700002</v>
      </c>
      <c r="Z2790" s="18">
        <v>-81.659316396600005</v>
      </c>
      <c r="AA2790" s="71" t="str">
        <f t="shared" si="263"/>
        <v>TUS</v>
      </c>
    </row>
    <row r="2791" spans="1:27" x14ac:dyDescent="0.25">
      <c r="A2791" s="22" t="s">
        <v>3290</v>
      </c>
      <c r="B2791" s="22">
        <v>0</v>
      </c>
      <c r="C2791" s="22" t="s">
        <v>4621</v>
      </c>
      <c r="D2791" s="22">
        <v>5</v>
      </c>
      <c r="E2791" s="23" t="str">
        <f t="shared" si="258"/>
        <v>Green</v>
      </c>
      <c r="F2791" s="72" t="s">
        <v>1692</v>
      </c>
      <c r="G2791" s="23"/>
      <c r="H2791" s="24" t="str">
        <f t="shared" si="259"/>
        <v>Start Loc</v>
      </c>
      <c r="I2791" s="24" t="str">
        <f t="shared" si="260"/>
        <v>End Loc</v>
      </c>
      <c r="J2791" s="24" t="str">
        <f t="shared" si="261"/>
        <v>Segment</v>
      </c>
      <c r="K2791" s="71" t="s">
        <v>849</v>
      </c>
      <c r="L2791" s="22">
        <v>0.75</v>
      </c>
      <c r="M2791" s="22">
        <v>0.99</v>
      </c>
      <c r="N2791" s="22">
        <v>5</v>
      </c>
      <c r="O2791" s="22">
        <v>0</v>
      </c>
      <c r="P2791" s="22">
        <v>0</v>
      </c>
      <c r="Q2791" s="22">
        <v>1</v>
      </c>
      <c r="R2791" s="22"/>
      <c r="S2791" s="22"/>
      <c r="T2791" s="22"/>
      <c r="U2791" t="s">
        <v>1847</v>
      </c>
      <c r="V2791" s="18">
        <f t="shared" si="262"/>
        <v>0.24</v>
      </c>
      <c r="W2791" s="18">
        <v>40.602646576200002</v>
      </c>
      <c r="X2791" s="18">
        <v>-81.617979021099998</v>
      </c>
      <c r="Y2791" s="18">
        <v>40.6054818279</v>
      </c>
      <c r="Z2791" s="18">
        <v>-81.619093638999999</v>
      </c>
      <c r="AA2791" s="71" t="str">
        <f t="shared" si="263"/>
        <v>TUS</v>
      </c>
    </row>
    <row r="2792" spans="1:27" x14ac:dyDescent="0.25">
      <c r="A2792" s="22" t="s">
        <v>5547</v>
      </c>
      <c r="B2792" s="22">
        <v>0</v>
      </c>
      <c r="C2792" s="22" t="s">
        <v>4608</v>
      </c>
      <c r="D2792" s="22">
        <v>2</v>
      </c>
      <c r="E2792" s="23" t="str">
        <f t="shared" si="258"/>
        <v>Green</v>
      </c>
      <c r="F2792" s="72" t="s">
        <v>1722</v>
      </c>
      <c r="G2792" s="23"/>
      <c r="H2792" s="24" t="str">
        <f t="shared" si="259"/>
        <v>Start Loc</v>
      </c>
      <c r="I2792" s="24" t="str">
        <f t="shared" si="260"/>
        <v>End Loc</v>
      </c>
      <c r="J2792" s="24" t="str">
        <f t="shared" si="261"/>
        <v>Segment</v>
      </c>
      <c r="K2792" s="71" t="s">
        <v>962</v>
      </c>
      <c r="L2792" s="22">
        <v>1.25</v>
      </c>
      <c r="M2792" s="22">
        <v>1.49</v>
      </c>
      <c r="N2792" s="22">
        <v>2</v>
      </c>
      <c r="O2792" s="22">
        <v>0</v>
      </c>
      <c r="P2792" s="22">
        <v>0</v>
      </c>
      <c r="Q2792" s="22">
        <v>0</v>
      </c>
      <c r="R2792" s="22"/>
      <c r="S2792" s="22"/>
      <c r="T2792" s="22"/>
      <c r="U2792" t="s">
        <v>1402</v>
      </c>
      <c r="V2792" s="18">
        <f t="shared" si="262"/>
        <v>0.24</v>
      </c>
      <c r="W2792" s="18">
        <v>40.602836894500001</v>
      </c>
      <c r="X2792" s="18">
        <v>-83.171438530900005</v>
      </c>
      <c r="Y2792" s="18">
        <v>40.605528257700001</v>
      </c>
      <c r="Z2792" s="18">
        <v>-83.168663925100006</v>
      </c>
      <c r="AA2792" s="71" t="str">
        <f t="shared" si="263"/>
        <v>MAR</v>
      </c>
    </row>
    <row r="2793" spans="1:27" x14ac:dyDescent="0.25">
      <c r="A2793" s="22" t="s">
        <v>5806</v>
      </c>
      <c r="B2793" s="22">
        <v>0</v>
      </c>
      <c r="C2793" s="22" t="s">
        <v>4609</v>
      </c>
      <c r="D2793" s="22">
        <v>2</v>
      </c>
      <c r="E2793" s="23" t="str">
        <f t="shared" si="258"/>
        <v>Green</v>
      </c>
      <c r="F2793" s="72" t="s">
        <v>1704</v>
      </c>
      <c r="G2793" s="23"/>
      <c r="H2793" s="24" t="str">
        <f t="shared" si="259"/>
        <v>Start Loc</v>
      </c>
      <c r="I2793" s="24" t="str">
        <f t="shared" si="260"/>
        <v>End Loc</v>
      </c>
      <c r="J2793" s="24" t="str">
        <f t="shared" si="261"/>
        <v>Segment</v>
      </c>
      <c r="K2793" s="71" t="s">
        <v>923</v>
      </c>
      <c r="L2793" s="22">
        <v>4.25</v>
      </c>
      <c r="M2793" s="22">
        <v>4.49</v>
      </c>
      <c r="N2793" s="22">
        <v>2</v>
      </c>
      <c r="O2793" s="22">
        <v>0</v>
      </c>
      <c r="P2793" s="22">
        <v>0</v>
      </c>
      <c r="Q2793" s="22">
        <v>0</v>
      </c>
      <c r="R2793" s="22"/>
      <c r="S2793" s="22"/>
      <c r="T2793" s="22"/>
      <c r="U2793" t="s">
        <v>663</v>
      </c>
      <c r="V2793" s="18">
        <f t="shared" si="262"/>
        <v>0.24000000000000021</v>
      </c>
      <c r="W2793" s="18">
        <v>40.603046262900001</v>
      </c>
      <c r="X2793" s="18">
        <v>-81.169912920100003</v>
      </c>
      <c r="Y2793" s="18">
        <v>40.605841933800001</v>
      </c>
      <c r="Z2793" s="18">
        <v>-81.168152860800006</v>
      </c>
      <c r="AA2793" s="71" t="str">
        <f t="shared" si="263"/>
        <v>CAR</v>
      </c>
    </row>
    <row r="2794" spans="1:27" x14ac:dyDescent="0.25">
      <c r="A2794" s="22" t="s">
        <v>5933</v>
      </c>
      <c r="B2794" s="22">
        <v>0</v>
      </c>
      <c r="C2794" s="22" t="s">
        <v>4612</v>
      </c>
      <c r="D2794" s="22">
        <v>2</v>
      </c>
      <c r="E2794" s="23" t="str">
        <f t="shared" si="258"/>
        <v>Green</v>
      </c>
      <c r="F2794" s="72" t="s">
        <v>1692</v>
      </c>
      <c r="G2794" s="23"/>
      <c r="H2794" s="24" t="str">
        <f t="shared" si="259"/>
        <v>Start Loc</v>
      </c>
      <c r="I2794" s="24" t="str">
        <f t="shared" si="260"/>
        <v>End Loc</v>
      </c>
      <c r="J2794" s="24" t="str">
        <f t="shared" si="261"/>
        <v>Segment</v>
      </c>
      <c r="K2794" s="71" t="s">
        <v>849</v>
      </c>
      <c r="L2794" s="22">
        <v>1</v>
      </c>
      <c r="M2794" s="22">
        <v>1.24</v>
      </c>
      <c r="N2794" s="22">
        <v>2</v>
      </c>
      <c r="O2794" s="22">
        <v>0</v>
      </c>
      <c r="P2794" s="22">
        <v>0</v>
      </c>
      <c r="Q2794" s="22">
        <v>0</v>
      </c>
      <c r="R2794" s="22"/>
      <c r="S2794" s="22"/>
      <c r="T2794" s="22"/>
      <c r="U2794" t="s">
        <v>1847</v>
      </c>
      <c r="V2794" s="18">
        <f t="shared" si="262"/>
        <v>0.24</v>
      </c>
      <c r="W2794" s="18">
        <v>40.605487515100002</v>
      </c>
      <c r="X2794" s="18">
        <v>-81.619283080200006</v>
      </c>
      <c r="Y2794" s="18">
        <v>40.607339562699998</v>
      </c>
      <c r="Z2794" s="18">
        <v>-81.622619513000004</v>
      </c>
      <c r="AA2794" s="71" t="str">
        <f t="shared" si="263"/>
        <v>TUS</v>
      </c>
    </row>
    <row r="2795" spans="1:27" x14ac:dyDescent="0.25">
      <c r="A2795" s="22" t="s">
        <v>5105</v>
      </c>
      <c r="B2795" s="22">
        <v>0</v>
      </c>
      <c r="C2795" s="22" t="s">
        <v>4643</v>
      </c>
      <c r="D2795" s="22">
        <v>2</v>
      </c>
      <c r="E2795" s="23" t="str">
        <f t="shared" si="258"/>
        <v>Green</v>
      </c>
      <c r="F2795" s="72" t="s">
        <v>1704</v>
      </c>
      <c r="G2795" s="23"/>
      <c r="H2795" s="24" t="str">
        <f t="shared" si="259"/>
        <v>Start Loc</v>
      </c>
      <c r="I2795" s="24" t="str">
        <f t="shared" si="260"/>
        <v>End Loc</v>
      </c>
      <c r="J2795" s="24" t="str">
        <f t="shared" si="261"/>
        <v>Segment</v>
      </c>
      <c r="K2795" s="71" t="s">
        <v>852</v>
      </c>
      <c r="L2795" s="22">
        <v>3.5</v>
      </c>
      <c r="M2795" s="22">
        <v>3.74</v>
      </c>
      <c r="N2795" s="22">
        <v>2</v>
      </c>
      <c r="O2795" s="22">
        <v>0</v>
      </c>
      <c r="P2795" s="22">
        <v>1</v>
      </c>
      <c r="Q2795" s="22">
        <v>2</v>
      </c>
      <c r="R2795" s="22"/>
      <c r="S2795" s="22"/>
      <c r="T2795" s="22"/>
      <c r="U2795" t="s">
        <v>2153</v>
      </c>
      <c r="V2795" s="18">
        <f t="shared" si="262"/>
        <v>0.24000000000000021</v>
      </c>
      <c r="W2795" s="18">
        <v>40.606017309899997</v>
      </c>
      <c r="X2795" s="18">
        <v>-81.240221666099998</v>
      </c>
      <c r="Y2795" s="18">
        <v>40.609407833600002</v>
      </c>
      <c r="Z2795" s="18">
        <v>-81.240567639600002</v>
      </c>
      <c r="AA2795" s="71" t="str">
        <f t="shared" si="263"/>
        <v>CAR</v>
      </c>
    </row>
    <row r="2796" spans="1:27" x14ac:dyDescent="0.25">
      <c r="A2796" s="22" t="s">
        <v>2261</v>
      </c>
      <c r="B2796" s="22">
        <v>0</v>
      </c>
      <c r="C2796" s="22" t="s">
        <v>4630</v>
      </c>
      <c r="D2796" s="22">
        <v>2</v>
      </c>
      <c r="E2796" s="23" t="str">
        <f t="shared" si="258"/>
        <v>Green</v>
      </c>
      <c r="F2796" s="72" t="s">
        <v>1695</v>
      </c>
      <c r="G2796" s="23"/>
      <c r="H2796" s="24" t="str">
        <f t="shared" si="259"/>
        <v>Start Loc</v>
      </c>
      <c r="I2796" s="24" t="str">
        <f t="shared" si="260"/>
        <v>End Loc</v>
      </c>
      <c r="J2796" s="24" t="str">
        <f t="shared" si="261"/>
        <v>Segment</v>
      </c>
      <c r="K2796" s="71" t="s">
        <v>1011</v>
      </c>
      <c r="L2796" s="22">
        <v>5.75</v>
      </c>
      <c r="M2796" s="22">
        <v>5.99</v>
      </c>
      <c r="N2796" s="22">
        <v>2</v>
      </c>
      <c r="O2796" s="22">
        <v>0</v>
      </c>
      <c r="P2796" s="22">
        <v>0</v>
      </c>
      <c r="Q2796" s="22">
        <v>0</v>
      </c>
      <c r="R2796" s="22"/>
      <c r="S2796" s="22"/>
      <c r="T2796" s="22"/>
      <c r="U2796" t="s">
        <v>399</v>
      </c>
      <c r="V2796" s="18">
        <f t="shared" si="262"/>
        <v>0.24000000000000021</v>
      </c>
      <c r="W2796" s="18">
        <v>40.613022432800001</v>
      </c>
      <c r="X2796" s="18">
        <v>-81.679087717800002</v>
      </c>
      <c r="Y2796" s="18">
        <v>40.610906909400001</v>
      </c>
      <c r="Z2796" s="18">
        <v>-81.675564033800001</v>
      </c>
      <c r="AA2796" s="71" t="str">
        <f t="shared" si="263"/>
        <v>HOL</v>
      </c>
    </row>
    <row r="2797" spans="1:27" x14ac:dyDescent="0.25">
      <c r="A2797" s="22" t="s">
        <v>5882</v>
      </c>
      <c r="B2797" s="22">
        <v>0</v>
      </c>
      <c r="C2797" s="22" t="s">
        <v>4635</v>
      </c>
      <c r="D2797" s="22">
        <v>2</v>
      </c>
      <c r="E2797" s="23" t="str">
        <f t="shared" si="258"/>
        <v>Green</v>
      </c>
      <c r="F2797" s="72" t="s">
        <v>1752</v>
      </c>
      <c r="G2797" s="23"/>
      <c r="H2797" s="24" t="str">
        <f t="shared" si="259"/>
        <v>Start Loc</v>
      </c>
      <c r="I2797" s="24" t="str">
        <f t="shared" si="260"/>
        <v>End Loc</v>
      </c>
      <c r="J2797" s="24" t="str">
        <f t="shared" si="261"/>
        <v>Segment</v>
      </c>
      <c r="K2797" s="71" t="s">
        <v>1052</v>
      </c>
      <c r="L2797" s="22">
        <v>4.5</v>
      </c>
      <c r="M2797" s="22">
        <v>4.74</v>
      </c>
      <c r="N2797" s="22">
        <v>2</v>
      </c>
      <c r="O2797" s="22">
        <v>0</v>
      </c>
      <c r="P2797" s="22">
        <v>1</v>
      </c>
      <c r="Q2797" s="22">
        <v>1</v>
      </c>
      <c r="R2797" s="22"/>
      <c r="S2797" s="22"/>
      <c r="T2797" s="22"/>
      <c r="U2797" t="s">
        <v>6714</v>
      </c>
      <c r="V2797" s="18">
        <f t="shared" si="262"/>
        <v>0.24000000000000021</v>
      </c>
      <c r="W2797" s="18">
        <v>40.612198985799999</v>
      </c>
      <c r="X2797" s="18">
        <v>-82.868587043999995</v>
      </c>
      <c r="Y2797" s="18">
        <v>40.611006148599998</v>
      </c>
      <c r="Z2797" s="18">
        <v>-82.864299969100003</v>
      </c>
      <c r="AA2797" s="71" t="str">
        <f t="shared" si="263"/>
        <v>MRW</v>
      </c>
    </row>
    <row r="2798" spans="1:27" x14ac:dyDescent="0.25">
      <c r="A2798" s="22" t="s">
        <v>2982</v>
      </c>
      <c r="B2798" s="22">
        <v>0</v>
      </c>
      <c r="C2798" s="22" t="s">
        <v>4612</v>
      </c>
      <c r="D2798" s="22">
        <v>2</v>
      </c>
      <c r="E2798" s="23" t="str">
        <f t="shared" si="258"/>
        <v>Green</v>
      </c>
      <c r="F2798" s="72" t="s">
        <v>1752</v>
      </c>
      <c r="G2798" s="23"/>
      <c r="H2798" s="24" t="str">
        <f t="shared" si="259"/>
        <v>Start Loc</v>
      </c>
      <c r="I2798" s="24" t="str">
        <f t="shared" si="260"/>
        <v>End Loc</v>
      </c>
      <c r="J2798" s="24" t="str">
        <f t="shared" si="261"/>
        <v>Segment</v>
      </c>
      <c r="K2798" s="71" t="s">
        <v>929</v>
      </c>
      <c r="L2798" s="22">
        <v>1</v>
      </c>
      <c r="M2798" s="22">
        <v>1.24</v>
      </c>
      <c r="N2798" s="22">
        <v>2</v>
      </c>
      <c r="O2798" s="22">
        <v>0</v>
      </c>
      <c r="P2798" s="22">
        <v>0</v>
      </c>
      <c r="Q2798" s="22">
        <v>2</v>
      </c>
      <c r="R2798" s="22"/>
      <c r="S2798" s="22"/>
      <c r="T2798" s="22"/>
      <c r="U2798" t="s">
        <v>1824</v>
      </c>
      <c r="V2798" s="18">
        <f t="shared" si="262"/>
        <v>0.24</v>
      </c>
      <c r="W2798" s="18">
        <v>40.608116278799997</v>
      </c>
      <c r="X2798" s="18">
        <v>-82.783972147499995</v>
      </c>
      <c r="Y2798" s="18">
        <v>40.611356021500001</v>
      </c>
      <c r="Z2798" s="18">
        <v>-82.785449894999999</v>
      </c>
      <c r="AA2798" s="71" t="str">
        <f t="shared" si="263"/>
        <v>MRW</v>
      </c>
    </row>
    <row r="2799" spans="1:27" x14ac:dyDescent="0.25">
      <c r="A2799" s="22" t="s">
        <v>3356</v>
      </c>
      <c r="B2799" s="22">
        <v>0</v>
      </c>
      <c r="C2799" s="22" t="s">
        <v>4616</v>
      </c>
      <c r="D2799" s="22">
        <v>3</v>
      </c>
      <c r="E2799" s="23" t="str">
        <f t="shared" si="258"/>
        <v>Green</v>
      </c>
      <c r="F2799" s="72" t="s">
        <v>1695</v>
      </c>
      <c r="G2799" s="23"/>
      <c r="H2799" s="24" t="str">
        <f t="shared" si="259"/>
        <v>Start Loc</v>
      </c>
      <c r="I2799" s="24" t="str">
        <f t="shared" si="260"/>
        <v>End Loc</v>
      </c>
      <c r="J2799" s="24" t="str">
        <f t="shared" si="261"/>
        <v>Segment</v>
      </c>
      <c r="K2799" s="71" t="s">
        <v>965</v>
      </c>
      <c r="L2799" s="22">
        <v>4</v>
      </c>
      <c r="M2799" s="22">
        <v>4.24</v>
      </c>
      <c r="N2799" s="22">
        <v>3</v>
      </c>
      <c r="O2799" s="22">
        <v>0</v>
      </c>
      <c r="P2799" s="22">
        <v>0</v>
      </c>
      <c r="Q2799" s="22">
        <v>1</v>
      </c>
      <c r="R2799" s="22"/>
      <c r="S2799" s="22"/>
      <c r="T2799" s="22"/>
      <c r="U2799" t="s">
        <v>1166</v>
      </c>
      <c r="V2799" s="18">
        <f t="shared" si="262"/>
        <v>0.24000000000000021</v>
      </c>
      <c r="W2799" s="18">
        <v>40.608376270400001</v>
      </c>
      <c r="X2799" s="18">
        <v>-81.955306746299996</v>
      </c>
      <c r="Y2799" s="18">
        <v>40.6114343522</v>
      </c>
      <c r="Z2799" s="18">
        <v>-81.9534732228</v>
      </c>
      <c r="AA2799" s="71" t="str">
        <f t="shared" si="263"/>
        <v>HOL</v>
      </c>
    </row>
    <row r="2800" spans="1:27" x14ac:dyDescent="0.25">
      <c r="A2800" s="22" t="s">
        <v>2765</v>
      </c>
      <c r="B2800" s="22">
        <v>0</v>
      </c>
      <c r="C2800" s="22" t="s">
        <v>4624</v>
      </c>
      <c r="D2800" s="22">
        <v>2</v>
      </c>
      <c r="E2800" s="23" t="str">
        <f t="shared" si="258"/>
        <v>Green</v>
      </c>
      <c r="F2800" s="72" t="s">
        <v>1692</v>
      </c>
      <c r="G2800" s="23"/>
      <c r="H2800" s="24" t="str">
        <f t="shared" si="259"/>
        <v>Start Loc</v>
      </c>
      <c r="I2800" s="24" t="str">
        <f t="shared" si="260"/>
        <v>End Loc</v>
      </c>
      <c r="J2800" s="24" t="str">
        <f t="shared" si="261"/>
        <v>Segment</v>
      </c>
      <c r="K2800" s="71" t="s">
        <v>899</v>
      </c>
      <c r="L2800" s="22">
        <v>2.25</v>
      </c>
      <c r="M2800" s="22">
        <v>2.4900000000000002</v>
      </c>
      <c r="N2800" s="22">
        <v>2</v>
      </c>
      <c r="O2800" s="22">
        <v>0</v>
      </c>
      <c r="P2800" s="22">
        <v>0</v>
      </c>
      <c r="Q2800" s="22">
        <v>1</v>
      </c>
      <c r="R2800" s="22"/>
      <c r="S2800" s="22"/>
      <c r="T2800" s="22"/>
      <c r="U2800" t="s">
        <v>303</v>
      </c>
      <c r="V2800" s="18">
        <f t="shared" si="262"/>
        <v>0.24000000000000021</v>
      </c>
      <c r="W2800" s="18">
        <v>40.610036652399998</v>
      </c>
      <c r="X2800" s="18">
        <v>-81.497160208400004</v>
      </c>
      <c r="Y2800" s="18">
        <v>40.611899498699998</v>
      </c>
      <c r="Z2800" s="18">
        <v>-81.493350721900001</v>
      </c>
      <c r="AA2800" s="71" t="str">
        <f t="shared" si="263"/>
        <v>TUS</v>
      </c>
    </row>
    <row r="2801" spans="1:27" x14ac:dyDescent="0.25">
      <c r="A2801" s="22" t="s">
        <v>3457</v>
      </c>
      <c r="B2801" s="22">
        <v>0</v>
      </c>
      <c r="C2801" s="22" t="s">
        <v>4622</v>
      </c>
      <c r="D2801" s="22">
        <v>2</v>
      </c>
      <c r="E2801" s="23" t="str">
        <f t="shared" si="258"/>
        <v>Green</v>
      </c>
      <c r="F2801" s="72" t="s">
        <v>1702</v>
      </c>
      <c r="G2801" s="23"/>
      <c r="H2801" s="24" t="str">
        <f t="shared" si="259"/>
        <v>Start Loc</v>
      </c>
      <c r="I2801" s="24" t="str">
        <f t="shared" si="260"/>
        <v>End Loc</v>
      </c>
      <c r="J2801" s="24" t="str">
        <f t="shared" si="261"/>
        <v>Segment</v>
      </c>
      <c r="K2801" s="71" t="s">
        <v>1042</v>
      </c>
      <c r="L2801" s="22">
        <v>1.5</v>
      </c>
      <c r="M2801" s="22">
        <v>1.74</v>
      </c>
      <c r="N2801" s="22">
        <v>2</v>
      </c>
      <c r="O2801" s="22">
        <v>0</v>
      </c>
      <c r="P2801" s="22">
        <v>0</v>
      </c>
      <c r="Q2801" s="22">
        <v>2</v>
      </c>
      <c r="R2801" s="22"/>
      <c r="S2801" s="22"/>
      <c r="T2801" s="22"/>
      <c r="U2801" t="s">
        <v>456</v>
      </c>
      <c r="V2801" s="18">
        <f t="shared" si="262"/>
        <v>0.24</v>
      </c>
      <c r="W2801" s="18">
        <v>40.614705769899999</v>
      </c>
      <c r="X2801" s="18">
        <v>-80.673212076400006</v>
      </c>
      <c r="Y2801" s="18">
        <v>40.614121666300001</v>
      </c>
      <c r="Z2801" s="18">
        <v>-80.668831446400006</v>
      </c>
      <c r="AA2801" s="71" t="str">
        <f t="shared" si="263"/>
        <v>COL</v>
      </c>
    </row>
    <row r="2802" spans="1:27" x14ac:dyDescent="0.25">
      <c r="A2802" s="22" t="s">
        <v>3434</v>
      </c>
      <c r="B2802" s="22">
        <v>0</v>
      </c>
      <c r="C2802" s="22" t="s">
        <v>4624</v>
      </c>
      <c r="D2802" s="22">
        <v>2</v>
      </c>
      <c r="E2802" s="23" t="str">
        <f t="shared" si="258"/>
        <v>Green</v>
      </c>
      <c r="F2802" s="72" t="s">
        <v>1722</v>
      </c>
      <c r="G2802" s="23"/>
      <c r="H2802" s="24" t="str">
        <f t="shared" si="259"/>
        <v>Start Loc</v>
      </c>
      <c r="I2802" s="24" t="str">
        <f t="shared" si="260"/>
        <v>End Loc</v>
      </c>
      <c r="J2802" s="24" t="str">
        <f t="shared" si="261"/>
        <v>Segment</v>
      </c>
      <c r="K2802" s="71" t="s">
        <v>962</v>
      </c>
      <c r="L2802" s="22">
        <v>2.25</v>
      </c>
      <c r="M2802" s="22">
        <v>2.4900000000000002</v>
      </c>
      <c r="N2802" s="22">
        <v>2</v>
      </c>
      <c r="O2802" s="22">
        <v>0</v>
      </c>
      <c r="P2802" s="22">
        <v>0</v>
      </c>
      <c r="Q2802" s="22">
        <v>2</v>
      </c>
      <c r="R2802" s="22"/>
      <c r="S2802" s="22"/>
      <c r="T2802" s="22"/>
      <c r="U2802" t="s">
        <v>1402</v>
      </c>
      <c r="V2802" s="18">
        <f t="shared" si="262"/>
        <v>0.24000000000000021</v>
      </c>
      <c r="W2802" s="18">
        <v>40.613108753100001</v>
      </c>
      <c r="X2802" s="18">
        <v>-83.1583632177</v>
      </c>
      <c r="Y2802" s="18">
        <v>40.614648327399998</v>
      </c>
      <c r="Z2802" s="18">
        <v>-83.154313262100004</v>
      </c>
      <c r="AA2802" s="71" t="str">
        <f t="shared" si="263"/>
        <v>MAR</v>
      </c>
    </row>
    <row r="2803" spans="1:27" x14ac:dyDescent="0.25">
      <c r="A2803" s="22" t="s">
        <v>3540</v>
      </c>
      <c r="B2803" s="22">
        <v>0</v>
      </c>
      <c r="C2803" s="22" t="s">
        <v>4608</v>
      </c>
      <c r="D2803" s="22">
        <v>3</v>
      </c>
      <c r="E2803" s="23" t="str">
        <f t="shared" si="258"/>
        <v>Green</v>
      </c>
      <c r="F2803" s="72" t="s">
        <v>1752</v>
      </c>
      <c r="G2803" s="23"/>
      <c r="H2803" s="24" t="str">
        <f t="shared" si="259"/>
        <v>Start Loc</v>
      </c>
      <c r="I2803" s="24" t="str">
        <f t="shared" si="260"/>
        <v>End Loc</v>
      </c>
      <c r="J2803" s="24" t="str">
        <f t="shared" si="261"/>
        <v>Segment</v>
      </c>
      <c r="K2803" s="71" t="s">
        <v>929</v>
      </c>
      <c r="L2803" s="22">
        <v>1.25</v>
      </c>
      <c r="M2803" s="22">
        <v>1.49</v>
      </c>
      <c r="N2803" s="22">
        <v>3</v>
      </c>
      <c r="O2803" s="22">
        <v>0</v>
      </c>
      <c r="P2803" s="22">
        <v>1</v>
      </c>
      <c r="Q2803" s="22">
        <v>2</v>
      </c>
      <c r="R2803" s="22"/>
      <c r="S2803" s="22"/>
      <c r="T2803" s="22"/>
      <c r="U2803" t="s">
        <v>1824</v>
      </c>
      <c r="V2803" s="18">
        <f t="shared" si="262"/>
        <v>0.24</v>
      </c>
      <c r="W2803" s="18">
        <v>40.611498638100002</v>
      </c>
      <c r="X2803" s="18">
        <v>-82.785484027400003</v>
      </c>
      <c r="Y2803" s="18">
        <v>40.614845723999998</v>
      </c>
      <c r="Z2803" s="18">
        <v>-82.786682008900002</v>
      </c>
      <c r="AA2803" s="71" t="str">
        <f t="shared" si="263"/>
        <v>MRW</v>
      </c>
    </row>
    <row r="2804" spans="1:27" x14ac:dyDescent="0.25">
      <c r="A2804" s="22" t="s">
        <v>2693</v>
      </c>
      <c r="B2804" s="22">
        <v>0</v>
      </c>
      <c r="C2804" s="22" t="s">
        <v>4635</v>
      </c>
      <c r="D2804" s="22">
        <v>2</v>
      </c>
      <c r="E2804" s="23" t="str">
        <f t="shared" si="258"/>
        <v>Green</v>
      </c>
      <c r="F2804" s="72" t="s">
        <v>1695</v>
      </c>
      <c r="G2804" s="23"/>
      <c r="H2804" s="24" t="str">
        <f t="shared" si="259"/>
        <v>Start Loc</v>
      </c>
      <c r="I2804" s="24" t="str">
        <f t="shared" si="260"/>
        <v>End Loc</v>
      </c>
      <c r="J2804" s="24" t="str">
        <f t="shared" si="261"/>
        <v>Segment</v>
      </c>
      <c r="K2804" s="71" t="s">
        <v>965</v>
      </c>
      <c r="L2804" s="22">
        <v>4.5</v>
      </c>
      <c r="M2804" s="22">
        <v>4.74</v>
      </c>
      <c r="N2804" s="22">
        <v>2</v>
      </c>
      <c r="O2804" s="22">
        <v>0</v>
      </c>
      <c r="P2804" s="22">
        <v>0</v>
      </c>
      <c r="Q2804" s="22">
        <v>1</v>
      </c>
      <c r="R2804" s="22"/>
      <c r="S2804" s="22"/>
      <c r="T2804" s="22"/>
      <c r="U2804" t="s">
        <v>1166</v>
      </c>
      <c r="V2804" s="18">
        <f t="shared" si="262"/>
        <v>0.24000000000000021</v>
      </c>
      <c r="W2804" s="18">
        <v>40.613696969400003</v>
      </c>
      <c r="X2804" s="18">
        <v>-81.949531311100003</v>
      </c>
      <c r="Y2804" s="18">
        <v>40.615263123299997</v>
      </c>
      <c r="Z2804" s="18">
        <v>-81.945516621500005</v>
      </c>
      <c r="AA2804" s="71" t="str">
        <f t="shared" si="263"/>
        <v>HOL</v>
      </c>
    </row>
    <row r="2805" spans="1:27" x14ac:dyDescent="0.25">
      <c r="A2805" s="22" t="s">
        <v>2834</v>
      </c>
      <c r="B2805" s="22">
        <v>0</v>
      </c>
      <c r="C2805" s="22" t="s">
        <v>4631</v>
      </c>
      <c r="D2805" s="22">
        <v>2</v>
      </c>
      <c r="E2805" s="23" t="str">
        <f t="shared" si="258"/>
        <v>Green</v>
      </c>
      <c r="F2805" s="72" t="s">
        <v>1692</v>
      </c>
      <c r="G2805" s="23"/>
      <c r="H2805" s="24" t="str">
        <f t="shared" si="259"/>
        <v>Start Loc</v>
      </c>
      <c r="I2805" s="24" t="str">
        <f t="shared" si="260"/>
        <v>End Loc</v>
      </c>
      <c r="J2805" s="24" t="str">
        <f t="shared" si="261"/>
        <v>Segment</v>
      </c>
      <c r="K2805" s="71" t="s">
        <v>899</v>
      </c>
      <c r="L2805" s="22">
        <v>3</v>
      </c>
      <c r="M2805" s="22">
        <v>3.24</v>
      </c>
      <c r="N2805" s="22">
        <v>2</v>
      </c>
      <c r="O2805" s="22">
        <v>0</v>
      </c>
      <c r="P2805" s="22">
        <v>0</v>
      </c>
      <c r="Q2805" s="22">
        <v>1</v>
      </c>
      <c r="R2805" s="22"/>
      <c r="S2805" s="22"/>
      <c r="T2805" s="22"/>
      <c r="U2805" t="s">
        <v>303</v>
      </c>
      <c r="V2805" s="18">
        <f t="shared" si="262"/>
        <v>0.24000000000000021</v>
      </c>
      <c r="W2805" s="18">
        <v>40.613950461000002</v>
      </c>
      <c r="X2805" s="18">
        <v>-81.484535133600005</v>
      </c>
      <c r="Y2805" s="18">
        <v>40.615931822</v>
      </c>
      <c r="Z2805" s="18">
        <v>-81.480803414199997</v>
      </c>
      <c r="AA2805" s="71" t="str">
        <f t="shared" si="263"/>
        <v>TUS</v>
      </c>
    </row>
    <row r="2806" spans="1:27" x14ac:dyDescent="0.25">
      <c r="A2806" s="22" t="s">
        <v>6183</v>
      </c>
      <c r="B2806" s="22">
        <v>0</v>
      </c>
      <c r="C2806" s="22" t="s">
        <v>4637</v>
      </c>
      <c r="D2806" s="22">
        <v>2</v>
      </c>
      <c r="E2806" s="23" t="str">
        <f t="shared" si="258"/>
        <v>Green</v>
      </c>
      <c r="F2806" s="72" t="s">
        <v>1722</v>
      </c>
      <c r="G2806" s="23"/>
      <c r="H2806" s="24" t="str">
        <f t="shared" si="259"/>
        <v>Start Loc</v>
      </c>
      <c r="I2806" s="24" t="str">
        <f t="shared" si="260"/>
        <v>End Loc</v>
      </c>
      <c r="J2806" s="24" t="str">
        <f t="shared" si="261"/>
        <v>Segment</v>
      </c>
      <c r="K2806" s="71" t="s">
        <v>866</v>
      </c>
      <c r="L2806" s="22">
        <v>8.25</v>
      </c>
      <c r="M2806" s="22">
        <v>8.49</v>
      </c>
      <c r="N2806" s="22">
        <v>2</v>
      </c>
      <c r="O2806" s="22">
        <v>0</v>
      </c>
      <c r="P2806" s="22">
        <v>1</v>
      </c>
      <c r="Q2806" s="22">
        <v>4</v>
      </c>
      <c r="R2806" s="22"/>
      <c r="S2806" s="22"/>
      <c r="T2806" s="22"/>
      <c r="U2806" t="s">
        <v>4826</v>
      </c>
      <c r="V2806" s="18">
        <f t="shared" si="262"/>
        <v>0.24000000000000021</v>
      </c>
      <c r="W2806" s="18">
        <v>40.614301231500001</v>
      </c>
      <c r="X2806" s="18">
        <v>-82.979723887299997</v>
      </c>
      <c r="Y2806" s="18">
        <v>40.617085583399998</v>
      </c>
      <c r="Z2806" s="18">
        <v>-82.977970054300002</v>
      </c>
      <c r="AA2806" s="71" t="str">
        <f t="shared" si="263"/>
        <v>MAR</v>
      </c>
    </row>
    <row r="2807" spans="1:27" x14ac:dyDescent="0.25">
      <c r="A2807" s="22" t="s">
        <v>3827</v>
      </c>
      <c r="B2807" s="22">
        <v>0</v>
      </c>
      <c r="C2807" s="22" t="s">
        <v>4620</v>
      </c>
      <c r="D2807" s="22">
        <v>2</v>
      </c>
      <c r="E2807" s="23" t="str">
        <f t="shared" si="258"/>
        <v>Green</v>
      </c>
      <c r="F2807" s="72" t="s">
        <v>1722</v>
      </c>
      <c r="G2807" s="23"/>
      <c r="H2807" s="24" t="str">
        <f t="shared" si="259"/>
        <v>Start Loc</v>
      </c>
      <c r="I2807" s="24" t="str">
        <f t="shared" si="260"/>
        <v>End Loc</v>
      </c>
      <c r="J2807" s="24" t="str">
        <f t="shared" si="261"/>
        <v>Segment</v>
      </c>
      <c r="K2807" s="71" t="s">
        <v>1010</v>
      </c>
      <c r="L2807" s="22">
        <v>0</v>
      </c>
      <c r="M2807" s="22">
        <v>0.24</v>
      </c>
      <c r="N2807" s="22">
        <v>2</v>
      </c>
      <c r="O2807" s="22">
        <v>0</v>
      </c>
      <c r="P2807" s="22">
        <v>0</v>
      </c>
      <c r="Q2807" s="22">
        <v>1</v>
      </c>
      <c r="R2807" s="22"/>
      <c r="S2807" s="22"/>
      <c r="T2807" s="22"/>
      <c r="U2807" t="s">
        <v>1334</v>
      </c>
      <c r="V2807" s="18">
        <f t="shared" si="262"/>
        <v>0.24</v>
      </c>
      <c r="W2807" s="18">
        <v>40.614591862099999</v>
      </c>
      <c r="X2807" s="18">
        <v>-83.154556848400006</v>
      </c>
      <c r="Y2807" s="18">
        <v>40.617287070899998</v>
      </c>
      <c r="Z2807" s="18">
        <v>-83.1566986853</v>
      </c>
      <c r="AA2807" s="71" t="str">
        <f t="shared" si="263"/>
        <v>MAR</v>
      </c>
    </row>
    <row r="2808" spans="1:27" x14ac:dyDescent="0.25">
      <c r="A2808" s="22" t="s">
        <v>6231</v>
      </c>
      <c r="B2808" s="22">
        <v>0</v>
      </c>
      <c r="C2808" s="22" t="s">
        <v>4615</v>
      </c>
      <c r="D2808" s="22">
        <v>2</v>
      </c>
      <c r="E2808" s="23" t="str">
        <f t="shared" si="258"/>
        <v>Green</v>
      </c>
      <c r="F2808" s="72" t="s">
        <v>1695</v>
      </c>
      <c r="G2808" s="23"/>
      <c r="H2808" s="24" t="str">
        <f t="shared" si="259"/>
        <v>Start Loc</v>
      </c>
      <c r="I2808" s="24" t="str">
        <f t="shared" si="260"/>
        <v>End Loc</v>
      </c>
      <c r="J2808" s="24" t="str">
        <f t="shared" si="261"/>
        <v>Segment</v>
      </c>
      <c r="K2808" s="71" t="s">
        <v>1121</v>
      </c>
      <c r="L2808" s="22">
        <v>2.5</v>
      </c>
      <c r="M2808" s="22">
        <v>2.74</v>
      </c>
      <c r="N2808" s="22">
        <v>2</v>
      </c>
      <c r="O2808" s="22">
        <v>0</v>
      </c>
      <c r="P2808" s="22">
        <v>0</v>
      </c>
      <c r="Q2808" s="22">
        <v>0</v>
      </c>
      <c r="R2808" s="22"/>
      <c r="S2808" s="22"/>
      <c r="T2808" s="22"/>
      <c r="U2808" t="s">
        <v>6805</v>
      </c>
      <c r="V2808" s="18">
        <f t="shared" si="262"/>
        <v>0.24000000000000021</v>
      </c>
      <c r="W2808" s="18">
        <v>40.620079720699998</v>
      </c>
      <c r="X2808" s="18">
        <v>-81.878664545199996</v>
      </c>
      <c r="Y2808" s="18">
        <v>40.618229406399998</v>
      </c>
      <c r="Z2808" s="18">
        <v>-81.874849119000004</v>
      </c>
      <c r="AA2808" s="71" t="str">
        <f t="shared" si="263"/>
        <v>HOL</v>
      </c>
    </row>
    <row r="2809" spans="1:27" x14ac:dyDescent="0.25">
      <c r="A2809" s="22" t="s">
        <v>6154</v>
      </c>
      <c r="B2809" s="22">
        <v>0</v>
      </c>
      <c r="C2809" s="22" t="s">
        <v>4626</v>
      </c>
      <c r="D2809" s="22">
        <v>2</v>
      </c>
      <c r="E2809" s="23" t="str">
        <f t="shared" si="258"/>
        <v>Green</v>
      </c>
      <c r="F2809" s="72" t="s">
        <v>1695</v>
      </c>
      <c r="G2809" s="23"/>
      <c r="H2809" s="24" t="str">
        <f t="shared" si="259"/>
        <v>Start Loc</v>
      </c>
      <c r="I2809" s="24" t="str">
        <f t="shared" si="260"/>
        <v>End Loc</v>
      </c>
      <c r="J2809" s="24" t="str">
        <f t="shared" si="261"/>
        <v>Segment</v>
      </c>
      <c r="K2809" s="71" t="s">
        <v>1011</v>
      </c>
      <c r="L2809" s="22">
        <v>1.75</v>
      </c>
      <c r="M2809" s="22">
        <v>1.99</v>
      </c>
      <c r="N2809" s="22">
        <v>2</v>
      </c>
      <c r="O2809" s="22">
        <v>0</v>
      </c>
      <c r="P2809" s="22">
        <v>0</v>
      </c>
      <c r="Q2809" s="22">
        <v>4</v>
      </c>
      <c r="R2809" s="22"/>
      <c r="S2809" s="22"/>
      <c r="T2809" s="22"/>
      <c r="U2809" t="s">
        <v>399</v>
      </c>
      <c r="V2809" s="18">
        <f t="shared" si="262"/>
        <v>0.24</v>
      </c>
      <c r="W2809" s="18">
        <v>40.621799977099997</v>
      </c>
      <c r="X2809" s="18">
        <v>-81.7514914068</v>
      </c>
      <c r="Y2809" s="18">
        <v>40.620209782000003</v>
      </c>
      <c r="Z2809" s="18">
        <v>-81.747456455800005</v>
      </c>
      <c r="AA2809" s="71" t="str">
        <f t="shared" si="263"/>
        <v>HOL</v>
      </c>
    </row>
    <row r="2810" spans="1:27" x14ac:dyDescent="0.25">
      <c r="A2810" s="22" t="s">
        <v>5071</v>
      </c>
      <c r="B2810" s="22">
        <v>0</v>
      </c>
      <c r="C2810" s="22" t="s">
        <v>4614</v>
      </c>
      <c r="D2810" s="22">
        <v>2</v>
      </c>
      <c r="E2810" s="23" t="str">
        <f t="shared" si="258"/>
        <v>Green</v>
      </c>
      <c r="F2810" s="72" t="s">
        <v>1751</v>
      </c>
      <c r="G2810" s="23"/>
      <c r="H2810" s="24" t="str">
        <f t="shared" si="259"/>
        <v>Start Loc</v>
      </c>
      <c r="I2810" s="24" t="str">
        <f t="shared" si="260"/>
        <v>End Loc</v>
      </c>
      <c r="J2810" s="24" t="str">
        <f t="shared" si="261"/>
        <v>Segment</v>
      </c>
      <c r="K2810" s="71" t="s">
        <v>1155</v>
      </c>
      <c r="L2810" s="22">
        <v>3.75</v>
      </c>
      <c r="M2810" s="22">
        <v>3.99</v>
      </c>
      <c r="N2810" s="22">
        <v>2</v>
      </c>
      <c r="O2810" s="22">
        <v>0</v>
      </c>
      <c r="P2810" s="22">
        <v>1</v>
      </c>
      <c r="Q2810" s="22">
        <v>1</v>
      </c>
      <c r="R2810" s="22"/>
      <c r="S2810" s="22"/>
      <c r="T2810" s="22"/>
      <c r="U2810" t="s">
        <v>4769</v>
      </c>
      <c r="V2810" s="18">
        <f t="shared" si="262"/>
        <v>0.24000000000000021</v>
      </c>
      <c r="W2810" s="18">
        <v>40.619025843099998</v>
      </c>
      <c r="X2810" s="18">
        <v>-83.500073711799999</v>
      </c>
      <c r="Y2810" s="18">
        <v>40.622028370099997</v>
      </c>
      <c r="Z2810" s="18">
        <v>-83.497868316400002</v>
      </c>
      <c r="AA2810" s="71" t="str">
        <f t="shared" si="263"/>
        <v>HAR</v>
      </c>
    </row>
    <row r="2811" spans="1:27" x14ac:dyDescent="0.25">
      <c r="A2811" s="22" t="s">
        <v>5305</v>
      </c>
      <c r="B2811" s="22">
        <v>0</v>
      </c>
      <c r="C2811" s="22" t="s">
        <v>4606</v>
      </c>
      <c r="D2811" s="22">
        <v>2</v>
      </c>
      <c r="E2811" s="23" t="str">
        <f t="shared" si="258"/>
        <v>Green</v>
      </c>
      <c r="F2811" s="72" t="s">
        <v>1702</v>
      </c>
      <c r="G2811" s="23"/>
      <c r="H2811" s="24" t="str">
        <f t="shared" si="259"/>
        <v>Start Loc</v>
      </c>
      <c r="I2811" s="24" t="str">
        <f t="shared" si="260"/>
        <v>End Loc</v>
      </c>
      <c r="J2811" s="24" t="str">
        <f t="shared" si="261"/>
        <v>Segment</v>
      </c>
      <c r="K2811" s="71" t="s">
        <v>1114</v>
      </c>
      <c r="L2811" s="22">
        <v>0.25</v>
      </c>
      <c r="M2811" s="22">
        <v>0.49</v>
      </c>
      <c r="N2811" s="22">
        <v>2</v>
      </c>
      <c r="O2811" s="22">
        <v>0</v>
      </c>
      <c r="P2811" s="22">
        <v>0</v>
      </c>
      <c r="Q2811" s="22">
        <v>0</v>
      </c>
      <c r="R2811" s="22"/>
      <c r="S2811" s="22"/>
      <c r="T2811" s="22"/>
      <c r="U2811" t="s">
        <v>626</v>
      </c>
      <c r="V2811" s="18">
        <f t="shared" si="262"/>
        <v>0.24</v>
      </c>
      <c r="W2811" s="18">
        <v>40.621241960299997</v>
      </c>
      <c r="X2811" s="18">
        <v>-80.626393684000007</v>
      </c>
      <c r="Y2811" s="18">
        <v>40.622852259799998</v>
      </c>
      <c r="Z2811" s="18">
        <v>-80.622402495200006</v>
      </c>
      <c r="AA2811" s="71" t="str">
        <f t="shared" si="263"/>
        <v>COL</v>
      </c>
    </row>
    <row r="2812" spans="1:27" x14ac:dyDescent="0.25">
      <c r="A2812" s="22" t="s">
        <v>3988</v>
      </c>
      <c r="B2812" s="22">
        <v>0</v>
      </c>
      <c r="C2812" s="22" t="s">
        <v>4621</v>
      </c>
      <c r="D2812" s="22">
        <v>2</v>
      </c>
      <c r="E2812" s="23" t="str">
        <f t="shared" si="258"/>
        <v>Green</v>
      </c>
      <c r="F2812" s="72" t="s">
        <v>1707</v>
      </c>
      <c r="G2812" s="23"/>
      <c r="H2812" s="24" t="str">
        <f t="shared" si="259"/>
        <v>Start Loc</v>
      </c>
      <c r="I2812" s="24" t="str">
        <f t="shared" si="260"/>
        <v>End Loc</v>
      </c>
      <c r="J2812" s="24" t="str">
        <f t="shared" si="261"/>
        <v>Segment</v>
      </c>
      <c r="K2812" s="71" t="s">
        <v>1139</v>
      </c>
      <c r="L2812" s="22">
        <v>0.75</v>
      </c>
      <c r="M2812" s="22">
        <v>0.99</v>
      </c>
      <c r="N2812" s="22">
        <v>2</v>
      </c>
      <c r="O2812" s="22">
        <v>0</v>
      </c>
      <c r="P2812" s="22">
        <v>0</v>
      </c>
      <c r="Q2812" s="22">
        <v>2</v>
      </c>
      <c r="R2812" s="22"/>
      <c r="S2812" s="22"/>
      <c r="T2812" s="22"/>
      <c r="U2812" t="s">
        <v>1481</v>
      </c>
      <c r="V2812" s="18">
        <f t="shared" si="262"/>
        <v>0.24</v>
      </c>
      <c r="W2812" s="18">
        <v>40.624212452000002</v>
      </c>
      <c r="X2812" s="18">
        <v>-82.326523330200004</v>
      </c>
      <c r="Y2812" s="18">
        <v>40.622958163200003</v>
      </c>
      <c r="Z2812" s="18">
        <v>-82.323271086600002</v>
      </c>
      <c r="AA2812" s="71" t="str">
        <f t="shared" si="263"/>
        <v>ASD</v>
      </c>
    </row>
    <row r="2813" spans="1:27" x14ac:dyDescent="0.25">
      <c r="A2813" s="22" t="s">
        <v>5964</v>
      </c>
      <c r="B2813" s="22">
        <v>0</v>
      </c>
      <c r="C2813" s="22" t="s">
        <v>4628</v>
      </c>
      <c r="D2813" s="22">
        <v>2</v>
      </c>
      <c r="E2813" s="23" t="str">
        <f t="shared" si="258"/>
        <v>Green</v>
      </c>
      <c r="F2813" s="72" t="s">
        <v>1695</v>
      </c>
      <c r="G2813" s="23"/>
      <c r="H2813" s="24" t="str">
        <f t="shared" si="259"/>
        <v>Start Loc</v>
      </c>
      <c r="I2813" s="24" t="str">
        <f t="shared" si="260"/>
        <v>End Loc</v>
      </c>
      <c r="J2813" s="24" t="str">
        <f t="shared" si="261"/>
        <v>Segment</v>
      </c>
      <c r="K2813" s="71" t="s">
        <v>969</v>
      </c>
      <c r="L2813" s="22">
        <v>4.75</v>
      </c>
      <c r="M2813" s="22">
        <v>4.99</v>
      </c>
      <c r="N2813" s="22">
        <v>2</v>
      </c>
      <c r="O2813" s="22">
        <v>0</v>
      </c>
      <c r="P2813" s="22">
        <v>0</v>
      </c>
      <c r="Q2813" s="22">
        <v>0</v>
      </c>
      <c r="R2813" s="22"/>
      <c r="S2813" s="22"/>
      <c r="T2813" s="22"/>
      <c r="U2813" t="s">
        <v>338</v>
      </c>
      <c r="V2813" s="18">
        <f t="shared" si="262"/>
        <v>0.24000000000000021</v>
      </c>
      <c r="W2813" s="18">
        <v>40.6211295186</v>
      </c>
      <c r="X2813" s="18">
        <v>-81.829642019399998</v>
      </c>
      <c r="Y2813" s="18">
        <v>40.6240158815</v>
      </c>
      <c r="Z2813" s="18">
        <v>-81.832049749600003</v>
      </c>
      <c r="AA2813" s="71" t="str">
        <f t="shared" si="263"/>
        <v>HOL</v>
      </c>
    </row>
    <row r="2814" spans="1:27" x14ac:dyDescent="0.25">
      <c r="A2814" s="22" t="s">
        <v>5341</v>
      </c>
      <c r="B2814" s="22">
        <v>0</v>
      </c>
      <c r="C2814" s="22" t="s">
        <v>4619</v>
      </c>
      <c r="D2814" s="22">
        <v>2</v>
      </c>
      <c r="E2814" s="23" t="str">
        <f t="shared" si="258"/>
        <v>Green</v>
      </c>
      <c r="F2814" s="72" t="s">
        <v>1707</v>
      </c>
      <c r="G2814" s="23"/>
      <c r="H2814" s="24" t="str">
        <f t="shared" si="259"/>
        <v>Start Loc</v>
      </c>
      <c r="I2814" s="24" t="str">
        <f t="shared" si="260"/>
        <v>End Loc</v>
      </c>
      <c r="J2814" s="24" t="str">
        <f t="shared" si="261"/>
        <v>Segment</v>
      </c>
      <c r="K2814" s="71" t="s">
        <v>1139</v>
      </c>
      <c r="L2814" s="22">
        <v>0.5</v>
      </c>
      <c r="M2814" s="22">
        <v>0.74</v>
      </c>
      <c r="N2814" s="22">
        <v>2</v>
      </c>
      <c r="O2814" s="22">
        <v>0</v>
      </c>
      <c r="P2814" s="22">
        <v>0</v>
      </c>
      <c r="Q2814" s="22">
        <v>2</v>
      </c>
      <c r="R2814" s="22"/>
      <c r="S2814" s="22"/>
      <c r="T2814" s="22"/>
      <c r="U2814" t="s">
        <v>1481</v>
      </c>
      <c r="V2814" s="18">
        <f t="shared" si="262"/>
        <v>0.24</v>
      </c>
      <c r="W2814" s="18">
        <v>40.625542874799997</v>
      </c>
      <c r="X2814" s="18">
        <v>-82.329677676299994</v>
      </c>
      <c r="Y2814" s="18">
        <v>40.624311106199997</v>
      </c>
      <c r="Z2814" s="18">
        <v>-82.326384511800001</v>
      </c>
      <c r="AA2814" s="71" t="str">
        <f t="shared" si="263"/>
        <v>ASD</v>
      </c>
    </row>
    <row r="2815" spans="1:27" x14ac:dyDescent="0.25">
      <c r="A2815" s="22" t="s">
        <v>5826</v>
      </c>
      <c r="B2815" s="22">
        <v>0</v>
      </c>
      <c r="C2815" s="22" t="s">
        <v>4619</v>
      </c>
      <c r="D2815" s="22">
        <v>2</v>
      </c>
      <c r="E2815" s="23" t="str">
        <f t="shared" si="258"/>
        <v>Green</v>
      </c>
      <c r="F2815" s="72" t="s">
        <v>1702</v>
      </c>
      <c r="G2815" s="23"/>
      <c r="H2815" s="24" t="str">
        <f t="shared" si="259"/>
        <v>Start Loc</v>
      </c>
      <c r="I2815" s="24" t="str">
        <f t="shared" si="260"/>
        <v>End Loc</v>
      </c>
      <c r="J2815" s="24" t="str">
        <f t="shared" si="261"/>
        <v>Segment</v>
      </c>
      <c r="K2815" s="71" t="s">
        <v>1114</v>
      </c>
      <c r="L2815" s="22">
        <v>0.5</v>
      </c>
      <c r="M2815" s="22">
        <v>0.74</v>
      </c>
      <c r="N2815" s="22">
        <v>2</v>
      </c>
      <c r="O2815" s="22">
        <v>0</v>
      </c>
      <c r="P2815" s="22">
        <v>0</v>
      </c>
      <c r="Q2815" s="22">
        <v>1</v>
      </c>
      <c r="R2815" s="22"/>
      <c r="S2815" s="22"/>
      <c r="T2815" s="22"/>
      <c r="U2815" t="s">
        <v>626</v>
      </c>
      <c r="V2815" s="18">
        <f t="shared" si="262"/>
        <v>0.24</v>
      </c>
      <c r="W2815" s="18">
        <v>40.622912783899999</v>
      </c>
      <c r="X2815" s="18">
        <v>-80.622230455299999</v>
      </c>
      <c r="Y2815" s="18">
        <v>40.625169004999997</v>
      </c>
      <c r="Z2815" s="18">
        <v>-80.6190365896</v>
      </c>
      <c r="AA2815" s="71" t="str">
        <f t="shared" si="263"/>
        <v>COL</v>
      </c>
    </row>
    <row r="2816" spans="1:27" x14ac:dyDescent="0.25">
      <c r="A2816" s="22" t="s">
        <v>2277</v>
      </c>
      <c r="B2816" s="22">
        <v>0</v>
      </c>
      <c r="C2816" s="22" t="s">
        <v>4608</v>
      </c>
      <c r="D2816" s="22">
        <v>2</v>
      </c>
      <c r="E2816" s="23" t="str">
        <f t="shared" si="258"/>
        <v>Green</v>
      </c>
      <c r="F2816" s="72" t="s">
        <v>1708</v>
      </c>
      <c r="G2816" s="23"/>
      <c r="H2816" s="24" t="str">
        <f t="shared" si="259"/>
        <v>Start Loc</v>
      </c>
      <c r="I2816" s="24" t="str">
        <f t="shared" si="260"/>
        <v>End Loc</v>
      </c>
      <c r="J2816" s="24" t="str">
        <f t="shared" si="261"/>
        <v>Segment</v>
      </c>
      <c r="K2816" s="71" t="s">
        <v>1008</v>
      </c>
      <c r="L2816" s="22">
        <v>1.25</v>
      </c>
      <c r="M2816" s="22">
        <v>1.49</v>
      </c>
      <c r="N2816" s="22">
        <v>2</v>
      </c>
      <c r="O2816" s="22">
        <v>0</v>
      </c>
      <c r="P2816" s="22">
        <v>0</v>
      </c>
      <c r="Q2816" s="22">
        <v>0</v>
      </c>
      <c r="R2816" s="22"/>
      <c r="S2816" s="22"/>
      <c r="T2816" s="22"/>
      <c r="U2816" t="s">
        <v>1571</v>
      </c>
      <c r="V2816" s="18">
        <f t="shared" si="262"/>
        <v>0.24</v>
      </c>
      <c r="W2816" s="18">
        <v>40.622607303800002</v>
      </c>
      <c r="X2816" s="18">
        <v>-82.4445308759</v>
      </c>
      <c r="Y2816" s="18">
        <v>40.626055622400003</v>
      </c>
      <c r="Z2816" s="18">
        <v>-82.444320253300006</v>
      </c>
      <c r="AA2816" s="71" t="str">
        <f t="shared" si="263"/>
        <v>RIC</v>
      </c>
    </row>
    <row r="2817" spans="1:27" x14ac:dyDescent="0.25">
      <c r="A2817" s="22" t="s">
        <v>2903</v>
      </c>
      <c r="B2817" s="22">
        <v>0</v>
      </c>
      <c r="C2817" s="22" t="s">
        <v>4616</v>
      </c>
      <c r="D2817" s="22">
        <v>3</v>
      </c>
      <c r="E2817" s="23" t="str">
        <f t="shared" si="258"/>
        <v>Green</v>
      </c>
      <c r="F2817" s="72" t="s">
        <v>1692</v>
      </c>
      <c r="G2817" s="23"/>
      <c r="H2817" s="24" t="str">
        <f t="shared" si="259"/>
        <v>Start Loc</v>
      </c>
      <c r="I2817" s="24" t="str">
        <f t="shared" si="260"/>
        <v>End Loc</v>
      </c>
      <c r="J2817" s="24" t="str">
        <f t="shared" si="261"/>
        <v>Segment</v>
      </c>
      <c r="K2817" s="71" t="s">
        <v>899</v>
      </c>
      <c r="L2817" s="22">
        <v>4</v>
      </c>
      <c r="M2817" s="22">
        <v>4.24</v>
      </c>
      <c r="N2817" s="22">
        <v>3</v>
      </c>
      <c r="O2817" s="22">
        <v>0</v>
      </c>
      <c r="P2817" s="22">
        <v>0</v>
      </c>
      <c r="Q2817" s="22">
        <v>0</v>
      </c>
      <c r="R2817" s="22"/>
      <c r="S2817" s="22"/>
      <c r="T2817" s="22"/>
      <c r="U2817" t="s">
        <v>303</v>
      </c>
      <c r="V2817" s="18">
        <f t="shared" si="262"/>
        <v>0.24000000000000021</v>
      </c>
      <c r="W2817" s="18">
        <v>40.623751431000002</v>
      </c>
      <c r="X2817" s="18">
        <v>-81.470818892300002</v>
      </c>
      <c r="Y2817" s="18">
        <v>40.626170440700001</v>
      </c>
      <c r="Z2817" s="18">
        <v>-81.4676007236</v>
      </c>
      <c r="AA2817" s="71" t="str">
        <f t="shared" si="263"/>
        <v>TUS</v>
      </c>
    </row>
    <row r="2818" spans="1:27" x14ac:dyDescent="0.25">
      <c r="A2818" s="22" t="s">
        <v>2624</v>
      </c>
      <c r="B2818" s="22">
        <v>0</v>
      </c>
      <c r="C2818" s="22" t="s">
        <v>4644</v>
      </c>
      <c r="D2818" s="22">
        <v>2</v>
      </c>
      <c r="E2818" s="23" t="str">
        <f t="shared" si="258"/>
        <v>Green</v>
      </c>
      <c r="F2818" s="72" t="s">
        <v>1695</v>
      </c>
      <c r="G2818" s="23"/>
      <c r="H2818" s="24" t="str">
        <f t="shared" si="259"/>
        <v>Start Loc</v>
      </c>
      <c r="I2818" s="24" t="str">
        <f t="shared" si="260"/>
        <v>End Loc</v>
      </c>
      <c r="J2818" s="24" t="str">
        <f t="shared" si="261"/>
        <v>Segment</v>
      </c>
      <c r="K2818" s="71" t="s">
        <v>969</v>
      </c>
      <c r="L2818" s="22">
        <v>5.25</v>
      </c>
      <c r="M2818" s="22">
        <v>5.49</v>
      </c>
      <c r="N2818" s="22">
        <v>2</v>
      </c>
      <c r="O2818" s="22">
        <v>0</v>
      </c>
      <c r="P2818" s="22">
        <v>0</v>
      </c>
      <c r="Q2818" s="22">
        <v>0</v>
      </c>
      <c r="R2818" s="22"/>
      <c r="S2818" s="22"/>
      <c r="T2818" s="22"/>
      <c r="U2818" t="s">
        <v>338</v>
      </c>
      <c r="V2818" s="18">
        <f t="shared" si="262"/>
        <v>0.24000000000000021</v>
      </c>
      <c r="W2818" s="18">
        <v>40.625242422699998</v>
      </c>
      <c r="X2818" s="18">
        <v>-81.836627257999993</v>
      </c>
      <c r="Y2818" s="18">
        <v>40.627047362699997</v>
      </c>
      <c r="Z2818" s="18">
        <v>-81.840377851900001</v>
      </c>
      <c r="AA2818" s="71" t="str">
        <f t="shared" si="263"/>
        <v>HOL</v>
      </c>
    </row>
    <row r="2819" spans="1:27" x14ac:dyDescent="0.25">
      <c r="A2819" s="22" t="s">
        <v>3099</v>
      </c>
      <c r="B2819" s="22">
        <v>0</v>
      </c>
      <c r="C2819" s="22" t="s">
        <v>4632</v>
      </c>
      <c r="D2819" s="22">
        <v>2</v>
      </c>
      <c r="E2819" s="23" t="str">
        <f t="shared" si="258"/>
        <v>Green</v>
      </c>
      <c r="F2819" s="72" t="s">
        <v>1708</v>
      </c>
      <c r="G2819" s="23"/>
      <c r="H2819" s="24" t="str">
        <f t="shared" si="259"/>
        <v>Start Loc</v>
      </c>
      <c r="I2819" s="24" t="str">
        <f t="shared" si="260"/>
        <v>End Loc</v>
      </c>
      <c r="J2819" s="24" t="str">
        <f t="shared" si="261"/>
        <v>Segment</v>
      </c>
      <c r="K2819" s="71" t="s">
        <v>965</v>
      </c>
      <c r="L2819" s="22">
        <v>7.75</v>
      </c>
      <c r="M2819" s="22">
        <v>7.99</v>
      </c>
      <c r="N2819" s="22">
        <v>2</v>
      </c>
      <c r="O2819" s="22">
        <v>0</v>
      </c>
      <c r="P2819" s="22">
        <v>1</v>
      </c>
      <c r="Q2819" s="22">
        <v>2</v>
      </c>
      <c r="R2819" s="22"/>
      <c r="S2819" s="22"/>
      <c r="T2819" s="22"/>
      <c r="U2819" t="s">
        <v>329</v>
      </c>
      <c r="V2819" s="18">
        <f t="shared" si="262"/>
        <v>0.24000000000000021</v>
      </c>
      <c r="W2819" s="18">
        <v>40.626215832100002</v>
      </c>
      <c r="X2819" s="18">
        <v>-82.413014670899997</v>
      </c>
      <c r="Y2819" s="18">
        <v>40.628253700400002</v>
      </c>
      <c r="Z2819" s="18">
        <v>-82.410079211899998</v>
      </c>
      <c r="AA2819" s="71" t="str">
        <f t="shared" si="263"/>
        <v>RIC</v>
      </c>
    </row>
    <row r="2820" spans="1:27" x14ac:dyDescent="0.25">
      <c r="A2820" s="22" t="s">
        <v>3282</v>
      </c>
      <c r="B2820" s="22">
        <v>0</v>
      </c>
      <c r="C2820" s="22" t="s">
        <v>4621</v>
      </c>
      <c r="D2820" s="22">
        <v>3</v>
      </c>
      <c r="E2820" s="23" t="str">
        <f t="shared" si="258"/>
        <v>Green</v>
      </c>
      <c r="F2820" s="72" t="s">
        <v>1702</v>
      </c>
      <c r="G2820" s="23"/>
      <c r="H2820" s="24" t="str">
        <f t="shared" si="259"/>
        <v>Start Loc</v>
      </c>
      <c r="I2820" s="24" t="str">
        <f t="shared" si="260"/>
        <v>End Loc</v>
      </c>
      <c r="J2820" s="24" t="str">
        <f t="shared" si="261"/>
        <v>Segment</v>
      </c>
      <c r="K2820" s="71" t="s">
        <v>1114</v>
      </c>
      <c r="L2820" s="22">
        <v>0.75</v>
      </c>
      <c r="M2820" s="22">
        <v>0.99</v>
      </c>
      <c r="N2820" s="22">
        <v>3</v>
      </c>
      <c r="O2820" s="22">
        <v>0</v>
      </c>
      <c r="P2820" s="22">
        <v>0</v>
      </c>
      <c r="Q2820" s="22">
        <v>0</v>
      </c>
      <c r="R2820" s="22"/>
      <c r="S2820" s="22"/>
      <c r="T2820" s="22"/>
      <c r="U2820" t="s">
        <v>626</v>
      </c>
      <c r="V2820" s="18">
        <f t="shared" si="262"/>
        <v>0.24</v>
      </c>
      <c r="W2820" s="18">
        <v>40.625290823500002</v>
      </c>
      <c r="X2820" s="18">
        <v>-80.618973412900004</v>
      </c>
      <c r="Y2820" s="18">
        <v>40.628610001399998</v>
      </c>
      <c r="Z2820" s="18">
        <v>-80.618693763799996</v>
      </c>
      <c r="AA2820" s="71" t="str">
        <f t="shared" si="263"/>
        <v>COL</v>
      </c>
    </row>
    <row r="2821" spans="1:27" x14ac:dyDescent="0.25">
      <c r="A2821" s="22" t="s">
        <v>6015</v>
      </c>
      <c r="B2821" s="22">
        <v>0</v>
      </c>
      <c r="C2821" s="22" t="s">
        <v>4645</v>
      </c>
      <c r="D2821" s="22">
        <v>2</v>
      </c>
      <c r="E2821" s="23" t="str">
        <f t="shared" si="258"/>
        <v>Green</v>
      </c>
      <c r="F2821" s="72" t="s">
        <v>1708</v>
      </c>
      <c r="G2821" s="23"/>
      <c r="H2821" s="24" t="str">
        <f t="shared" si="259"/>
        <v>Start Loc</v>
      </c>
      <c r="I2821" s="24" t="str">
        <f t="shared" si="260"/>
        <v>End Loc</v>
      </c>
      <c r="J2821" s="24" t="str">
        <f t="shared" si="261"/>
        <v>Segment</v>
      </c>
      <c r="K2821" s="71" t="s">
        <v>965</v>
      </c>
      <c r="L2821" s="22">
        <v>9</v>
      </c>
      <c r="M2821" s="22">
        <v>9.24</v>
      </c>
      <c r="N2821" s="22">
        <v>2</v>
      </c>
      <c r="O2821" s="22">
        <v>0</v>
      </c>
      <c r="P2821" s="22">
        <v>0</v>
      </c>
      <c r="Q2821" s="22">
        <v>1</v>
      </c>
      <c r="R2821" s="22"/>
      <c r="S2821" s="22"/>
      <c r="T2821" s="22"/>
      <c r="U2821" t="s">
        <v>329</v>
      </c>
      <c r="V2821" s="18">
        <f t="shared" si="262"/>
        <v>0.24000000000000021</v>
      </c>
      <c r="W2821" s="18">
        <v>40.629551642599999</v>
      </c>
      <c r="X2821" s="18">
        <v>-82.392231730000006</v>
      </c>
      <c r="Y2821" s="18">
        <v>40.629042531099998</v>
      </c>
      <c r="Z2821" s="18">
        <v>-82.387817831800007</v>
      </c>
      <c r="AA2821" s="71" t="str">
        <f t="shared" si="263"/>
        <v>RIC</v>
      </c>
    </row>
    <row r="2822" spans="1:27" x14ac:dyDescent="0.25">
      <c r="A2822" s="22" t="s">
        <v>3633</v>
      </c>
      <c r="B2822" s="22">
        <v>0</v>
      </c>
      <c r="C2822" s="22" t="s">
        <v>4622</v>
      </c>
      <c r="D2822" s="22">
        <v>4</v>
      </c>
      <c r="E2822" s="23" t="str">
        <f t="shared" si="258"/>
        <v>Green</v>
      </c>
      <c r="F2822" s="72" t="s">
        <v>1708</v>
      </c>
      <c r="G2822" s="23"/>
      <c r="H2822" s="24" t="str">
        <f t="shared" si="259"/>
        <v>Start Loc</v>
      </c>
      <c r="I2822" s="24" t="str">
        <f t="shared" si="260"/>
        <v>End Loc</v>
      </c>
      <c r="J2822" s="24" t="str">
        <f t="shared" si="261"/>
        <v>Segment</v>
      </c>
      <c r="K2822" s="71" t="s">
        <v>1008</v>
      </c>
      <c r="L2822" s="22">
        <v>1.5</v>
      </c>
      <c r="M2822" s="22">
        <v>1.74</v>
      </c>
      <c r="N2822" s="22">
        <v>4</v>
      </c>
      <c r="O2822" s="22">
        <v>0</v>
      </c>
      <c r="P2822" s="22">
        <v>0</v>
      </c>
      <c r="Q2822" s="22">
        <v>3</v>
      </c>
      <c r="R2822" s="22"/>
      <c r="S2822" s="22"/>
      <c r="T2822" s="22"/>
      <c r="U2822" t="s">
        <v>1571</v>
      </c>
      <c r="V2822" s="18">
        <f t="shared" si="262"/>
        <v>0.24</v>
      </c>
      <c r="W2822" s="18">
        <v>40.626197413299998</v>
      </c>
      <c r="X2822" s="18">
        <v>-82.444283920100006</v>
      </c>
      <c r="Y2822" s="18">
        <v>40.629352683999997</v>
      </c>
      <c r="Z2822" s="18">
        <v>-82.443420973299993</v>
      </c>
      <c r="AA2822" s="71" t="str">
        <f t="shared" si="263"/>
        <v>RIC</v>
      </c>
    </row>
    <row r="2823" spans="1:27" x14ac:dyDescent="0.25">
      <c r="A2823" s="22" t="s">
        <v>3424</v>
      </c>
      <c r="B2823" s="22">
        <v>0</v>
      </c>
      <c r="C2823" s="22" t="s">
        <v>4612</v>
      </c>
      <c r="D2823" s="22">
        <v>2</v>
      </c>
      <c r="E2823" s="23" t="str">
        <f t="shared" si="258"/>
        <v>Green</v>
      </c>
      <c r="F2823" s="72" t="s">
        <v>1702</v>
      </c>
      <c r="G2823" s="23"/>
      <c r="H2823" s="24" t="str">
        <f t="shared" si="259"/>
        <v>Start Loc</v>
      </c>
      <c r="I2823" s="24" t="str">
        <f t="shared" si="260"/>
        <v>End Loc</v>
      </c>
      <c r="J2823" s="24" t="str">
        <f t="shared" si="261"/>
        <v>Segment</v>
      </c>
      <c r="K2823" s="71" t="s">
        <v>1114</v>
      </c>
      <c r="L2823" s="22">
        <v>1</v>
      </c>
      <c r="M2823" s="22">
        <v>1.24</v>
      </c>
      <c r="N2823" s="22">
        <v>2</v>
      </c>
      <c r="O2823" s="22">
        <v>0</v>
      </c>
      <c r="P2823" s="22">
        <v>0</v>
      </c>
      <c r="Q2823" s="22">
        <v>0</v>
      </c>
      <c r="R2823" s="22"/>
      <c r="S2823" s="22"/>
      <c r="T2823" s="22"/>
      <c r="U2823" t="s">
        <v>626</v>
      </c>
      <c r="V2823" s="18">
        <f t="shared" si="262"/>
        <v>0.24</v>
      </c>
      <c r="W2823" s="18">
        <v>40.628745363900002</v>
      </c>
      <c r="X2823" s="18">
        <v>-80.618767430099993</v>
      </c>
      <c r="Y2823" s="18">
        <v>40.632149984599998</v>
      </c>
      <c r="Z2823" s="18">
        <v>-80.618876665200006</v>
      </c>
      <c r="AA2823" s="71" t="str">
        <f t="shared" si="263"/>
        <v>COL</v>
      </c>
    </row>
    <row r="2824" spans="1:27" x14ac:dyDescent="0.25">
      <c r="A2824" s="22" t="s">
        <v>6379</v>
      </c>
      <c r="B2824" s="22">
        <v>0</v>
      </c>
      <c r="C2824" s="22" t="s">
        <v>4620</v>
      </c>
      <c r="D2824" s="22">
        <v>3</v>
      </c>
      <c r="E2824" s="23" t="str">
        <f t="shared" si="258"/>
        <v>Green</v>
      </c>
      <c r="F2824" s="72" t="s">
        <v>1702</v>
      </c>
      <c r="G2824" s="23"/>
      <c r="H2824" s="24" t="str">
        <f t="shared" si="259"/>
        <v>Start Loc</v>
      </c>
      <c r="I2824" s="24" t="str">
        <f t="shared" si="260"/>
        <v>End Loc</v>
      </c>
      <c r="J2824" s="24" t="str">
        <f t="shared" si="261"/>
        <v>Segment</v>
      </c>
      <c r="K2824" s="71" t="s">
        <v>1106</v>
      </c>
      <c r="L2824" s="22">
        <v>0</v>
      </c>
      <c r="M2824" s="22">
        <v>0.24</v>
      </c>
      <c r="N2824" s="22">
        <v>3</v>
      </c>
      <c r="O2824" s="22">
        <v>0</v>
      </c>
      <c r="P2824" s="22">
        <v>0</v>
      </c>
      <c r="Q2824" s="22">
        <v>1</v>
      </c>
      <c r="R2824" s="22"/>
      <c r="S2824" s="22"/>
      <c r="T2824" s="22"/>
      <c r="U2824" t="s">
        <v>591</v>
      </c>
      <c r="V2824" s="18">
        <f t="shared" si="262"/>
        <v>0.24</v>
      </c>
      <c r="W2824" s="18">
        <v>40.633603300300003</v>
      </c>
      <c r="X2824" s="18">
        <v>-80.555089214800006</v>
      </c>
      <c r="Y2824" s="18">
        <v>40.633083136800003</v>
      </c>
      <c r="Z2824" s="18">
        <v>-80.559168331600006</v>
      </c>
      <c r="AA2824" s="71" t="str">
        <f t="shared" si="263"/>
        <v>COL</v>
      </c>
    </row>
    <row r="2825" spans="1:27" x14ac:dyDescent="0.25">
      <c r="A2825" s="22" t="s">
        <v>3105</v>
      </c>
      <c r="B2825" s="22">
        <v>0</v>
      </c>
      <c r="C2825" s="22" t="s">
        <v>4606</v>
      </c>
      <c r="D2825" s="22">
        <v>3</v>
      </c>
      <c r="E2825" s="23" t="str">
        <f t="shared" ref="E2825:E2888" si="264">IF(D2825&gt;15,"Red",IF(D2825&gt;10,"Yellow",IF(D2825&gt;5,"Purple",IF(D2825&gt;1,"Green",""))))</f>
        <v>Green</v>
      </c>
      <c r="F2825" s="72" t="s">
        <v>1695</v>
      </c>
      <c r="G2825" s="23"/>
      <c r="H2825" s="24" t="str">
        <f t="shared" ref="H2825:H2888" si="265">IF(W2825=0,"Unavailable",HYPERLINK(CONCATENATE("http://maps.google.com/maps?q=",+W2825,",+",+X2825,"+(Begin)&amp;iwloc=A&amp;hl=en"),"Start Loc"))</f>
        <v>Start Loc</v>
      </c>
      <c r="I2825" s="24" t="str">
        <f t="shared" ref="I2825:I2888" si="266">IF(Y2825=0,"Unavailable",HYPERLINK(CONCATENATE("http://maps.google.com/maps?q=",+Y2825,",+",+Z2825,"+(End)&amp;iwloc=A&amp;hl=en"),"End Loc"))</f>
        <v>End Loc</v>
      </c>
      <c r="J2825" s="24" t="str">
        <f t="shared" ref="J2825:J2888" si="267">HYPERLINK(CONCATENATE("https://www.google.us/maps/dir/",W2825,",",X2825,"/",Y2825,",",Z2825,"/@",AVERAGE(W2825,Y2825),",",AVERAGE(X2825,Z2825),",15z"),"Segment")</f>
        <v>Segment</v>
      </c>
      <c r="K2825" s="71" t="s">
        <v>1099</v>
      </c>
      <c r="L2825" s="22">
        <v>0.25</v>
      </c>
      <c r="M2825" s="22">
        <v>0.49</v>
      </c>
      <c r="N2825" s="22">
        <v>3</v>
      </c>
      <c r="O2825" s="22">
        <v>0</v>
      </c>
      <c r="P2825" s="22">
        <v>1</v>
      </c>
      <c r="Q2825" s="22">
        <v>2</v>
      </c>
      <c r="R2825" s="22"/>
      <c r="S2825" s="22"/>
      <c r="T2825" s="22"/>
      <c r="U2825" t="s">
        <v>572</v>
      </c>
      <c r="V2825" s="18">
        <f t="shared" ref="V2825:V2888" si="268">M2825-L2825</f>
        <v>0.24</v>
      </c>
      <c r="W2825" s="18">
        <v>40.633474010199997</v>
      </c>
      <c r="X2825" s="18">
        <v>-81.687815146299997</v>
      </c>
      <c r="Y2825" s="18">
        <v>40.635570483899997</v>
      </c>
      <c r="Z2825" s="18">
        <v>-81.691148664099998</v>
      </c>
      <c r="AA2825" s="71" t="str">
        <f t="shared" ref="AA2825:AA2888" si="269">MID(U2825,2,3)</f>
        <v>HOL</v>
      </c>
    </row>
    <row r="2826" spans="1:27" x14ac:dyDescent="0.25">
      <c r="A2826" s="22" t="s">
        <v>5978</v>
      </c>
      <c r="B2826" s="22">
        <v>0</v>
      </c>
      <c r="C2826" s="22" t="s">
        <v>4628</v>
      </c>
      <c r="D2826" s="22">
        <v>2</v>
      </c>
      <c r="E2826" s="23" t="str">
        <f t="shared" si="264"/>
        <v>Green</v>
      </c>
      <c r="F2826" s="72" t="s">
        <v>1708</v>
      </c>
      <c r="G2826" s="23"/>
      <c r="H2826" s="24" t="str">
        <f t="shared" si="265"/>
        <v>Start Loc</v>
      </c>
      <c r="I2826" s="24" t="str">
        <f t="shared" si="266"/>
        <v>End Loc</v>
      </c>
      <c r="J2826" s="24" t="str">
        <f t="shared" si="267"/>
        <v>Segment</v>
      </c>
      <c r="K2826" s="71" t="s">
        <v>965</v>
      </c>
      <c r="L2826" s="22">
        <v>4.75</v>
      </c>
      <c r="M2826" s="22">
        <v>4.99</v>
      </c>
      <c r="N2826" s="22">
        <v>2</v>
      </c>
      <c r="O2826" s="22">
        <v>0</v>
      </c>
      <c r="P2826" s="22">
        <v>0</v>
      </c>
      <c r="Q2826" s="22">
        <v>2</v>
      </c>
      <c r="R2826" s="22"/>
      <c r="S2826" s="22"/>
      <c r="T2826" s="22"/>
      <c r="U2826" t="s">
        <v>329</v>
      </c>
      <c r="V2826" s="18">
        <f t="shared" si="268"/>
        <v>0.24000000000000021</v>
      </c>
      <c r="W2826" s="18">
        <v>40.639769081700003</v>
      </c>
      <c r="X2826" s="18">
        <v>-82.465384145100003</v>
      </c>
      <c r="Y2826" s="18">
        <v>40.637582916100001</v>
      </c>
      <c r="Z2826" s="18">
        <v>-82.461929317900001</v>
      </c>
      <c r="AA2826" s="71" t="str">
        <f t="shared" si="269"/>
        <v>RIC</v>
      </c>
    </row>
    <row r="2827" spans="1:27" x14ac:dyDescent="0.25">
      <c r="A2827" s="22" t="s">
        <v>3951</v>
      </c>
      <c r="B2827" s="22">
        <v>0</v>
      </c>
      <c r="C2827" s="22" t="s">
        <v>4606</v>
      </c>
      <c r="D2827" s="22">
        <v>2</v>
      </c>
      <c r="E2827" s="23" t="str">
        <f t="shared" si="264"/>
        <v>Green</v>
      </c>
      <c r="F2827" s="72" t="s">
        <v>1692</v>
      </c>
      <c r="G2827" s="23"/>
      <c r="H2827" s="24" t="str">
        <f t="shared" si="265"/>
        <v>Start Loc</v>
      </c>
      <c r="I2827" s="24" t="str">
        <f t="shared" si="266"/>
        <v>End Loc</v>
      </c>
      <c r="J2827" s="24" t="str">
        <f t="shared" si="267"/>
        <v>Segment</v>
      </c>
      <c r="K2827" s="71" t="s">
        <v>1098</v>
      </c>
      <c r="L2827" s="22">
        <v>0.25</v>
      </c>
      <c r="M2827" s="22">
        <v>0.49</v>
      </c>
      <c r="N2827" s="22">
        <v>2</v>
      </c>
      <c r="O2827" s="22">
        <v>0</v>
      </c>
      <c r="P2827" s="22">
        <v>0</v>
      </c>
      <c r="Q2827" s="22">
        <v>0</v>
      </c>
      <c r="R2827" s="22"/>
      <c r="S2827" s="22"/>
      <c r="T2827" s="22"/>
      <c r="U2827" t="s">
        <v>1564</v>
      </c>
      <c r="V2827" s="18">
        <f t="shared" si="268"/>
        <v>0.24</v>
      </c>
      <c r="W2827" s="18">
        <v>40.639462176899997</v>
      </c>
      <c r="X2827" s="18">
        <v>-81.368761392600007</v>
      </c>
      <c r="Y2827" s="18">
        <v>40.638460313400003</v>
      </c>
      <c r="Z2827" s="18">
        <v>-81.364663438099996</v>
      </c>
      <c r="AA2827" s="71" t="str">
        <f t="shared" si="269"/>
        <v>TUS</v>
      </c>
    </row>
    <row r="2828" spans="1:27" x14ac:dyDescent="0.25">
      <c r="A2828" s="22" t="s">
        <v>3499</v>
      </c>
      <c r="B2828" s="22">
        <v>0</v>
      </c>
      <c r="C2828" s="22" t="s">
        <v>4615</v>
      </c>
      <c r="D2828" s="22">
        <v>2</v>
      </c>
      <c r="E2828" s="23" t="str">
        <f t="shared" si="264"/>
        <v>Green</v>
      </c>
      <c r="F2828" s="72" t="s">
        <v>1692</v>
      </c>
      <c r="G2828" s="23"/>
      <c r="H2828" s="24" t="str">
        <f t="shared" si="265"/>
        <v>Start Loc</v>
      </c>
      <c r="I2828" s="24" t="str">
        <f t="shared" si="266"/>
        <v>End Loc</v>
      </c>
      <c r="J2828" s="24" t="str">
        <f t="shared" si="267"/>
        <v>Segment</v>
      </c>
      <c r="K2828" s="71" t="s">
        <v>881</v>
      </c>
      <c r="L2828" s="22">
        <v>2.5</v>
      </c>
      <c r="M2828" s="22">
        <v>2.74</v>
      </c>
      <c r="N2828" s="22">
        <v>2</v>
      </c>
      <c r="O2828" s="22">
        <v>0</v>
      </c>
      <c r="P2828" s="22">
        <v>0</v>
      </c>
      <c r="Q2828" s="22">
        <v>1</v>
      </c>
      <c r="R2828" s="22"/>
      <c r="S2828" s="22"/>
      <c r="T2828" s="22"/>
      <c r="U2828" t="s">
        <v>259</v>
      </c>
      <c r="V2828" s="18">
        <f t="shared" si="268"/>
        <v>0.24000000000000021</v>
      </c>
      <c r="W2828" s="18">
        <v>40.639212153700001</v>
      </c>
      <c r="X2828" s="18">
        <v>-81.403138127299997</v>
      </c>
      <c r="Y2828" s="18">
        <v>40.638624249300001</v>
      </c>
      <c r="Z2828" s="18">
        <v>-81.398737541200006</v>
      </c>
      <c r="AA2828" s="71" t="str">
        <f t="shared" si="269"/>
        <v>TUS</v>
      </c>
    </row>
    <row r="2829" spans="1:27" x14ac:dyDescent="0.25">
      <c r="A2829" s="22" t="s">
        <v>5849</v>
      </c>
      <c r="B2829" s="22">
        <v>0</v>
      </c>
      <c r="C2829" s="22" t="s">
        <v>4631</v>
      </c>
      <c r="D2829" s="22">
        <v>2</v>
      </c>
      <c r="E2829" s="23" t="str">
        <f t="shared" si="264"/>
        <v>Green</v>
      </c>
      <c r="F2829" s="72" t="s">
        <v>1704</v>
      </c>
      <c r="G2829" s="23"/>
      <c r="H2829" s="24" t="str">
        <f t="shared" si="265"/>
        <v>Start Loc</v>
      </c>
      <c r="I2829" s="24" t="str">
        <f t="shared" si="266"/>
        <v>End Loc</v>
      </c>
      <c r="J2829" s="24" t="str">
        <f t="shared" si="267"/>
        <v>Segment</v>
      </c>
      <c r="K2829" s="71" t="s">
        <v>815</v>
      </c>
      <c r="L2829" s="22">
        <v>3</v>
      </c>
      <c r="M2829" s="22">
        <v>3.24</v>
      </c>
      <c r="N2829" s="22">
        <v>2</v>
      </c>
      <c r="O2829" s="22">
        <v>0</v>
      </c>
      <c r="P2829" s="22">
        <v>0</v>
      </c>
      <c r="Q2829" s="22">
        <v>2</v>
      </c>
      <c r="R2829" s="22"/>
      <c r="S2829" s="22"/>
      <c r="T2829" s="22"/>
      <c r="U2829" t="s">
        <v>6703</v>
      </c>
      <c r="V2829" s="18">
        <f t="shared" si="268"/>
        <v>0.24000000000000021</v>
      </c>
      <c r="W2829" s="18">
        <v>40.640338494300003</v>
      </c>
      <c r="X2829" s="18">
        <v>-81.265703532499998</v>
      </c>
      <c r="Y2829" s="18">
        <v>40.638928296300001</v>
      </c>
      <c r="Z2829" s="18">
        <v>-81.261587543499999</v>
      </c>
      <c r="AA2829" s="71" t="str">
        <f t="shared" si="269"/>
        <v>CAR</v>
      </c>
    </row>
    <row r="2830" spans="1:27" x14ac:dyDescent="0.25">
      <c r="A2830" s="22" t="s">
        <v>5402</v>
      </c>
      <c r="B2830" s="22">
        <v>0</v>
      </c>
      <c r="C2830" s="22" t="s">
        <v>4616</v>
      </c>
      <c r="D2830" s="22">
        <v>2</v>
      </c>
      <c r="E2830" s="23" t="str">
        <f t="shared" si="264"/>
        <v>Green</v>
      </c>
      <c r="F2830" s="72" t="s">
        <v>1692</v>
      </c>
      <c r="G2830" s="23"/>
      <c r="H2830" s="24" t="str">
        <f t="shared" si="265"/>
        <v>Start Loc</v>
      </c>
      <c r="I2830" s="24" t="str">
        <f t="shared" si="266"/>
        <v>End Loc</v>
      </c>
      <c r="J2830" s="24" t="str">
        <f t="shared" si="267"/>
        <v>Segment</v>
      </c>
      <c r="K2830" s="71" t="s">
        <v>946</v>
      </c>
      <c r="L2830" s="22">
        <v>4</v>
      </c>
      <c r="M2830" s="22">
        <v>4.24</v>
      </c>
      <c r="N2830" s="22">
        <v>2</v>
      </c>
      <c r="O2830" s="22">
        <v>0</v>
      </c>
      <c r="P2830" s="22">
        <v>0</v>
      </c>
      <c r="Q2830" s="22">
        <v>0</v>
      </c>
      <c r="R2830" s="22"/>
      <c r="S2830" s="22"/>
      <c r="T2830" s="22"/>
      <c r="U2830" t="s">
        <v>1440</v>
      </c>
      <c r="V2830" s="18">
        <f t="shared" si="268"/>
        <v>0.24000000000000021</v>
      </c>
      <c r="W2830" s="18">
        <v>40.638091102899999</v>
      </c>
      <c r="X2830" s="18">
        <v>-81.593604347899998</v>
      </c>
      <c r="Y2830" s="18">
        <v>40.639236031700001</v>
      </c>
      <c r="Z2830" s="18">
        <v>-81.589412982200002</v>
      </c>
      <c r="AA2830" s="71" t="str">
        <f t="shared" si="269"/>
        <v>TUS</v>
      </c>
    </row>
    <row r="2831" spans="1:27" x14ac:dyDescent="0.25">
      <c r="A2831" s="22" t="s">
        <v>2255</v>
      </c>
      <c r="B2831" s="22">
        <v>0</v>
      </c>
      <c r="C2831" s="22" t="s">
        <v>4624</v>
      </c>
      <c r="D2831" s="22">
        <v>2</v>
      </c>
      <c r="E2831" s="23" t="str">
        <f t="shared" si="264"/>
        <v>Green</v>
      </c>
      <c r="F2831" s="72" t="s">
        <v>1692</v>
      </c>
      <c r="G2831" s="23"/>
      <c r="H2831" s="24" t="str">
        <f t="shared" si="265"/>
        <v>Start Loc</v>
      </c>
      <c r="I2831" s="24" t="str">
        <f t="shared" si="266"/>
        <v>End Loc</v>
      </c>
      <c r="J2831" s="24" t="str">
        <f t="shared" si="267"/>
        <v>Segment</v>
      </c>
      <c r="K2831" s="71" t="s">
        <v>881</v>
      </c>
      <c r="L2831" s="22">
        <v>2.25</v>
      </c>
      <c r="M2831" s="22">
        <v>2.4900000000000002</v>
      </c>
      <c r="N2831" s="22">
        <v>2</v>
      </c>
      <c r="O2831" s="22">
        <v>0</v>
      </c>
      <c r="P2831" s="22">
        <v>0</v>
      </c>
      <c r="Q2831" s="22">
        <v>0</v>
      </c>
      <c r="R2831" s="22"/>
      <c r="S2831" s="22"/>
      <c r="T2831" s="22"/>
      <c r="U2831" t="s">
        <v>259</v>
      </c>
      <c r="V2831" s="18">
        <f t="shared" si="268"/>
        <v>0.24000000000000021</v>
      </c>
      <c r="W2831" s="18">
        <v>40.641993303699998</v>
      </c>
      <c r="X2831" s="18">
        <v>-81.406041850600005</v>
      </c>
      <c r="Y2831" s="18">
        <v>40.639302246500002</v>
      </c>
      <c r="Z2831" s="18">
        <v>-81.403260329600002</v>
      </c>
      <c r="AA2831" s="71" t="str">
        <f t="shared" si="269"/>
        <v>TUS</v>
      </c>
    </row>
    <row r="2832" spans="1:27" x14ac:dyDescent="0.25">
      <c r="A2832" s="22" t="s">
        <v>5163</v>
      </c>
      <c r="B2832" s="22">
        <v>0</v>
      </c>
      <c r="C2832" s="22" t="s">
        <v>4607</v>
      </c>
      <c r="D2832" s="22">
        <v>3</v>
      </c>
      <c r="E2832" s="23" t="str">
        <f t="shared" si="264"/>
        <v>Green</v>
      </c>
      <c r="F2832" s="72" t="s">
        <v>1692</v>
      </c>
      <c r="G2832" s="23"/>
      <c r="H2832" s="24" t="str">
        <f t="shared" si="265"/>
        <v>Start Loc</v>
      </c>
      <c r="I2832" s="24" t="str">
        <f t="shared" si="266"/>
        <v>End Loc</v>
      </c>
      <c r="J2832" s="24" t="str">
        <f t="shared" si="267"/>
        <v>Segment</v>
      </c>
      <c r="K2832" s="71" t="s">
        <v>874</v>
      </c>
      <c r="L2832" s="22">
        <v>5</v>
      </c>
      <c r="M2832" s="22">
        <v>5.24</v>
      </c>
      <c r="N2832" s="22">
        <v>3</v>
      </c>
      <c r="O2832" s="22">
        <v>0</v>
      </c>
      <c r="P2832" s="22">
        <v>0</v>
      </c>
      <c r="Q2832" s="22">
        <v>1</v>
      </c>
      <c r="R2832" s="22"/>
      <c r="S2832" s="22"/>
      <c r="T2832" s="22"/>
      <c r="U2832" t="s">
        <v>1843</v>
      </c>
      <c r="V2832" s="18">
        <f t="shared" si="268"/>
        <v>0.24000000000000021</v>
      </c>
      <c r="W2832" s="18">
        <v>40.638613174200003</v>
      </c>
      <c r="X2832" s="18">
        <v>-81.483868692399994</v>
      </c>
      <c r="Y2832" s="18">
        <v>40.640053395599999</v>
      </c>
      <c r="Z2832" s="18">
        <v>-81.479867774900001</v>
      </c>
      <c r="AA2832" s="71" t="str">
        <f t="shared" si="269"/>
        <v>TUS</v>
      </c>
    </row>
    <row r="2833" spans="1:27" x14ac:dyDescent="0.25">
      <c r="A2833" s="22" t="s">
        <v>2387</v>
      </c>
      <c r="B2833" s="22">
        <v>0</v>
      </c>
      <c r="C2833" s="22" t="s">
        <v>4612</v>
      </c>
      <c r="D2833" s="22">
        <v>2</v>
      </c>
      <c r="E2833" s="23" t="str">
        <f t="shared" si="264"/>
        <v>Green</v>
      </c>
      <c r="F2833" s="72" t="s">
        <v>1702</v>
      </c>
      <c r="G2833" s="23"/>
      <c r="H2833" s="24" t="str">
        <f t="shared" si="265"/>
        <v>Start Loc</v>
      </c>
      <c r="I2833" s="24" t="str">
        <f t="shared" si="266"/>
        <v>End Loc</v>
      </c>
      <c r="J2833" s="24" t="str">
        <f t="shared" si="267"/>
        <v>Segment</v>
      </c>
      <c r="K2833" s="71" t="s">
        <v>1106</v>
      </c>
      <c r="L2833" s="22">
        <v>1</v>
      </c>
      <c r="M2833" s="22">
        <v>1.24</v>
      </c>
      <c r="N2833" s="22">
        <v>2</v>
      </c>
      <c r="O2833" s="22">
        <v>0</v>
      </c>
      <c r="P2833" s="22">
        <v>1</v>
      </c>
      <c r="Q2833" s="22">
        <v>1</v>
      </c>
      <c r="R2833" s="22"/>
      <c r="S2833" s="22"/>
      <c r="T2833" s="22"/>
      <c r="U2833" t="s">
        <v>591</v>
      </c>
      <c r="V2833" s="18">
        <f t="shared" si="268"/>
        <v>0.24</v>
      </c>
      <c r="W2833" s="18">
        <v>40.638653483399999</v>
      </c>
      <c r="X2833" s="18">
        <v>-80.566718937399997</v>
      </c>
      <c r="Y2833" s="18">
        <v>40.640288752700002</v>
      </c>
      <c r="Z2833" s="18">
        <v>-80.563627283900004</v>
      </c>
      <c r="AA2833" s="71" t="str">
        <f t="shared" si="269"/>
        <v>COL</v>
      </c>
    </row>
    <row r="2834" spans="1:27" x14ac:dyDescent="0.25">
      <c r="A2834" s="22" t="s">
        <v>3228</v>
      </c>
      <c r="B2834" s="22">
        <v>0</v>
      </c>
      <c r="C2834" s="22" t="s">
        <v>4612</v>
      </c>
      <c r="D2834" s="22">
        <v>3</v>
      </c>
      <c r="E2834" s="23" t="str">
        <f t="shared" si="264"/>
        <v>Green</v>
      </c>
      <c r="F2834" s="72" t="s">
        <v>1707</v>
      </c>
      <c r="G2834" s="23"/>
      <c r="H2834" s="24" t="str">
        <f t="shared" si="265"/>
        <v>Start Loc</v>
      </c>
      <c r="I2834" s="24" t="str">
        <f t="shared" si="266"/>
        <v>End Loc</v>
      </c>
      <c r="J2834" s="24" t="str">
        <f t="shared" si="267"/>
        <v>Segment</v>
      </c>
      <c r="K2834" s="71" t="s">
        <v>2028</v>
      </c>
      <c r="L2834" s="22">
        <v>1</v>
      </c>
      <c r="M2834" s="22">
        <v>1.24</v>
      </c>
      <c r="N2834" s="22">
        <v>3</v>
      </c>
      <c r="O2834" s="22">
        <v>0</v>
      </c>
      <c r="P2834" s="22">
        <v>0</v>
      </c>
      <c r="Q2834" s="22">
        <v>0</v>
      </c>
      <c r="R2834" s="22"/>
      <c r="S2834" s="22"/>
      <c r="T2834" s="22"/>
      <c r="U2834" t="s">
        <v>1877</v>
      </c>
      <c r="V2834" s="18">
        <f t="shared" si="268"/>
        <v>0.24</v>
      </c>
      <c r="W2834" s="18">
        <v>40.637854582599999</v>
      </c>
      <c r="X2834" s="18">
        <v>-82.297713431099993</v>
      </c>
      <c r="Y2834" s="18">
        <v>40.640780675199998</v>
      </c>
      <c r="Z2834" s="18">
        <v>-82.299573930999998</v>
      </c>
      <c r="AA2834" s="71" t="str">
        <f t="shared" si="269"/>
        <v>ASD</v>
      </c>
    </row>
    <row r="2835" spans="1:27" x14ac:dyDescent="0.25">
      <c r="A2835" s="22" t="s">
        <v>6174</v>
      </c>
      <c r="B2835" s="22">
        <v>0</v>
      </c>
      <c r="C2835" s="22" t="s">
        <v>4619</v>
      </c>
      <c r="D2835" s="22">
        <v>2</v>
      </c>
      <c r="E2835" s="23" t="str">
        <f t="shared" si="264"/>
        <v>Green</v>
      </c>
      <c r="F2835" s="72" t="s">
        <v>1692</v>
      </c>
      <c r="G2835" s="23"/>
      <c r="H2835" s="24" t="str">
        <f t="shared" si="265"/>
        <v>Start Loc</v>
      </c>
      <c r="I2835" s="24" t="str">
        <f t="shared" si="266"/>
        <v>End Loc</v>
      </c>
      <c r="J2835" s="24" t="str">
        <f t="shared" si="267"/>
        <v>Segment</v>
      </c>
      <c r="K2835" s="71" t="s">
        <v>881</v>
      </c>
      <c r="L2835" s="22">
        <v>0.5</v>
      </c>
      <c r="M2835" s="22">
        <v>0.74</v>
      </c>
      <c r="N2835" s="22">
        <v>2</v>
      </c>
      <c r="O2835" s="22">
        <v>0</v>
      </c>
      <c r="P2835" s="22">
        <v>0</v>
      </c>
      <c r="Q2835" s="22">
        <v>0</v>
      </c>
      <c r="R2835" s="22"/>
      <c r="S2835" s="22"/>
      <c r="T2835" s="22"/>
      <c r="U2835" t="s">
        <v>259</v>
      </c>
      <c r="V2835" s="18">
        <f t="shared" si="268"/>
        <v>0.24</v>
      </c>
      <c r="W2835" s="18">
        <v>40.641615848500003</v>
      </c>
      <c r="X2835" s="18">
        <v>-81.437619770799998</v>
      </c>
      <c r="Y2835" s="18">
        <v>40.641516156500003</v>
      </c>
      <c r="Z2835" s="18">
        <v>-81.433370986499995</v>
      </c>
      <c r="AA2835" s="71" t="str">
        <f t="shared" si="269"/>
        <v>TUS</v>
      </c>
    </row>
    <row r="2836" spans="1:27" x14ac:dyDescent="0.25">
      <c r="A2836" s="22" t="s">
        <v>3116</v>
      </c>
      <c r="B2836" s="22">
        <v>0</v>
      </c>
      <c r="C2836" s="22" t="s">
        <v>4609</v>
      </c>
      <c r="D2836" s="22">
        <v>2</v>
      </c>
      <c r="E2836" s="23" t="str">
        <f t="shared" si="264"/>
        <v>Green</v>
      </c>
      <c r="F2836" s="72" t="s">
        <v>1708</v>
      </c>
      <c r="G2836" s="23"/>
      <c r="H2836" s="24" t="str">
        <f t="shared" si="265"/>
        <v>Start Loc</v>
      </c>
      <c r="I2836" s="24" t="str">
        <f t="shared" si="266"/>
        <v>End Loc</v>
      </c>
      <c r="J2836" s="24" t="str">
        <f t="shared" si="267"/>
        <v>Segment</v>
      </c>
      <c r="K2836" s="71" t="s">
        <v>965</v>
      </c>
      <c r="L2836" s="22">
        <v>4.25</v>
      </c>
      <c r="M2836" s="22">
        <v>4.49</v>
      </c>
      <c r="N2836" s="22">
        <v>2</v>
      </c>
      <c r="O2836" s="22">
        <v>0</v>
      </c>
      <c r="P2836" s="22">
        <v>0</v>
      </c>
      <c r="Q2836" s="22">
        <v>3</v>
      </c>
      <c r="R2836" s="22"/>
      <c r="S2836" s="22"/>
      <c r="T2836" s="22"/>
      <c r="U2836" t="s">
        <v>329</v>
      </c>
      <c r="V2836" s="18">
        <f t="shared" si="268"/>
        <v>0.24000000000000021</v>
      </c>
      <c r="W2836" s="18">
        <v>40.645409236900001</v>
      </c>
      <c r="X2836" s="18">
        <v>-82.470881178799999</v>
      </c>
      <c r="Y2836" s="18">
        <v>40.642278281599999</v>
      </c>
      <c r="Z2836" s="18">
        <v>-82.468936007300002</v>
      </c>
      <c r="AA2836" s="71" t="str">
        <f t="shared" si="269"/>
        <v>RIC</v>
      </c>
    </row>
    <row r="2837" spans="1:27" x14ac:dyDescent="0.25">
      <c r="A2837" s="22" t="s">
        <v>3015</v>
      </c>
      <c r="B2837" s="22">
        <v>0</v>
      </c>
      <c r="C2837" s="22" t="s">
        <v>4663</v>
      </c>
      <c r="D2837" s="22">
        <v>2</v>
      </c>
      <c r="E2837" s="23" t="str">
        <f t="shared" si="264"/>
        <v>Green</v>
      </c>
      <c r="F2837" s="72" t="s">
        <v>1736</v>
      </c>
      <c r="G2837" s="23"/>
      <c r="H2837" s="24" t="str">
        <f t="shared" si="265"/>
        <v>Start Loc</v>
      </c>
      <c r="I2837" s="24" t="str">
        <f t="shared" si="266"/>
        <v>End Loc</v>
      </c>
      <c r="J2837" s="24" t="str">
        <f t="shared" si="267"/>
        <v>Segment</v>
      </c>
      <c r="K2837" s="71" t="s">
        <v>1583</v>
      </c>
      <c r="L2837" s="22">
        <v>11.25</v>
      </c>
      <c r="M2837" s="22">
        <v>11.49</v>
      </c>
      <c r="N2837" s="22">
        <v>2</v>
      </c>
      <c r="O2837" s="22">
        <v>0</v>
      </c>
      <c r="P2837" s="22">
        <v>0</v>
      </c>
      <c r="Q2837" s="22">
        <v>2</v>
      </c>
      <c r="R2837" s="22"/>
      <c r="S2837" s="22"/>
      <c r="T2837" s="22"/>
      <c r="U2837" t="s">
        <v>1900</v>
      </c>
      <c r="V2837" s="18">
        <f t="shared" si="268"/>
        <v>0.24000000000000021</v>
      </c>
      <c r="W2837" s="18">
        <v>40.641431216400001</v>
      </c>
      <c r="X2837" s="18">
        <v>-84.135040177199997</v>
      </c>
      <c r="Y2837" s="18">
        <v>40.644809035000002</v>
      </c>
      <c r="Z2837" s="18">
        <v>-84.134010040500002</v>
      </c>
      <c r="AA2837" s="71" t="str">
        <f t="shared" si="269"/>
        <v>AUG</v>
      </c>
    </row>
    <row r="2838" spans="1:27" x14ac:dyDescent="0.25">
      <c r="A2838" s="22" t="s">
        <v>5206</v>
      </c>
      <c r="B2838" s="22">
        <v>0</v>
      </c>
      <c r="C2838" s="22" t="s">
        <v>4654</v>
      </c>
      <c r="D2838" s="22">
        <v>2</v>
      </c>
      <c r="E2838" s="23" t="str">
        <f t="shared" si="264"/>
        <v>Green</v>
      </c>
      <c r="F2838" s="72" t="s">
        <v>1695</v>
      </c>
      <c r="G2838" s="23"/>
      <c r="H2838" s="24" t="str">
        <f t="shared" si="265"/>
        <v>Start Loc</v>
      </c>
      <c r="I2838" s="24" t="str">
        <f t="shared" si="266"/>
        <v>End Loc</v>
      </c>
      <c r="J2838" s="24" t="str">
        <f t="shared" si="267"/>
        <v>Segment</v>
      </c>
      <c r="K2838" s="71" t="s">
        <v>969</v>
      </c>
      <c r="L2838" s="22">
        <v>6.75</v>
      </c>
      <c r="M2838" s="22">
        <v>6.99</v>
      </c>
      <c r="N2838" s="22">
        <v>2</v>
      </c>
      <c r="O2838" s="22">
        <v>0</v>
      </c>
      <c r="P2838" s="22">
        <v>0</v>
      </c>
      <c r="Q2838" s="22">
        <v>1</v>
      </c>
      <c r="R2838" s="22"/>
      <c r="S2838" s="22"/>
      <c r="T2838" s="22"/>
      <c r="U2838" t="s">
        <v>338</v>
      </c>
      <c r="V2838" s="18">
        <f t="shared" si="268"/>
        <v>0.24000000000000021</v>
      </c>
      <c r="W2838" s="18">
        <v>40.644046940899997</v>
      </c>
      <c r="X2838" s="18">
        <v>-81.846683175400003</v>
      </c>
      <c r="Y2838" s="18">
        <v>40.645499692199998</v>
      </c>
      <c r="Z2838" s="18">
        <v>-81.849313631200005</v>
      </c>
      <c r="AA2838" s="71" t="str">
        <f t="shared" si="269"/>
        <v>HOL</v>
      </c>
    </row>
    <row r="2839" spans="1:27" x14ac:dyDescent="0.25">
      <c r="A2839" s="22" t="s">
        <v>5789</v>
      </c>
      <c r="B2839" s="22">
        <v>0</v>
      </c>
      <c r="C2839" s="22" t="s">
        <v>4622</v>
      </c>
      <c r="D2839" s="22">
        <v>2</v>
      </c>
      <c r="E2839" s="23" t="str">
        <f t="shared" si="264"/>
        <v>Green</v>
      </c>
      <c r="F2839" s="72" t="s">
        <v>1702</v>
      </c>
      <c r="G2839" s="23"/>
      <c r="H2839" s="24" t="str">
        <f t="shared" si="265"/>
        <v>Start Loc</v>
      </c>
      <c r="I2839" s="24" t="str">
        <f t="shared" si="266"/>
        <v>End Loc</v>
      </c>
      <c r="J2839" s="24" t="str">
        <f t="shared" si="267"/>
        <v>Segment</v>
      </c>
      <c r="K2839" s="71" t="s">
        <v>1106</v>
      </c>
      <c r="L2839" s="22">
        <v>1.5</v>
      </c>
      <c r="M2839" s="22">
        <v>1.74</v>
      </c>
      <c r="N2839" s="22">
        <v>2</v>
      </c>
      <c r="O2839" s="22">
        <v>0</v>
      </c>
      <c r="P2839" s="22">
        <v>0</v>
      </c>
      <c r="Q2839" s="22">
        <v>0</v>
      </c>
      <c r="R2839" s="22"/>
      <c r="S2839" s="22"/>
      <c r="T2839" s="22"/>
      <c r="U2839" t="s">
        <v>591</v>
      </c>
      <c r="V2839" s="18">
        <f t="shared" si="268"/>
        <v>0.24</v>
      </c>
      <c r="W2839" s="18">
        <v>40.643948277</v>
      </c>
      <c r="X2839" s="18">
        <v>-80.563183520600006</v>
      </c>
      <c r="Y2839" s="18">
        <v>40.647112758799999</v>
      </c>
      <c r="Z2839" s="18">
        <v>-80.563979766599999</v>
      </c>
      <c r="AA2839" s="71" t="str">
        <f t="shared" si="269"/>
        <v>COL</v>
      </c>
    </row>
    <row r="2840" spans="1:27" x14ac:dyDescent="0.25">
      <c r="A2840" s="22" t="s">
        <v>6447</v>
      </c>
      <c r="B2840" s="22">
        <v>0</v>
      </c>
      <c r="C2840" s="22" t="s">
        <v>4626</v>
      </c>
      <c r="D2840" s="22">
        <v>3</v>
      </c>
      <c r="E2840" s="23" t="str">
        <f t="shared" si="264"/>
        <v>Green</v>
      </c>
      <c r="F2840" s="72" t="s">
        <v>1702</v>
      </c>
      <c r="G2840" s="23"/>
      <c r="H2840" s="24" t="str">
        <f t="shared" si="265"/>
        <v>Start Loc</v>
      </c>
      <c r="I2840" s="24" t="str">
        <f t="shared" si="266"/>
        <v>End Loc</v>
      </c>
      <c r="J2840" s="24" t="str">
        <f t="shared" si="267"/>
        <v>Segment</v>
      </c>
      <c r="K2840" s="71" t="s">
        <v>1106</v>
      </c>
      <c r="L2840" s="22">
        <v>1.75</v>
      </c>
      <c r="M2840" s="22">
        <v>1.99</v>
      </c>
      <c r="N2840" s="22">
        <v>3</v>
      </c>
      <c r="O2840" s="22">
        <v>0</v>
      </c>
      <c r="P2840" s="22">
        <v>0</v>
      </c>
      <c r="Q2840" s="22">
        <v>2</v>
      </c>
      <c r="R2840" s="22"/>
      <c r="S2840" s="22"/>
      <c r="T2840" s="22"/>
      <c r="U2840" t="s">
        <v>591</v>
      </c>
      <c r="V2840" s="18">
        <f t="shared" si="268"/>
        <v>0.24</v>
      </c>
      <c r="W2840" s="18">
        <v>40.647197077500003</v>
      </c>
      <c r="X2840" s="18">
        <v>-80.563848989899995</v>
      </c>
      <c r="Y2840" s="18">
        <v>40.648681757200002</v>
      </c>
      <c r="Z2840" s="18">
        <v>-80.560870705499994</v>
      </c>
      <c r="AA2840" s="71" t="str">
        <f t="shared" si="269"/>
        <v>COL</v>
      </c>
    </row>
    <row r="2841" spans="1:27" x14ac:dyDescent="0.25">
      <c r="A2841" s="22" t="s">
        <v>3739</v>
      </c>
      <c r="B2841" s="22">
        <v>0</v>
      </c>
      <c r="C2841" s="22" t="s">
        <v>4608</v>
      </c>
      <c r="D2841" s="22">
        <v>2</v>
      </c>
      <c r="E2841" s="23" t="str">
        <f t="shared" si="264"/>
        <v>Green</v>
      </c>
      <c r="F2841" s="72" t="s">
        <v>1695</v>
      </c>
      <c r="G2841" s="23"/>
      <c r="H2841" s="24" t="str">
        <f t="shared" si="265"/>
        <v>Start Loc</v>
      </c>
      <c r="I2841" s="24" t="str">
        <f t="shared" si="266"/>
        <v>End Loc</v>
      </c>
      <c r="J2841" s="24" t="str">
        <f t="shared" si="267"/>
        <v>Segment</v>
      </c>
      <c r="K2841" s="71" t="s">
        <v>1099</v>
      </c>
      <c r="L2841" s="22">
        <v>1.25</v>
      </c>
      <c r="M2841" s="22">
        <v>1.49</v>
      </c>
      <c r="N2841" s="22">
        <v>2</v>
      </c>
      <c r="O2841" s="22">
        <v>0</v>
      </c>
      <c r="P2841" s="22">
        <v>0</v>
      </c>
      <c r="Q2841" s="22">
        <v>0</v>
      </c>
      <c r="R2841" s="22"/>
      <c r="S2841" s="22"/>
      <c r="T2841" s="22"/>
      <c r="U2841" t="s">
        <v>572</v>
      </c>
      <c r="V2841" s="18">
        <f t="shared" si="268"/>
        <v>0.24</v>
      </c>
      <c r="W2841" s="18">
        <v>40.645582349800002</v>
      </c>
      <c r="X2841" s="18">
        <v>-81.695970805200005</v>
      </c>
      <c r="Y2841" s="18">
        <v>40.648862189799999</v>
      </c>
      <c r="Z2841" s="18">
        <v>-81.694882839399995</v>
      </c>
      <c r="AA2841" s="71" t="str">
        <f t="shared" si="269"/>
        <v>HOL</v>
      </c>
    </row>
    <row r="2842" spans="1:27" x14ac:dyDescent="0.25">
      <c r="A2842" s="22" t="s">
        <v>3987</v>
      </c>
      <c r="B2842" s="22">
        <v>0</v>
      </c>
      <c r="C2842" s="22" t="s">
        <v>4610</v>
      </c>
      <c r="D2842" s="22">
        <v>4</v>
      </c>
      <c r="E2842" s="23" t="str">
        <f t="shared" si="264"/>
        <v>Green</v>
      </c>
      <c r="F2842" s="72" t="s">
        <v>1722</v>
      </c>
      <c r="G2842" s="23"/>
      <c r="H2842" s="24" t="str">
        <f t="shared" si="265"/>
        <v>Start Loc</v>
      </c>
      <c r="I2842" s="24" t="str">
        <f t="shared" si="266"/>
        <v>End Loc</v>
      </c>
      <c r="J2842" s="24" t="str">
        <f t="shared" si="267"/>
        <v>Segment</v>
      </c>
      <c r="K2842" s="71" t="s">
        <v>827</v>
      </c>
      <c r="L2842" s="22">
        <v>8</v>
      </c>
      <c r="M2842" s="22">
        <v>8.24</v>
      </c>
      <c r="N2842" s="22">
        <v>4</v>
      </c>
      <c r="O2842" s="22">
        <v>0</v>
      </c>
      <c r="P2842" s="22">
        <v>0</v>
      </c>
      <c r="Q2842" s="22">
        <v>2</v>
      </c>
      <c r="R2842" s="22"/>
      <c r="S2842" s="22"/>
      <c r="T2842" s="22"/>
      <c r="U2842" t="s">
        <v>1800</v>
      </c>
      <c r="V2842" s="18">
        <f t="shared" si="268"/>
        <v>0.24000000000000021</v>
      </c>
      <c r="W2842" s="18">
        <v>40.6523805538</v>
      </c>
      <c r="X2842" s="18">
        <v>-82.966863765599996</v>
      </c>
      <c r="Y2842" s="18">
        <v>40.6526103307</v>
      </c>
      <c r="Z2842" s="18">
        <v>-82.962329946799997</v>
      </c>
      <c r="AA2842" s="71" t="str">
        <f t="shared" si="269"/>
        <v>MAR</v>
      </c>
    </row>
    <row r="2843" spans="1:27" x14ac:dyDescent="0.25">
      <c r="A2843" s="22" t="s">
        <v>4267</v>
      </c>
      <c r="B2843" s="22">
        <v>0</v>
      </c>
      <c r="C2843" s="22" t="s">
        <v>4607</v>
      </c>
      <c r="D2843" s="22">
        <v>3</v>
      </c>
      <c r="E2843" s="23" t="str">
        <f t="shared" si="264"/>
        <v>Green</v>
      </c>
      <c r="F2843" s="72" t="s">
        <v>1708</v>
      </c>
      <c r="G2843" s="23"/>
      <c r="H2843" s="24" t="str">
        <f t="shared" si="265"/>
        <v>Start Loc</v>
      </c>
      <c r="I2843" s="24" t="str">
        <f t="shared" si="266"/>
        <v>End Loc</v>
      </c>
      <c r="J2843" s="24" t="str">
        <f t="shared" si="267"/>
        <v>Segment</v>
      </c>
      <c r="K2843" s="71" t="s">
        <v>1024</v>
      </c>
      <c r="L2843" s="22">
        <v>5</v>
      </c>
      <c r="M2843" s="22">
        <v>5.24</v>
      </c>
      <c r="N2843" s="22">
        <v>3</v>
      </c>
      <c r="O2843" s="22">
        <v>0</v>
      </c>
      <c r="P2843" s="22">
        <v>0</v>
      </c>
      <c r="Q2843" s="22">
        <v>0</v>
      </c>
      <c r="R2843" s="22"/>
      <c r="S2843" s="22"/>
      <c r="T2843" s="22"/>
      <c r="U2843" t="s">
        <v>425</v>
      </c>
      <c r="V2843" s="18">
        <f t="shared" si="268"/>
        <v>0.24000000000000021</v>
      </c>
      <c r="W2843" s="18">
        <v>40.655919444399998</v>
      </c>
      <c r="X2843" s="18">
        <v>-82.395830556199996</v>
      </c>
      <c r="Y2843" s="18">
        <v>40.6531875469</v>
      </c>
      <c r="Z2843" s="18">
        <v>-82.393305896699999</v>
      </c>
      <c r="AA2843" s="71" t="str">
        <f t="shared" si="269"/>
        <v>RIC</v>
      </c>
    </row>
    <row r="2844" spans="1:27" x14ac:dyDescent="0.25">
      <c r="A2844" s="22" t="s">
        <v>5281</v>
      </c>
      <c r="B2844" s="22">
        <v>0</v>
      </c>
      <c r="C2844" s="22" t="s">
        <v>4628</v>
      </c>
      <c r="D2844" s="22">
        <v>2</v>
      </c>
      <c r="E2844" s="23" t="str">
        <f t="shared" si="264"/>
        <v>Green</v>
      </c>
      <c r="F2844" s="72" t="s">
        <v>1702</v>
      </c>
      <c r="G2844" s="23"/>
      <c r="H2844" s="24" t="str">
        <f t="shared" si="265"/>
        <v>Start Loc</v>
      </c>
      <c r="I2844" s="24" t="str">
        <f t="shared" si="266"/>
        <v>End Loc</v>
      </c>
      <c r="J2844" s="24" t="str">
        <f t="shared" si="267"/>
        <v>Segment</v>
      </c>
      <c r="K2844" s="71" t="s">
        <v>1191</v>
      </c>
      <c r="L2844" s="22">
        <v>4.75</v>
      </c>
      <c r="M2844" s="22">
        <v>4.99</v>
      </c>
      <c r="N2844" s="22">
        <v>2</v>
      </c>
      <c r="O2844" s="22">
        <v>0</v>
      </c>
      <c r="P2844" s="22">
        <v>0</v>
      </c>
      <c r="Q2844" s="22">
        <v>1</v>
      </c>
      <c r="R2844" s="22"/>
      <c r="S2844" s="22"/>
      <c r="T2844" s="22"/>
      <c r="U2844" t="s">
        <v>1168</v>
      </c>
      <c r="V2844" s="18">
        <f t="shared" si="268"/>
        <v>0.24000000000000021</v>
      </c>
      <c r="W2844" s="18">
        <v>40.656571915900003</v>
      </c>
      <c r="X2844" s="18">
        <v>-80.5335859849</v>
      </c>
      <c r="Y2844" s="18">
        <v>40.654113077399998</v>
      </c>
      <c r="Z2844" s="18">
        <v>-80.530564643399998</v>
      </c>
      <c r="AA2844" s="71" t="str">
        <f t="shared" si="269"/>
        <v>COL</v>
      </c>
    </row>
    <row r="2845" spans="1:27" x14ac:dyDescent="0.25">
      <c r="A2845" s="22" t="s">
        <v>6348</v>
      </c>
      <c r="B2845" s="22">
        <v>0</v>
      </c>
      <c r="C2845" s="22" t="s">
        <v>4620</v>
      </c>
      <c r="D2845" s="22">
        <v>3</v>
      </c>
      <c r="E2845" s="23" t="str">
        <f t="shared" si="264"/>
        <v>Green</v>
      </c>
      <c r="F2845" s="72" t="s">
        <v>1671</v>
      </c>
      <c r="G2845" s="23"/>
      <c r="H2845" s="24" t="str">
        <f t="shared" si="265"/>
        <v>Start Loc</v>
      </c>
      <c r="I2845" s="24" t="str">
        <f t="shared" si="266"/>
        <v>End Loc</v>
      </c>
      <c r="J2845" s="24" t="str">
        <f t="shared" si="267"/>
        <v>Segment</v>
      </c>
      <c r="K2845" s="71" t="s">
        <v>1105</v>
      </c>
      <c r="L2845" s="22">
        <v>0</v>
      </c>
      <c r="M2845" s="22">
        <v>0.24</v>
      </c>
      <c r="N2845" s="22">
        <v>3</v>
      </c>
      <c r="O2845" s="22">
        <v>0</v>
      </c>
      <c r="P2845" s="22">
        <v>0</v>
      </c>
      <c r="Q2845" s="22">
        <v>0</v>
      </c>
      <c r="R2845" s="22"/>
      <c r="S2845" s="22"/>
      <c r="T2845" s="22"/>
      <c r="U2845" t="s">
        <v>1990</v>
      </c>
      <c r="V2845" s="18">
        <f t="shared" si="268"/>
        <v>0.24</v>
      </c>
      <c r="W2845" s="18">
        <v>40.653127136800002</v>
      </c>
      <c r="X2845" s="18">
        <v>-81.403898166700003</v>
      </c>
      <c r="Y2845" s="18">
        <v>40.655933490599999</v>
      </c>
      <c r="Z2845" s="18">
        <v>-81.405949749000001</v>
      </c>
      <c r="AA2845" s="71" t="str">
        <f t="shared" si="269"/>
        <v>STA</v>
      </c>
    </row>
    <row r="2846" spans="1:27" x14ac:dyDescent="0.25">
      <c r="A2846" s="22" t="s">
        <v>3914</v>
      </c>
      <c r="B2846" s="22">
        <v>0</v>
      </c>
      <c r="C2846" s="22" t="s">
        <v>4635</v>
      </c>
      <c r="D2846" s="22">
        <v>2</v>
      </c>
      <c r="E2846" s="23" t="str">
        <f t="shared" si="264"/>
        <v>Green</v>
      </c>
      <c r="F2846" s="72" t="s">
        <v>1702</v>
      </c>
      <c r="G2846" s="23"/>
      <c r="H2846" s="24" t="str">
        <f t="shared" si="265"/>
        <v>Start Loc</v>
      </c>
      <c r="I2846" s="24" t="str">
        <f t="shared" si="266"/>
        <v>End Loc</v>
      </c>
      <c r="J2846" s="24" t="str">
        <f t="shared" si="267"/>
        <v>Segment</v>
      </c>
      <c r="K2846" s="71" t="s">
        <v>1191</v>
      </c>
      <c r="L2846" s="22">
        <v>4.5</v>
      </c>
      <c r="M2846" s="22">
        <v>4.74</v>
      </c>
      <c r="N2846" s="22">
        <v>2</v>
      </c>
      <c r="O2846" s="22">
        <v>0</v>
      </c>
      <c r="P2846" s="22">
        <v>0</v>
      </c>
      <c r="Q2846" s="22">
        <v>0</v>
      </c>
      <c r="R2846" s="22"/>
      <c r="S2846" s="22"/>
      <c r="T2846" s="22"/>
      <c r="U2846" t="s">
        <v>1168</v>
      </c>
      <c r="V2846" s="18">
        <f t="shared" si="268"/>
        <v>0.24000000000000021</v>
      </c>
      <c r="W2846" s="18">
        <v>40.659676349000001</v>
      </c>
      <c r="X2846" s="18">
        <v>-80.5359619022</v>
      </c>
      <c r="Y2846" s="18">
        <v>40.656679174499999</v>
      </c>
      <c r="Z2846" s="18">
        <v>-80.533713273499998</v>
      </c>
      <c r="AA2846" s="71" t="str">
        <f t="shared" si="269"/>
        <v>COL</v>
      </c>
    </row>
    <row r="2847" spans="1:27" x14ac:dyDescent="0.25">
      <c r="A2847" s="22" t="s">
        <v>5391</v>
      </c>
      <c r="B2847" s="22">
        <v>0</v>
      </c>
      <c r="C2847" s="22" t="s">
        <v>4615</v>
      </c>
      <c r="D2847" s="22">
        <v>2</v>
      </c>
      <c r="E2847" s="23" t="str">
        <f t="shared" si="264"/>
        <v>Green</v>
      </c>
      <c r="F2847" s="72" t="s">
        <v>1707</v>
      </c>
      <c r="G2847" s="23"/>
      <c r="H2847" s="24" t="str">
        <f t="shared" si="265"/>
        <v>Start Loc</v>
      </c>
      <c r="I2847" s="24" t="str">
        <f t="shared" si="266"/>
        <v>End Loc</v>
      </c>
      <c r="J2847" s="24" t="str">
        <f t="shared" si="267"/>
        <v>Segment</v>
      </c>
      <c r="K2847" s="71" t="s">
        <v>988</v>
      </c>
      <c r="L2847" s="22">
        <v>2.5</v>
      </c>
      <c r="M2847" s="22">
        <v>2.74</v>
      </c>
      <c r="N2847" s="22">
        <v>2</v>
      </c>
      <c r="O2847" s="22">
        <v>0</v>
      </c>
      <c r="P2847" s="22">
        <v>0</v>
      </c>
      <c r="Q2847" s="22">
        <v>0</v>
      </c>
      <c r="R2847" s="22"/>
      <c r="S2847" s="22"/>
      <c r="T2847" s="22"/>
      <c r="U2847" t="s">
        <v>361</v>
      </c>
      <c r="V2847" s="18">
        <f t="shared" si="268"/>
        <v>0.24000000000000021</v>
      </c>
      <c r="W2847" s="18">
        <v>40.657707836100002</v>
      </c>
      <c r="X2847" s="18">
        <v>-82.265689767699996</v>
      </c>
      <c r="Y2847" s="18">
        <v>40.658352006299999</v>
      </c>
      <c r="Z2847" s="18">
        <v>-82.270155857099994</v>
      </c>
      <c r="AA2847" s="71" t="str">
        <f t="shared" si="269"/>
        <v>ASD</v>
      </c>
    </row>
    <row r="2848" spans="1:27" x14ac:dyDescent="0.25">
      <c r="A2848" s="22" t="s">
        <v>4297</v>
      </c>
      <c r="B2848" s="22">
        <v>0</v>
      </c>
      <c r="C2848" s="22" t="s">
        <v>4617</v>
      </c>
      <c r="D2848" s="22">
        <v>4</v>
      </c>
      <c r="E2848" s="23" t="str">
        <f t="shared" si="264"/>
        <v>Green</v>
      </c>
      <c r="F2848" s="72" t="s">
        <v>1702</v>
      </c>
      <c r="G2848" s="23"/>
      <c r="H2848" s="24" t="str">
        <f t="shared" si="265"/>
        <v>Start Loc</v>
      </c>
      <c r="I2848" s="24" t="str">
        <f t="shared" si="266"/>
        <v>End Loc</v>
      </c>
      <c r="J2848" s="24" t="str">
        <f t="shared" si="267"/>
        <v>Segment</v>
      </c>
      <c r="K2848" s="71" t="s">
        <v>1107</v>
      </c>
      <c r="L2848" s="22">
        <v>2.75</v>
      </c>
      <c r="M2848" s="22">
        <v>2.99</v>
      </c>
      <c r="N2848" s="22">
        <v>4</v>
      </c>
      <c r="O2848" s="22">
        <v>0</v>
      </c>
      <c r="P2848" s="22">
        <v>0</v>
      </c>
      <c r="Q2848" s="22">
        <v>2</v>
      </c>
      <c r="R2848" s="22"/>
      <c r="S2848" s="22"/>
      <c r="T2848" s="22"/>
      <c r="U2848" t="s">
        <v>1350</v>
      </c>
      <c r="V2848" s="18">
        <f t="shared" si="268"/>
        <v>0.24000000000000021</v>
      </c>
      <c r="W2848" s="18">
        <v>40.655475172099997</v>
      </c>
      <c r="X2848" s="18">
        <v>-80.587466510799999</v>
      </c>
      <c r="Y2848" s="18">
        <v>40.658823559600002</v>
      </c>
      <c r="Z2848" s="18">
        <v>-80.587708345300001</v>
      </c>
      <c r="AA2848" s="71" t="str">
        <f t="shared" si="269"/>
        <v>COL</v>
      </c>
    </row>
    <row r="2849" spans="1:27" x14ac:dyDescent="0.25">
      <c r="A2849" s="22" t="s">
        <v>4015</v>
      </c>
      <c r="B2849" s="22">
        <v>0</v>
      </c>
      <c r="C2849" s="22" t="s">
        <v>4617</v>
      </c>
      <c r="D2849" s="22">
        <v>2</v>
      </c>
      <c r="E2849" s="23" t="str">
        <f t="shared" si="264"/>
        <v>Green</v>
      </c>
      <c r="F2849" s="72" t="s">
        <v>1702</v>
      </c>
      <c r="G2849" s="23"/>
      <c r="H2849" s="24" t="str">
        <f t="shared" si="265"/>
        <v>Start Loc</v>
      </c>
      <c r="I2849" s="24" t="str">
        <f t="shared" si="266"/>
        <v>End Loc</v>
      </c>
      <c r="J2849" s="24" t="str">
        <f t="shared" si="267"/>
        <v>Segment</v>
      </c>
      <c r="K2849" s="71" t="s">
        <v>1106</v>
      </c>
      <c r="L2849" s="22">
        <v>2.75</v>
      </c>
      <c r="M2849" s="22">
        <v>2.99</v>
      </c>
      <c r="N2849" s="22">
        <v>2</v>
      </c>
      <c r="O2849" s="22">
        <v>0</v>
      </c>
      <c r="P2849" s="22">
        <v>0</v>
      </c>
      <c r="Q2849" s="22">
        <v>2</v>
      </c>
      <c r="R2849" s="22"/>
      <c r="S2849" s="22"/>
      <c r="T2849" s="22"/>
      <c r="U2849" t="s">
        <v>591</v>
      </c>
      <c r="V2849" s="18">
        <f t="shared" si="268"/>
        <v>0.24000000000000021</v>
      </c>
      <c r="W2849" s="18">
        <v>40.658125111399997</v>
      </c>
      <c r="X2849" s="18">
        <v>-80.558424452899999</v>
      </c>
      <c r="Y2849" s="18">
        <v>40.661234233400002</v>
      </c>
      <c r="Z2849" s="18">
        <v>-80.556931188700005</v>
      </c>
      <c r="AA2849" s="71" t="str">
        <f t="shared" si="269"/>
        <v>COL</v>
      </c>
    </row>
    <row r="2850" spans="1:27" x14ac:dyDescent="0.25">
      <c r="A2850" s="22" t="s">
        <v>3134</v>
      </c>
      <c r="B2850" s="22">
        <v>0</v>
      </c>
      <c r="C2850" s="22" t="s">
        <v>4631</v>
      </c>
      <c r="D2850" s="22">
        <v>2</v>
      </c>
      <c r="E2850" s="23" t="str">
        <f t="shared" si="264"/>
        <v>Green</v>
      </c>
      <c r="F2850" s="72" t="s">
        <v>1702</v>
      </c>
      <c r="G2850" s="23"/>
      <c r="H2850" s="24" t="str">
        <f t="shared" si="265"/>
        <v>Start Loc</v>
      </c>
      <c r="I2850" s="24" t="str">
        <f t="shared" si="266"/>
        <v>End Loc</v>
      </c>
      <c r="J2850" s="24" t="str">
        <f t="shared" si="267"/>
        <v>Segment</v>
      </c>
      <c r="K2850" s="71" t="s">
        <v>975</v>
      </c>
      <c r="L2850" s="22">
        <v>3</v>
      </c>
      <c r="M2850" s="22">
        <v>3.24</v>
      </c>
      <c r="N2850" s="22">
        <v>2</v>
      </c>
      <c r="O2850" s="22">
        <v>0</v>
      </c>
      <c r="P2850" s="22">
        <v>0</v>
      </c>
      <c r="Q2850" s="22">
        <v>3</v>
      </c>
      <c r="R2850" s="22"/>
      <c r="S2850" s="22"/>
      <c r="T2850" s="22"/>
      <c r="U2850" t="s">
        <v>557</v>
      </c>
      <c r="V2850" s="18">
        <f t="shared" si="268"/>
        <v>0.24000000000000021</v>
      </c>
      <c r="W2850" s="18">
        <v>40.662196817400002</v>
      </c>
      <c r="X2850" s="18">
        <v>-80.648030779899997</v>
      </c>
      <c r="Y2850" s="18">
        <v>40.661448581999998</v>
      </c>
      <c r="Z2850" s="18">
        <v>-80.643761689200005</v>
      </c>
      <c r="AA2850" s="71" t="str">
        <f t="shared" si="269"/>
        <v>COL</v>
      </c>
    </row>
    <row r="2851" spans="1:27" x14ac:dyDescent="0.25">
      <c r="A2851" s="22" t="s">
        <v>2842</v>
      </c>
      <c r="B2851" s="22">
        <v>0</v>
      </c>
      <c r="C2851" s="22" t="s">
        <v>4614</v>
      </c>
      <c r="D2851" s="22">
        <v>4</v>
      </c>
      <c r="E2851" s="23" t="str">
        <f t="shared" si="264"/>
        <v>Green</v>
      </c>
      <c r="F2851" s="72" t="s">
        <v>1702</v>
      </c>
      <c r="G2851" s="23"/>
      <c r="H2851" s="24" t="str">
        <f t="shared" si="265"/>
        <v>Start Loc</v>
      </c>
      <c r="I2851" s="24" t="str">
        <f t="shared" si="266"/>
        <v>End Loc</v>
      </c>
      <c r="J2851" s="24" t="str">
        <f t="shared" si="267"/>
        <v>Segment</v>
      </c>
      <c r="K2851" s="71" t="s">
        <v>975</v>
      </c>
      <c r="L2851" s="22">
        <v>3.75</v>
      </c>
      <c r="M2851" s="22">
        <v>3.99</v>
      </c>
      <c r="N2851" s="22">
        <v>4</v>
      </c>
      <c r="O2851" s="22">
        <v>0</v>
      </c>
      <c r="P2851" s="22">
        <v>0</v>
      </c>
      <c r="Q2851" s="22">
        <v>2</v>
      </c>
      <c r="R2851" s="22"/>
      <c r="S2851" s="22"/>
      <c r="T2851" s="22"/>
      <c r="U2851" t="s">
        <v>557</v>
      </c>
      <c r="V2851" s="18">
        <f t="shared" si="268"/>
        <v>0.24000000000000021</v>
      </c>
      <c r="W2851" s="18">
        <v>40.661556450100001</v>
      </c>
      <c r="X2851" s="18">
        <v>-80.634437532299998</v>
      </c>
      <c r="Y2851" s="18">
        <v>40.661539450299998</v>
      </c>
      <c r="Z2851" s="18">
        <v>-80.6301285933</v>
      </c>
      <c r="AA2851" s="71" t="str">
        <f t="shared" si="269"/>
        <v>COL</v>
      </c>
    </row>
    <row r="2852" spans="1:27" x14ac:dyDescent="0.25">
      <c r="A2852" s="22" t="s">
        <v>6081</v>
      </c>
      <c r="B2852" s="22">
        <v>0</v>
      </c>
      <c r="C2852" s="22" t="s">
        <v>4626</v>
      </c>
      <c r="D2852" s="22">
        <v>2</v>
      </c>
      <c r="E2852" s="23" t="str">
        <f t="shared" si="264"/>
        <v>Green</v>
      </c>
      <c r="F2852" s="72" t="s">
        <v>1695</v>
      </c>
      <c r="G2852" s="23"/>
      <c r="H2852" s="24" t="str">
        <f t="shared" si="265"/>
        <v>Start Loc</v>
      </c>
      <c r="I2852" s="24" t="str">
        <f t="shared" si="266"/>
        <v>End Loc</v>
      </c>
      <c r="J2852" s="24" t="str">
        <f t="shared" si="267"/>
        <v>Segment</v>
      </c>
      <c r="K2852" s="71" t="s">
        <v>1043</v>
      </c>
      <c r="L2852" s="22">
        <v>1.75</v>
      </c>
      <c r="M2852" s="22">
        <v>1.99</v>
      </c>
      <c r="N2852" s="22">
        <v>2</v>
      </c>
      <c r="O2852" s="22">
        <v>0</v>
      </c>
      <c r="P2852" s="22">
        <v>0</v>
      </c>
      <c r="Q2852" s="22">
        <v>3</v>
      </c>
      <c r="R2852" s="22"/>
      <c r="S2852" s="22"/>
      <c r="T2852" s="22"/>
      <c r="U2852" t="s">
        <v>1187</v>
      </c>
      <c r="V2852" s="18">
        <f t="shared" si="268"/>
        <v>0.24</v>
      </c>
      <c r="W2852" s="18">
        <v>40.660539333499997</v>
      </c>
      <c r="X2852" s="18">
        <v>-82.105818793899999</v>
      </c>
      <c r="Y2852" s="18">
        <v>40.662569130000001</v>
      </c>
      <c r="Z2852" s="18">
        <v>-82.1021847385</v>
      </c>
      <c r="AA2852" s="71" t="str">
        <f t="shared" si="269"/>
        <v>HOL</v>
      </c>
    </row>
    <row r="2853" spans="1:27" x14ac:dyDescent="0.25">
      <c r="A2853" s="22" t="s">
        <v>5997</v>
      </c>
      <c r="B2853" s="22">
        <v>0</v>
      </c>
      <c r="C2853" s="22" t="s">
        <v>4612</v>
      </c>
      <c r="D2853" s="22">
        <v>2</v>
      </c>
      <c r="E2853" s="23" t="str">
        <f t="shared" si="264"/>
        <v>Green</v>
      </c>
      <c r="F2853" s="72" t="s">
        <v>1671</v>
      </c>
      <c r="G2853" s="23"/>
      <c r="H2853" s="24" t="str">
        <f t="shared" si="265"/>
        <v>Start Loc</v>
      </c>
      <c r="I2853" s="24" t="str">
        <f t="shared" si="266"/>
        <v>End Loc</v>
      </c>
      <c r="J2853" s="24" t="str">
        <f t="shared" si="267"/>
        <v>Segment</v>
      </c>
      <c r="K2853" s="71" t="s">
        <v>976</v>
      </c>
      <c r="L2853" s="22">
        <v>1</v>
      </c>
      <c r="M2853" s="22">
        <v>1.24</v>
      </c>
      <c r="N2853" s="22">
        <v>2</v>
      </c>
      <c r="O2853" s="22">
        <v>0</v>
      </c>
      <c r="P2853" s="22">
        <v>1</v>
      </c>
      <c r="Q2853" s="22">
        <v>2</v>
      </c>
      <c r="R2853" s="22"/>
      <c r="S2853" s="22"/>
      <c r="T2853" s="22"/>
      <c r="U2853" t="s">
        <v>4796</v>
      </c>
      <c r="V2853" s="18">
        <f t="shared" si="268"/>
        <v>0.24</v>
      </c>
      <c r="W2853" s="18">
        <v>40.665162424899997</v>
      </c>
      <c r="X2853" s="18">
        <v>-81.420677503199997</v>
      </c>
      <c r="Y2853" s="18">
        <v>40.663754299499999</v>
      </c>
      <c r="Z2853" s="18">
        <v>-81.416600967299999</v>
      </c>
      <c r="AA2853" s="71" t="str">
        <f t="shared" si="269"/>
        <v>STA</v>
      </c>
    </row>
    <row r="2854" spans="1:27" x14ac:dyDescent="0.25">
      <c r="A2854" s="22" t="s">
        <v>5310</v>
      </c>
      <c r="B2854" s="22">
        <v>0</v>
      </c>
      <c r="C2854" s="22" t="s">
        <v>4621</v>
      </c>
      <c r="D2854" s="22">
        <v>2</v>
      </c>
      <c r="E2854" s="23" t="str">
        <f t="shared" si="264"/>
        <v>Green</v>
      </c>
      <c r="F2854" s="72" t="s">
        <v>1671</v>
      </c>
      <c r="G2854" s="23"/>
      <c r="H2854" s="24" t="str">
        <f t="shared" si="265"/>
        <v>Start Loc</v>
      </c>
      <c r="I2854" s="24" t="str">
        <f t="shared" si="266"/>
        <v>End Loc</v>
      </c>
      <c r="J2854" s="24" t="str">
        <f t="shared" si="267"/>
        <v>Segment</v>
      </c>
      <c r="K2854" s="71" t="s">
        <v>976</v>
      </c>
      <c r="L2854" s="22">
        <v>0.75</v>
      </c>
      <c r="M2854" s="22">
        <v>0.99</v>
      </c>
      <c r="N2854" s="22">
        <v>2</v>
      </c>
      <c r="O2854" s="22">
        <v>0</v>
      </c>
      <c r="P2854" s="22">
        <v>1</v>
      </c>
      <c r="Q2854" s="22">
        <v>1</v>
      </c>
      <c r="R2854" s="22"/>
      <c r="S2854" s="22"/>
      <c r="T2854" s="22"/>
      <c r="U2854" t="s">
        <v>4796</v>
      </c>
      <c r="V2854" s="18">
        <f t="shared" si="268"/>
        <v>0.24</v>
      </c>
      <c r="W2854" s="18">
        <v>40.6665312529</v>
      </c>
      <c r="X2854" s="18">
        <v>-81.424816442400001</v>
      </c>
      <c r="Y2854" s="18">
        <v>40.665219263099999</v>
      </c>
      <c r="Z2854" s="18">
        <v>-81.420852088999993</v>
      </c>
      <c r="AA2854" s="71" t="str">
        <f t="shared" si="269"/>
        <v>STA</v>
      </c>
    </row>
    <row r="2855" spans="1:27" x14ac:dyDescent="0.25">
      <c r="A2855" s="22" t="s">
        <v>5706</v>
      </c>
      <c r="B2855" s="22">
        <v>0</v>
      </c>
      <c r="C2855" s="22" t="s">
        <v>4626</v>
      </c>
      <c r="D2855" s="22">
        <v>2</v>
      </c>
      <c r="E2855" s="23" t="str">
        <f t="shared" si="264"/>
        <v>Green</v>
      </c>
      <c r="F2855" s="72" t="s">
        <v>1671</v>
      </c>
      <c r="G2855" s="23"/>
      <c r="H2855" s="24" t="str">
        <f t="shared" si="265"/>
        <v>Start Loc</v>
      </c>
      <c r="I2855" s="24" t="str">
        <f t="shared" si="266"/>
        <v>End Loc</v>
      </c>
      <c r="J2855" s="24" t="str">
        <f t="shared" si="267"/>
        <v>Segment</v>
      </c>
      <c r="K2855" s="71" t="s">
        <v>962</v>
      </c>
      <c r="L2855" s="22">
        <v>1.75</v>
      </c>
      <c r="M2855" s="22">
        <v>1.99</v>
      </c>
      <c r="N2855" s="22">
        <v>2</v>
      </c>
      <c r="O2855" s="22">
        <v>0</v>
      </c>
      <c r="P2855" s="22">
        <v>0</v>
      </c>
      <c r="Q2855" s="22">
        <v>1</v>
      </c>
      <c r="R2855" s="22"/>
      <c r="S2855" s="22"/>
      <c r="T2855" s="22"/>
      <c r="U2855" t="s">
        <v>404</v>
      </c>
      <c r="V2855" s="18">
        <f t="shared" si="268"/>
        <v>0.24</v>
      </c>
      <c r="W2855" s="18">
        <v>40.667397052799998</v>
      </c>
      <c r="X2855" s="18">
        <v>-81.317050185900001</v>
      </c>
      <c r="Y2855" s="18">
        <v>40.665605048400003</v>
      </c>
      <c r="Z2855" s="18">
        <v>-81.313271410900001</v>
      </c>
      <c r="AA2855" s="71" t="str">
        <f t="shared" si="269"/>
        <v>STA</v>
      </c>
    </row>
    <row r="2856" spans="1:27" x14ac:dyDescent="0.25">
      <c r="A2856" s="22" t="s">
        <v>5696</v>
      </c>
      <c r="B2856" s="22">
        <v>0</v>
      </c>
      <c r="C2856" s="22" t="s">
        <v>4638</v>
      </c>
      <c r="D2856" s="22">
        <v>2</v>
      </c>
      <c r="E2856" s="23" t="str">
        <f t="shared" si="264"/>
        <v>Green</v>
      </c>
      <c r="F2856" s="72" t="s">
        <v>1752</v>
      </c>
      <c r="G2856" s="23"/>
      <c r="H2856" s="24" t="str">
        <f t="shared" si="265"/>
        <v>Start Loc</v>
      </c>
      <c r="I2856" s="24" t="str">
        <f t="shared" si="266"/>
        <v>End Loc</v>
      </c>
      <c r="J2856" s="24" t="str">
        <f t="shared" si="267"/>
        <v>Segment</v>
      </c>
      <c r="K2856" s="71" t="s">
        <v>1016</v>
      </c>
      <c r="L2856" s="22">
        <v>7.5</v>
      </c>
      <c r="M2856" s="22">
        <v>7.74</v>
      </c>
      <c r="N2856" s="22">
        <v>2</v>
      </c>
      <c r="O2856" s="22">
        <v>0</v>
      </c>
      <c r="P2856" s="22">
        <v>0</v>
      </c>
      <c r="Q2856" s="22">
        <v>2</v>
      </c>
      <c r="R2856" s="22"/>
      <c r="S2856" s="22"/>
      <c r="T2856" s="22"/>
      <c r="U2856" t="s">
        <v>4848</v>
      </c>
      <c r="V2856" s="18">
        <f t="shared" si="268"/>
        <v>0.24000000000000021</v>
      </c>
      <c r="W2856" s="18">
        <v>40.662868240000002</v>
      </c>
      <c r="X2856" s="18">
        <v>-82.838842229600004</v>
      </c>
      <c r="Y2856" s="18">
        <v>40.665961201800002</v>
      </c>
      <c r="Z2856" s="18">
        <v>-82.8407941806</v>
      </c>
      <c r="AA2856" s="71" t="str">
        <f t="shared" si="269"/>
        <v>MRW</v>
      </c>
    </row>
    <row r="2857" spans="1:27" x14ac:dyDescent="0.25">
      <c r="A2857" s="22" t="s">
        <v>5883</v>
      </c>
      <c r="B2857" s="22">
        <v>0</v>
      </c>
      <c r="C2857" s="22" t="s">
        <v>4628</v>
      </c>
      <c r="D2857" s="22">
        <v>2</v>
      </c>
      <c r="E2857" s="23" t="str">
        <f t="shared" si="264"/>
        <v>Green</v>
      </c>
      <c r="F2857" s="72" t="s">
        <v>1695</v>
      </c>
      <c r="G2857" s="23"/>
      <c r="H2857" s="24" t="str">
        <f t="shared" si="265"/>
        <v>Start Loc</v>
      </c>
      <c r="I2857" s="24" t="str">
        <f t="shared" si="266"/>
        <v>End Loc</v>
      </c>
      <c r="J2857" s="24" t="str">
        <f t="shared" si="267"/>
        <v>Segment</v>
      </c>
      <c r="K2857" s="71" t="s">
        <v>864</v>
      </c>
      <c r="L2857" s="22">
        <v>4.75</v>
      </c>
      <c r="M2857" s="22">
        <v>4.99</v>
      </c>
      <c r="N2857" s="22">
        <v>2</v>
      </c>
      <c r="O2857" s="22">
        <v>0</v>
      </c>
      <c r="P2857" s="22">
        <v>2</v>
      </c>
      <c r="Q2857" s="22">
        <v>4</v>
      </c>
      <c r="R2857" s="22"/>
      <c r="S2857" s="22"/>
      <c r="T2857" s="22"/>
      <c r="U2857" t="s">
        <v>1433</v>
      </c>
      <c r="V2857" s="18">
        <f t="shared" si="268"/>
        <v>0.24000000000000021</v>
      </c>
      <c r="W2857" s="18">
        <v>40.664318221800002</v>
      </c>
      <c r="X2857" s="18">
        <v>-81.955429318699998</v>
      </c>
      <c r="Y2857" s="18">
        <v>40.666152356399998</v>
      </c>
      <c r="Z2857" s="18">
        <v>-81.951796178600006</v>
      </c>
      <c r="AA2857" s="71" t="str">
        <f t="shared" si="269"/>
        <v>HOL</v>
      </c>
    </row>
    <row r="2858" spans="1:27" x14ac:dyDescent="0.25">
      <c r="A2858" s="22" t="s">
        <v>2598</v>
      </c>
      <c r="B2858" s="22">
        <v>0</v>
      </c>
      <c r="C2858" s="22" t="s">
        <v>4643</v>
      </c>
      <c r="D2858" s="22">
        <v>3</v>
      </c>
      <c r="E2858" s="23" t="str">
        <f t="shared" si="264"/>
        <v>Green</v>
      </c>
      <c r="F2858" s="72" t="s">
        <v>1695</v>
      </c>
      <c r="G2858" s="23"/>
      <c r="H2858" s="24" t="str">
        <f t="shared" si="265"/>
        <v>Start Loc</v>
      </c>
      <c r="I2858" s="24" t="str">
        <f t="shared" si="266"/>
        <v>End Loc</v>
      </c>
      <c r="J2858" s="24" t="str">
        <f t="shared" si="267"/>
        <v>Segment</v>
      </c>
      <c r="K2858" s="71" t="s">
        <v>864</v>
      </c>
      <c r="L2858" s="22">
        <v>3.5</v>
      </c>
      <c r="M2858" s="22">
        <v>3.74</v>
      </c>
      <c r="N2858" s="22">
        <v>3</v>
      </c>
      <c r="O2858" s="22">
        <v>0</v>
      </c>
      <c r="P2858" s="22">
        <v>0</v>
      </c>
      <c r="Q2858" s="22">
        <v>0</v>
      </c>
      <c r="R2858" s="22"/>
      <c r="S2858" s="22"/>
      <c r="T2858" s="22"/>
      <c r="U2858" t="s">
        <v>1433</v>
      </c>
      <c r="V2858" s="18">
        <f t="shared" si="268"/>
        <v>0.24000000000000021</v>
      </c>
      <c r="W2858" s="18">
        <v>40.667726693900001</v>
      </c>
      <c r="X2858" s="18">
        <v>-81.974370149999999</v>
      </c>
      <c r="Y2858" s="18">
        <v>40.666658903600002</v>
      </c>
      <c r="Z2858" s="18">
        <v>-81.970923709499999</v>
      </c>
      <c r="AA2858" s="71" t="str">
        <f t="shared" si="269"/>
        <v>HOL</v>
      </c>
    </row>
    <row r="2859" spans="1:27" x14ac:dyDescent="0.25">
      <c r="A2859" s="22" t="s">
        <v>3342</v>
      </c>
      <c r="B2859" s="22">
        <v>0</v>
      </c>
      <c r="C2859" s="22" t="s">
        <v>4622</v>
      </c>
      <c r="D2859" s="22">
        <v>4</v>
      </c>
      <c r="E2859" s="23" t="str">
        <f t="shared" si="264"/>
        <v>Green</v>
      </c>
      <c r="F2859" s="72" t="s">
        <v>1671</v>
      </c>
      <c r="G2859" s="23"/>
      <c r="H2859" s="24" t="str">
        <f t="shared" si="265"/>
        <v>Start Loc</v>
      </c>
      <c r="I2859" s="24" t="str">
        <f t="shared" si="266"/>
        <v>End Loc</v>
      </c>
      <c r="J2859" s="24" t="str">
        <f t="shared" si="267"/>
        <v>Segment</v>
      </c>
      <c r="K2859" s="71" t="s">
        <v>962</v>
      </c>
      <c r="L2859" s="22">
        <v>1.5</v>
      </c>
      <c r="M2859" s="22">
        <v>1.74</v>
      </c>
      <c r="N2859" s="22">
        <v>4</v>
      </c>
      <c r="O2859" s="22">
        <v>0</v>
      </c>
      <c r="P2859" s="22">
        <v>0</v>
      </c>
      <c r="Q2859" s="22">
        <v>1</v>
      </c>
      <c r="R2859" s="22"/>
      <c r="S2859" s="22"/>
      <c r="T2859" s="22"/>
      <c r="U2859" t="s">
        <v>404</v>
      </c>
      <c r="V2859" s="18">
        <f t="shared" si="268"/>
        <v>0.24</v>
      </c>
      <c r="W2859" s="18">
        <v>40.668592545099997</v>
      </c>
      <c r="X2859" s="18">
        <v>-81.321234915700003</v>
      </c>
      <c r="Y2859" s="18">
        <v>40.667445165499998</v>
      </c>
      <c r="Z2859" s="18">
        <v>-81.317242488199994</v>
      </c>
      <c r="AA2859" s="71" t="str">
        <f t="shared" si="269"/>
        <v>STA</v>
      </c>
    </row>
    <row r="2860" spans="1:27" x14ac:dyDescent="0.25">
      <c r="A2860" s="22" t="s">
        <v>3659</v>
      </c>
      <c r="B2860" s="22">
        <v>0</v>
      </c>
      <c r="C2860" s="22" t="s">
        <v>4631</v>
      </c>
      <c r="D2860" s="22">
        <v>2</v>
      </c>
      <c r="E2860" s="23" t="str">
        <f t="shared" si="264"/>
        <v>Green</v>
      </c>
      <c r="F2860" s="72" t="s">
        <v>1702</v>
      </c>
      <c r="G2860" s="23"/>
      <c r="H2860" s="24" t="str">
        <f t="shared" si="265"/>
        <v>Start Loc</v>
      </c>
      <c r="I2860" s="24" t="str">
        <f t="shared" si="266"/>
        <v>End Loc</v>
      </c>
      <c r="J2860" s="24" t="str">
        <f t="shared" si="267"/>
        <v>Segment</v>
      </c>
      <c r="K2860" s="71" t="s">
        <v>1191</v>
      </c>
      <c r="L2860" s="22">
        <v>3</v>
      </c>
      <c r="M2860" s="22">
        <v>3.24</v>
      </c>
      <c r="N2860" s="22">
        <v>2</v>
      </c>
      <c r="O2860" s="22">
        <v>0</v>
      </c>
      <c r="P2860" s="22">
        <v>0</v>
      </c>
      <c r="Q2860" s="22">
        <v>2</v>
      </c>
      <c r="R2860" s="22"/>
      <c r="S2860" s="22"/>
      <c r="T2860" s="22"/>
      <c r="U2860" t="s">
        <v>1168</v>
      </c>
      <c r="V2860" s="18">
        <f t="shared" si="268"/>
        <v>0.24000000000000021</v>
      </c>
      <c r="W2860" s="18">
        <v>40.6692489733</v>
      </c>
      <c r="X2860" s="18">
        <v>-80.561002201799994</v>
      </c>
      <c r="Y2860" s="18">
        <v>40.668212104699997</v>
      </c>
      <c r="Z2860" s="18">
        <v>-80.556662995799996</v>
      </c>
      <c r="AA2860" s="71" t="str">
        <f t="shared" si="269"/>
        <v>COL</v>
      </c>
    </row>
    <row r="2861" spans="1:27" x14ac:dyDescent="0.25">
      <c r="A2861" s="22" t="s">
        <v>6374</v>
      </c>
      <c r="B2861" s="22">
        <v>0</v>
      </c>
      <c r="C2861" s="22" t="s">
        <v>4617</v>
      </c>
      <c r="D2861" s="22">
        <v>3</v>
      </c>
      <c r="E2861" s="23" t="str">
        <f t="shared" si="264"/>
        <v>Green</v>
      </c>
      <c r="F2861" s="72" t="s">
        <v>1702</v>
      </c>
      <c r="G2861" s="23"/>
      <c r="H2861" s="24" t="str">
        <f t="shared" si="265"/>
        <v>Start Loc</v>
      </c>
      <c r="I2861" s="24" t="str">
        <f t="shared" si="266"/>
        <v>End Loc</v>
      </c>
      <c r="J2861" s="24" t="str">
        <f t="shared" si="267"/>
        <v>Segment</v>
      </c>
      <c r="K2861" s="71" t="s">
        <v>1191</v>
      </c>
      <c r="L2861" s="22">
        <v>2.75</v>
      </c>
      <c r="M2861" s="22">
        <v>2.99</v>
      </c>
      <c r="N2861" s="22">
        <v>3</v>
      </c>
      <c r="O2861" s="22">
        <v>0</v>
      </c>
      <c r="P2861" s="22">
        <v>0</v>
      </c>
      <c r="Q2861" s="22">
        <v>1</v>
      </c>
      <c r="R2861" s="22"/>
      <c r="S2861" s="22"/>
      <c r="T2861" s="22"/>
      <c r="U2861" t="s">
        <v>1168</v>
      </c>
      <c r="V2861" s="18">
        <f t="shared" si="268"/>
        <v>0.24000000000000021</v>
      </c>
      <c r="W2861" s="18">
        <v>40.672366124</v>
      </c>
      <c r="X2861" s="18">
        <v>-80.563010796100002</v>
      </c>
      <c r="Y2861" s="18">
        <v>40.669333557100003</v>
      </c>
      <c r="Z2861" s="18">
        <v>-80.561156966300004</v>
      </c>
      <c r="AA2861" s="71" t="str">
        <f t="shared" si="269"/>
        <v>COL</v>
      </c>
    </row>
    <row r="2862" spans="1:27" x14ac:dyDescent="0.25">
      <c r="A2862" s="22" t="s">
        <v>2285</v>
      </c>
      <c r="B2862" s="22">
        <v>0</v>
      </c>
      <c r="C2862" s="22" t="s">
        <v>4643</v>
      </c>
      <c r="D2862" s="22">
        <v>4</v>
      </c>
      <c r="E2862" s="23" t="str">
        <f t="shared" si="264"/>
        <v>Green</v>
      </c>
      <c r="F2862" s="72" t="s">
        <v>1702</v>
      </c>
      <c r="G2862" s="23"/>
      <c r="H2862" s="24" t="str">
        <f t="shared" si="265"/>
        <v>Start Loc</v>
      </c>
      <c r="I2862" s="24" t="str">
        <f t="shared" si="266"/>
        <v>End Loc</v>
      </c>
      <c r="J2862" s="24" t="str">
        <f t="shared" si="267"/>
        <v>Segment</v>
      </c>
      <c r="K2862" s="71" t="s">
        <v>1134</v>
      </c>
      <c r="L2862" s="22">
        <v>3.5</v>
      </c>
      <c r="M2862" s="22">
        <v>3.74</v>
      </c>
      <c r="N2862" s="22">
        <v>4</v>
      </c>
      <c r="O2862" s="22">
        <v>0</v>
      </c>
      <c r="P2862" s="22">
        <v>0</v>
      </c>
      <c r="Q2862" s="22">
        <v>1</v>
      </c>
      <c r="R2862" s="22"/>
      <c r="S2862" s="22"/>
      <c r="T2862" s="22"/>
      <c r="U2862" t="s">
        <v>695</v>
      </c>
      <c r="V2862" s="18">
        <f t="shared" si="268"/>
        <v>0.24000000000000021</v>
      </c>
      <c r="W2862" s="18">
        <v>40.669183006899999</v>
      </c>
      <c r="X2862" s="18">
        <v>-80.574660879999996</v>
      </c>
      <c r="Y2862" s="18">
        <v>40.672453200200003</v>
      </c>
      <c r="Z2862" s="18">
        <v>-80.575955693699996</v>
      </c>
      <c r="AA2862" s="71" t="str">
        <f t="shared" si="269"/>
        <v>COL</v>
      </c>
    </row>
    <row r="2863" spans="1:27" x14ac:dyDescent="0.25">
      <c r="A2863" s="22" t="s">
        <v>5944</v>
      </c>
      <c r="B2863" s="22">
        <v>0</v>
      </c>
      <c r="C2863" s="22" t="s">
        <v>4619</v>
      </c>
      <c r="D2863" s="22">
        <v>2</v>
      </c>
      <c r="E2863" s="23" t="str">
        <f t="shared" si="264"/>
        <v>Green</v>
      </c>
      <c r="F2863" s="72" t="s">
        <v>1702</v>
      </c>
      <c r="G2863" s="23"/>
      <c r="H2863" s="24" t="str">
        <f t="shared" si="265"/>
        <v>Start Loc</v>
      </c>
      <c r="I2863" s="24" t="str">
        <f t="shared" si="266"/>
        <v>End Loc</v>
      </c>
      <c r="J2863" s="24" t="str">
        <f t="shared" si="267"/>
        <v>Segment</v>
      </c>
      <c r="K2863" s="71" t="s">
        <v>6613</v>
      </c>
      <c r="L2863" s="22">
        <v>0.5</v>
      </c>
      <c r="M2863" s="22">
        <v>0.74</v>
      </c>
      <c r="N2863" s="22">
        <v>2</v>
      </c>
      <c r="O2863" s="22">
        <v>0</v>
      </c>
      <c r="P2863" s="22">
        <v>0</v>
      </c>
      <c r="Q2863" s="22">
        <v>2</v>
      </c>
      <c r="R2863" s="22"/>
      <c r="S2863" s="22"/>
      <c r="T2863" s="22"/>
      <c r="U2863" t="s">
        <v>6732</v>
      </c>
      <c r="V2863" s="18">
        <f t="shared" si="268"/>
        <v>0.24</v>
      </c>
      <c r="W2863" s="18">
        <v>40.672907880300002</v>
      </c>
      <c r="X2863" s="18">
        <v>-80.646996527100001</v>
      </c>
      <c r="Y2863" s="18">
        <v>40.675884276600001</v>
      </c>
      <c r="Z2863" s="18">
        <v>-80.646128044799994</v>
      </c>
      <c r="AA2863" s="71" t="str">
        <f t="shared" si="269"/>
        <v>COL</v>
      </c>
    </row>
    <row r="2864" spans="1:27" x14ac:dyDescent="0.25">
      <c r="A2864" s="22" t="s">
        <v>2867</v>
      </c>
      <c r="B2864" s="22">
        <v>0</v>
      </c>
      <c r="C2864" s="22" t="s">
        <v>4622</v>
      </c>
      <c r="D2864" s="22">
        <v>2</v>
      </c>
      <c r="E2864" s="23" t="str">
        <f t="shared" si="264"/>
        <v>Green</v>
      </c>
      <c r="F2864" s="72" t="s">
        <v>1702</v>
      </c>
      <c r="G2864" s="23"/>
      <c r="H2864" s="24" t="str">
        <f t="shared" si="265"/>
        <v>Start Loc</v>
      </c>
      <c r="I2864" s="24" t="str">
        <f t="shared" si="266"/>
        <v>End Loc</v>
      </c>
      <c r="J2864" s="24" t="str">
        <f t="shared" si="267"/>
        <v>Segment</v>
      </c>
      <c r="K2864" s="71" t="s">
        <v>1191</v>
      </c>
      <c r="L2864" s="22">
        <v>1.5</v>
      </c>
      <c r="M2864" s="22">
        <v>1.74</v>
      </c>
      <c r="N2864" s="22">
        <v>2</v>
      </c>
      <c r="O2864" s="22">
        <v>0</v>
      </c>
      <c r="P2864" s="22">
        <v>0</v>
      </c>
      <c r="Q2864" s="22">
        <v>1</v>
      </c>
      <c r="R2864" s="22"/>
      <c r="S2864" s="22"/>
      <c r="T2864" s="22"/>
      <c r="U2864" t="s">
        <v>1168</v>
      </c>
      <c r="V2864" s="18">
        <f t="shared" si="268"/>
        <v>0.24</v>
      </c>
      <c r="W2864" s="18">
        <v>40.6793097053</v>
      </c>
      <c r="X2864" s="18">
        <v>-80.583838638499998</v>
      </c>
      <c r="Y2864" s="18">
        <v>40.677118286099997</v>
      </c>
      <c r="Z2864" s="18">
        <v>-80.580502146399994</v>
      </c>
      <c r="AA2864" s="71" t="str">
        <f t="shared" si="269"/>
        <v>COL</v>
      </c>
    </row>
    <row r="2865" spans="1:27" x14ac:dyDescent="0.25">
      <c r="A2865" s="22" t="s">
        <v>3080</v>
      </c>
      <c r="B2865" s="22">
        <v>0</v>
      </c>
      <c r="C2865" s="22" t="s">
        <v>4644</v>
      </c>
      <c r="D2865" s="22">
        <v>3</v>
      </c>
      <c r="E2865" s="23" t="str">
        <f t="shared" si="264"/>
        <v>Green</v>
      </c>
      <c r="F2865" s="72" t="s">
        <v>1702</v>
      </c>
      <c r="G2865" s="23"/>
      <c r="H2865" s="24" t="str">
        <f t="shared" si="265"/>
        <v>Start Loc</v>
      </c>
      <c r="I2865" s="24" t="str">
        <f t="shared" si="266"/>
        <v>End Loc</v>
      </c>
      <c r="J2865" s="24" t="str">
        <f t="shared" si="267"/>
        <v>Segment</v>
      </c>
      <c r="K2865" s="71" t="s">
        <v>1100</v>
      </c>
      <c r="L2865" s="22">
        <v>5.25</v>
      </c>
      <c r="M2865" s="22">
        <v>5.49</v>
      </c>
      <c r="N2865" s="22">
        <v>3</v>
      </c>
      <c r="O2865" s="22">
        <v>0</v>
      </c>
      <c r="P2865" s="22">
        <v>0</v>
      </c>
      <c r="Q2865" s="22">
        <v>2</v>
      </c>
      <c r="R2865" s="22"/>
      <c r="S2865" s="22"/>
      <c r="T2865" s="22"/>
      <c r="U2865" t="s">
        <v>576</v>
      </c>
      <c r="V2865" s="18">
        <f t="shared" si="268"/>
        <v>0.24000000000000021</v>
      </c>
      <c r="W2865" s="18">
        <v>40.680474436399997</v>
      </c>
      <c r="X2865" s="18">
        <v>-80.608588756200007</v>
      </c>
      <c r="Y2865" s="18">
        <v>40.677761821099999</v>
      </c>
      <c r="Z2865" s="18">
        <v>-80.606128172699997</v>
      </c>
      <c r="AA2865" s="71" t="str">
        <f t="shared" si="269"/>
        <v>COL</v>
      </c>
    </row>
    <row r="2866" spans="1:27" x14ac:dyDescent="0.25">
      <c r="A2866" s="22" t="s">
        <v>6121</v>
      </c>
      <c r="B2866" s="22">
        <v>0</v>
      </c>
      <c r="C2866" s="22" t="s">
        <v>4609</v>
      </c>
      <c r="D2866" s="22">
        <v>2</v>
      </c>
      <c r="E2866" s="23" t="str">
        <f t="shared" si="264"/>
        <v>Green</v>
      </c>
      <c r="F2866" s="72" t="s">
        <v>1736</v>
      </c>
      <c r="G2866" s="23"/>
      <c r="H2866" s="24" t="str">
        <f t="shared" si="265"/>
        <v>Start Loc</v>
      </c>
      <c r="I2866" s="24" t="str">
        <f t="shared" si="266"/>
        <v>End Loc</v>
      </c>
      <c r="J2866" s="24" t="str">
        <f t="shared" si="267"/>
        <v>Segment</v>
      </c>
      <c r="K2866" s="71" t="s">
        <v>1057</v>
      </c>
      <c r="L2866" s="22">
        <v>4.25</v>
      </c>
      <c r="M2866" s="22">
        <v>4.49</v>
      </c>
      <c r="N2866" s="22">
        <v>2</v>
      </c>
      <c r="O2866" s="22">
        <v>0</v>
      </c>
      <c r="P2866" s="22">
        <v>1</v>
      </c>
      <c r="Q2866" s="22">
        <v>2</v>
      </c>
      <c r="R2866" s="22"/>
      <c r="S2866" s="22"/>
      <c r="T2866" s="22"/>
      <c r="U2866" t="s">
        <v>2118</v>
      </c>
      <c r="V2866" s="18">
        <f t="shared" si="268"/>
        <v>0.24000000000000021</v>
      </c>
      <c r="W2866" s="18">
        <v>40.677719788099999</v>
      </c>
      <c r="X2866" s="18">
        <v>-84.376072767400004</v>
      </c>
      <c r="Y2866" s="18">
        <v>40.679184395100002</v>
      </c>
      <c r="Z2866" s="18">
        <v>-84.372271791499998</v>
      </c>
      <c r="AA2866" s="71" t="str">
        <f t="shared" si="269"/>
        <v>AUG</v>
      </c>
    </row>
    <row r="2867" spans="1:27" x14ac:dyDescent="0.25">
      <c r="A2867" s="22" t="s">
        <v>2583</v>
      </c>
      <c r="B2867" s="22">
        <v>0</v>
      </c>
      <c r="C2867" s="22" t="s">
        <v>4612</v>
      </c>
      <c r="D2867" s="22">
        <v>2</v>
      </c>
      <c r="E2867" s="23" t="str">
        <f t="shared" si="264"/>
        <v>Green</v>
      </c>
      <c r="F2867" s="72" t="s">
        <v>1708</v>
      </c>
      <c r="G2867" s="23"/>
      <c r="H2867" s="24" t="str">
        <f t="shared" si="265"/>
        <v>Start Loc</v>
      </c>
      <c r="I2867" s="24" t="str">
        <f t="shared" si="266"/>
        <v>End Loc</v>
      </c>
      <c r="J2867" s="24" t="str">
        <f t="shared" si="267"/>
        <v>Segment</v>
      </c>
      <c r="K2867" s="71" t="s">
        <v>965</v>
      </c>
      <c r="L2867" s="22">
        <v>1</v>
      </c>
      <c r="M2867" s="22">
        <v>1.24</v>
      </c>
      <c r="N2867" s="22">
        <v>2</v>
      </c>
      <c r="O2867" s="22">
        <v>0</v>
      </c>
      <c r="P2867" s="22">
        <v>0</v>
      </c>
      <c r="Q2867" s="22">
        <v>1</v>
      </c>
      <c r="R2867" s="22"/>
      <c r="S2867" s="22"/>
      <c r="T2867" s="22"/>
      <c r="U2867" t="s">
        <v>329</v>
      </c>
      <c r="V2867" s="18">
        <f t="shared" si="268"/>
        <v>0.24</v>
      </c>
      <c r="W2867" s="18">
        <v>40.683389155</v>
      </c>
      <c r="X2867" s="18">
        <v>-82.505518236300006</v>
      </c>
      <c r="Y2867" s="18">
        <v>40.680067221999998</v>
      </c>
      <c r="Z2867" s="18">
        <v>-82.504183824899997</v>
      </c>
      <c r="AA2867" s="71" t="str">
        <f t="shared" si="269"/>
        <v>RIC</v>
      </c>
    </row>
    <row r="2868" spans="1:27" x14ac:dyDescent="0.25">
      <c r="A2868" s="22" t="s">
        <v>2703</v>
      </c>
      <c r="B2868" s="22">
        <v>0</v>
      </c>
      <c r="C2868" s="22" t="s">
        <v>4619</v>
      </c>
      <c r="D2868" s="22">
        <v>2</v>
      </c>
      <c r="E2868" s="23" t="str">
        <f t="shared" si="264"/>
        <v>Green</v>
      </c>
      <c r="F2868" s="72" t="s">
        <v>1736</v>
      </c>
      <c r="G2868" s="23"/>
      <c r="H2868" s="24" t="str">
        <f t="shared" si="265"/>
        <v>Start Loc</v>
      </c>
      <c r="I2868" s="24" t="str">
        <f t="shared" si="266"/>
        <v>End Loc</v>
      </c>
      <c r="J2868" s="24" t="str">
        <f t="shared" si="267"/>
        <v>Segment</v>
      </c>
      <c r="K2868" s="71" t="s">
        <v>834</v>
      </c>
      <c r="L2868" s="22">
        <v>0.5</v>
      </c>
      <c r="M2868" s="22">
        <v>0.74</v>
      </c>
      <c r="N2868" s="22">
        <v>2</v>
      </c>
      <c r="O2868" s="22">
        <v>0</v>
      </c>
      <c r="P2868" s="22">
        <v>0</v>
      </c>
      <c r="Q2868" s="22">
        <v>1</v>
      </c>
      <c r="R2868" s="22"/>
      <c r="S2868" s="22"/>
      <c r="T2868" s="22"/>
      <c r="U2868" t="s">
        <v>1889</v>
      </c>
      <c r="V2868" s="18">
        <f t="shared" si="268"/>
        <v>0.24</v>
      </c>
      <c r="W2868" s="18">
        <v>40.681857045400001</v>
      </c>
      <c r="X2868" s="18">
        <v>-84.356734174600007</v>
      </c>
      <c r="Y2868" s="18">
        <v>40.681393810099998</v>
      </c>
      <c r="Z2868" s="18">
        <v>-84.352237661000004</v>
      </c>
      <c r="AA2868" s="71" t="str">
        <f t="shared" si="269"/>
        <v>AUG</v>
      </c>
    </row>
    <row r="2869" spans="1:27" x14ac:dyDescent="0.25">
      <c r="A2869" s="22" t="s">
        <v>2698</v>
      </c>
      <c r="B2869" s="22">
        <v>0</v>
      </c>
      <c r="C2869" s="22" t="s">
        <v>4635</v>
      </c>
      <c r="D2869" s="22">
        <v>2</v>
      </c>
      <c r="E2869" s="23" t="str">
        <f t="shared" si="264"/>
        <v>Green</v>
      </c>
      <c r="F2869" s="72" t="s">
        <v>1736</v>
      </c>
      <c r="G2869" s="23"/>
      <c r="H2869" s="24" t="str">
        <f t="shared" si="265"/>
        <v>Start Loc</v>
      </c>
      <c r="I2869" s="24" t="str">
        <f t="shared" si="266"/>
        <v>End Loc</v>
      </c>
      <c r="J2869" s="24" t="str">
        <f t="shared" si="267"/>
        <v>Segment</v>
      </c>
      <c r="K2869" s="71" t="s">
        <v>1057</v>
      </c>
      <c r="L2869" s="22">
        <v>4.5</v>
      </c>
      <c r="M2869" s="22">
        <v>4.74</v>
      </c>
      <c r="N2869" s="22">
        <v>2</v>
      </c>
      <c r="O2869" s="22">
        <v>0</v>
      </c>
      <c r="P2869" s="22">
        <v>0</v>
      </c>
      <c r="Q2869" s="22">
        <v>1</v>
      </c>
      <c r="R2869" s="22"/>
      <c r="S2869" s="22"/>
      <c r="T2869" s="22"/>
      <c r="U2869" t="s">
        <v>2118</v>
      </c>
      <c r="V2869" s="18">
        <f t="shared" si="268"/>
        <v>0.24000000000000021</v>
      </c>
      <c r="W2869" s="18">
        <v>40.679267816299998</v>
      </c>
      <c r="X2869" s="18">
        <v>-84.372116341600005</v>
      </c>
      <c r="Y2869" s="18">
        <v>40.681423154199997</v>
      </c>
      <c r="Z2869" s="18">
        <v>-84.368542569400006</v>
      </c>
      <c r="AA2869" s="71" t="str">
        <f t="shared" si="269"/>
        <v>AUG</v>
      </c>
    </row>
    <row r="2870" spans="1:27" x14ac:dyDescent="0.25">
      <c r="A2870" s="22" t="s">
        <v>2341</v>
      </c>
      <c r="B2870" s="22">
        <v>0</v>
      </c>
      <c r="C2870" s="22" t="s">
        <v>4608</v>
      </c>
      <c r="D2870" s="22">
        <v>2</v>
      </c>
      <c r="E2870" s="23" t="str">
        <f t="shared" si="264"/>
        <v>Green</v>
      </c>
      <c r="F2870" s="72" t="s">
        <v>1736</v>
      </c>
      <c r="G2870" s="23"/>
      <c r="H2870" s="24" t="str">
        <f t="shared" si="265"/>
        <v>Start Loc</v>
      </c>
      <c r="I2870" s="24" t="str">
        <f t="shared" si="266"/>
        <v>End Loc</v>
      </c>
      <c r="J2870" s="24" t="str">
        <f t="shared" si="267"/>
        <v>Segment</v>
      </c>
      <c r="K2870" s="71" t="s">
        <v>834</v>
      </c>
      <c r="L2870" s="22">
        <v>1.25</v>
      </c>
      <c r="M2870" s="22">
        <v>1.49</v>
      </c>
      <c r="N2870" s="22">
        <v>2</v>
      </c>
      <c r="O2870" s="22">
        <v>0</v>
      </c>
      <c r="P2870" s="22">
        <v>0</v>
      </c>
      <c r="Q2870" s="22">
        <v>0</v>
      </c>
      <c r="R2870" s="22"/>
      <c r="S2870" s="22"/>
      <c r="T2870" s="22"/>
      <c r="U2870" t="s">
        <v>1889</v>
      </c>
      <c r="V2870" s="18">
        <f t="shared" si="268"/>
        <v>0.24</v>
      </c>
      <c r="W2870" s="18">
        <v>40.681378984399998</v>
      </c>
      <c r="X2870" s="18">
        <v>-84.3425286218</v>
      </c>
      <c r="Y2870" s="18">
        <v>40.681967924200002</v>
      </c>
      <c r="Z2870" s="18">
        <v>-84.338350615799996</v>
      </c>
      <c r="AA2870" s="71" t="str">
        <f t="shared" si="269"/>
        <v>AUG</v>
      </c>
    </row>
    <row r="2871" spans="1:27" x14ac:dyDescent="0.25">
      <c r="A2871" s="22" t="s">
        <v>2291</v>
      </c>
      <c r="B2871" s="22">
        <v>0</v>
      </c>
      <c r="C2871" s="22" t="s">
        <v>4606</v>
      </c>
      <c r="D2871" s="22">
        <v>2</v>
      </c>
      <c r="E2871" s="23" t="str">
        <f t="shared" si="264"/>
        <v>Green</v>
      </c>
      <c r="F2871" s="72" t="s">
        <v>1702</v>
      </c>
      <c r="G2871" s="23"/>
      <c r="H2871" s="24" t="str">
        <f t="shared" si="265"/>
        <v>Start Loc</v>
      </c>
      <c r="I2871" s="24" t="str">
        <f t="shared" si="266"/>
        <v>End Loc</v>
      </c>
      <c r="J2871" s="24" t="str">
        <f t="shared" si="267"/>
        <v>Segment</v>
      </c>
      <c r="K2871" s="71" t="s">
        <v>1191</v>
      </c>
      <c r="L2871" s="22">
        <v>0.25</v>
      </c>
      <c r="M2871" s="22">
        <v>0.49</v>
      </c>
      <c r="N2871" s="22">
        <v>2</v>
      </c>
      <c r="O2871" s="22">
        <v>0</v>
      </c>
      <c r="P2871" s="22">
        <v>0</v>
      </c>
      <c r="Q2871" s="22">
        <v>0</v>
      </c>
      <c r="R2871" s="22"/>
      <c r="S2871" s="22"/>
      <c r="T2871" s="22"/>
      <c r="U2871" t="s">
        <v>1168</v>
      </c>
      <c r="V2871" s="18">
        <f t="shared" si="268"/>
        <v>0.24</v>
      </c>
      <c r="W2871" s="18">
        <v>40.683407647899998</v>
      </c>
      <c r="X2871" s="18">
        <v>-80.605582639299996</v>
      </c>
      <c r="Y2871" s="18">
        <v>40.684154392499998</v>
      </c>
      <c r="Z2871" s="18">
        <v>-80.601168159899998</v>
      </c>
      <c r="AA2871" s="71" t="str">
        <f t="shared" si="269"/>
        <v>COL</v>
      </c>
    </row>
    <row r="2872" spans="1:27" x14ac:dyDescent="0.25">
      <c r="A2872" s="22" t="s">
        <v>2715</v>
      </c>
      <c r="B2872" s="22">
        <v>0</v>
      </c>
      <c r="C2872" s="22" t="s">
        <v>4624</v>
      </c>
      <c r="D2872" s="22">
        <v>2</v>
      </c>
      <c r="E2872" s="23" t="str">
        <f t="shared" si="264"/>
        <v>Green</v>
      </c>
      <c r="F2872" s="72" t="s">
        <v>1708</v>
      </c>
      <c r="G2872" s="23"/>
      <c r="H2872" s="24" t="str">
        <f t="shared" si="265"/>
        <v>Start Loc</v>
      </c>
      <c r="I2872" s="24" t="str">
        <f t="shared" si="266"/>
        <v>End Loc</v>
      </c>
      <c r="J2872" s="24" t="str">
        <f t="shared" si="267"/>
        <v>Segment</v>
      </c>
      <c r="K2872" s="71" t="s">
        <v>849</v>
      </c>
      <c r="L2872" s="22">
        <v>2.25</v>
      </c>
      <c r="M2872" s="22">
        <v>2.4900000000000002</v>
      </c>
      <c r="N2872" s="22">
        <v>2</v>
      </c>
      <c r="O2872" s="22">
        <v>0</v>
      </c>
      <c r="P2872" s="22">
        <v>1</v>
      </c>
      <c r="Q2872" s="22">
        <v>1</v>
      </c>
      <c r="R2872" s="22"/>
      <c r="S2872" s="22"/>
      <c r="T2872" s="22"/>
      <c r="U2872" t="s">
        <v>556</v>
      </c>
      <c r="V2872" s="18">
        <f t="shared" si="268"/>
        <v>0.24000000000000021</v>
      </c>
      <c r="W2872" s="18">
        <v>40.686606524799998</v>
      </c>
      <c r="X2872" s="18">
        <v>-82.384147705399997</v>
      </c>
      <c r="Y2872" s="18">
        <v>40.684394962500001</v>
      </c>
      <c r="Z2872" s="18">
        <v>-82.380677770299997</v>
      </c>
      <c r="AA2872" s="71" t="str">
        <f t="shared" si="269"/>
        <v>RIC</v>
      </c>
    </row>
    <row r="2873" spans="1:27" x14ac:dyDescent="0.25">
      <c r="A2873" s="22" t="s">
        <v>5257</v>
      </c>
      <c r="B2873" s="22">
        <v>0</v>
      </c>
      <c r="C2873" s="22" t="s">
        <v>4620</v>
      </c>
      <c r="D2873" s="22">
        <v>3</v>
      </c>
      <c r="E2873" s="23" t="str">
        <f t="shared" si="264"/>
        <v>Green</v>
      </c>
      <c r="F2873" s="72" t="s">
        <v>1708</v>
      </c>
      <c r="G2873" s="23"/>
      <c r="H2873" s="24" t="str">
        <f t="shared" si="265"/>
        <v>Start Loc</v>
      </c>
      <c r="I2873" s="24" t="str">
        <f t="shared" si="266"/>
        <v>End Loc</v>
      </c>
      <c r="J2873" s="24" t="str">
        <f t="shared" si="267"/>
        <v>Segment</v>
      </c>
      <c r="K2873" s="71" t="s">
        <v>1024</v>
      </c>
      <c r="L2873" s="22">
        <v>0</v>
      </c>
      <c r="M2873" s="22">
        <v>0.24</v>
      </c>
      <c r="N2873" s="22">
        <v>3</v>
      </c>
      <c r="O2873" s="22">
        <v>0</v>
      </c>
      <c r="P2873" s="22">
        <v>0</v>
      </c>
      <c r="Q2873" s="22">
        <v>1</v>
      </c>
      <c r="R2873" s="22"/>
      <c r="S2873" s="22"/>
      <c r="T2873" s="22"/>
      <c r="U2873" t="s">
        <v>425</v>
      </c>
      <c r="V2873" s="18">
        <f t="shared" si="268"/>
        <v>0.24</v>
      </c>
      <c r="W2873" s="18">
        <v>40.691346271599997</v>
      </c>
      <c r="X2873" s="18">
        <v>-82.472835030699997</v>
      </c>
      <c r="Y2873" s="18">
        <v>40.688530025699997</v>
      </c>
      <c r="Z2873" s="18">
        <v>-82.470224090800002</v>
      </c>
      <c r="AA2873" s="71" t="str">
        <f t="shared" si="269"/>
        <v>RIC</v>
      </c>
    </row>
    <row r="2874" spans="1:27" x14ac:dyDescent="0.25">
      <c r="A2874" s="22" t="s">
        <v>3011</v>
      </c>
      <c r="B2874" s="22">
        <v>0</v>
      </c>
      <c r="C2874" s="22" t="s">
        <v>4619</v>
      </c>
      <c r="D2874" s="22">
        <v>4</v>
      </c>
      <c r="E2874" s="23" t="str">
        <f t="shared" si="264"/>
        <v>Green</v>
      </c>
      <c r="F2874" s="72" t="s">
        <v>1708</v>
      </c>
      <c r="G2874" s="23"/>
      <c r="H2874" s="24" t="str">
        <f t="shared" si="265"/>
        <v>Start Loc</v>
      </c>
      <c r="I2874" s="24" t="str">
        <f t="shared" si="266"/>
        <v>End Loc</v>
      </c>
      <c r="J2874" s="24" t="str">
        <f t="shared" si="267"/>
        <v>Segment</v>
      </c>
      <c r="K2874" s="71" t="s">
        <v>1116</v>
      </c>
      <c r="L2874" s="22">
        <v>0.5</v>
      </c>
      <c r="M2874" s="22">
        <v>0.74</v>
      </c>
      <c r="N2874" s="22">
        <v>4</v>
      </c>
      <c r="O2874" s="22">
        <v>0</v>
      </c>
      <c r="P2874" s="22">
        <v>0</v>
      </c>
      <c r="Q2874" s="22">
        <v>2</v>
      </c>
      <c r="R2874" s="22"/>
      <c r="S2874" s="22"/>
      <c r="T2874" s="22"/>
      <c r="U2874" t="s">
        <v>1666</v>
      </c>
      <c r="V2874" s="18">
        <f t="shared" si="268"/>
        <v>0.24</v>
      </c>
      <c r="W2874" s="18">
        <v>40.688050017400002</v>
      </c>
      <c r="X2874" s="18">
        <v>-82.535489083100003</v>
      </c>
      <c r="Y2874" s="18">
        <v>40.691479793799999</v>
      </c>
      <c r="Z2874" s="18">
        <v>-82.535197117999999</v>
      </c>
      <c r="AA2874" s="71" t="str">
        <f t="shared" si="269"/>
        <v>RIC</v>
      </c>
    </row>
    <row r="2875" spans="1:27" x14ac:dyDescent="0.25">
      <c r="A2875" s="22" t="s">
        <v>2991</v>
      </c>
      <c r="B2875" s="22">
        <v>0</v>
      </c>
      <c r="C2875" s="22" t="s">
        <v>4617</v>
      </c>
      <c r="D2875" s="22">
        <v>2</v>
      </c>
      <c r="E2875" s="23" t="str">
        <f t="shared" si="264"/>
        <v>Green</v>
      </c>
      <c r="F2875" s="72" t="s">
        <v>1708</v>
      </c>
      <c r="G2875" s="23"/>
      <c r="H2875" s="24" t="str">
        <f t="shared" si="265"/>
        <v>Start Loc</v>
      </c>
      <c r="I2875" s="24" t="str">
        <f t="shared" si="266"/>
        <v>End Loc</v>
      </c>
      <c r="J2875" s="24" t="str">
        <f t="shared" si="267"/>
        <v>Segment</v>
      </c>
      <c r="K2875" s="71" t="s">
        <v>1093</v>
      </c>
      <c r="L2875" s="22">
        <v>2.75</v>
      </c>
      <c r="M2875" s="22">
        <v>2.99</v>
      </c>
      <c r="N2875" s="22">
        <v>2</v>
      </c>
      <c r="O2875" s="22">
        <v>0</v>
      </c>
      <c r="P2875" s="22">
        <v>0</v>
      </c>
      <c r="Q2875" s="22">
        <v>2</v>
      </c>
      <c r="R2875" s="22"/>
      <c r="S2875" s="22"/>
      <c r="T2875" s="22"/>
      <c r="U2875" t="s">
        <v>555</v>
      </c>
      <c r="V2875" s="18">
        <f t="shared" si="268"/>
        <v>0.24000000000000021</v>
      </c>
      <c r="W2875" s="18">
        <v>40.689086104099999</v>
      </c>
      <c r="X2875" s="18">
        <v>-82.472850668600003</v>
      </c>
      <c r="Y2875" s="18">
        <v>40.692562495499999</v>
      </c>
      <c r="Z2875" s="18">
        <v>-82.472852451799994</v>
      </c>
      <c r="AA2875" s="71" t="str">
        <f t="shared" si="269"/>
        <v>RIC</v>
      </c>
    </row>
    <row r="2876" spans="1:27" x14ac:dyDescent="0.25">
      <c r="A2876" s="22" t="s">
        <v>5266</v>
      </c>
      <c r="B2876" s="22">
        <v>0</v>
      </c>
      <c r="C2876" s="22" t="s">
        <v>4619</v>
      </c>
      <c r="D2876" s="22">
        <v>4</v>
      </c>
      <c r="E2876" s="23" t="str">
        <f t="shared" si="264"/>
        <v>Green</v>
      </c>
      <c r="F2876" s="72" t="s">
        <v>1708</v>
      </c>
      <c r="G2876" s="23"/>
      <c r="H2876" s="24" t="str">
        <f t="shared" si="265"/>
        <v>Start Loc</v>
      </c>
      <c r="I2876" s="24" t="str">
        <f t="shared" si="266"/>
        <v>End Loc</v>
      </c>
      <c r="J2876" s="24" t="str">
        <f t="shared" si="267"/>
        <v>Segment</v>
      </c>
      <c r="K2876" s="71" t="s">
        <v>806</v>
      </c>
      <c r="L2876" s="22">
        <v>0.5</v>
      </c>
      <c r="M2876" s="22">
        <v>0.74</v>
      </c>
      <c r="N2876" s="22">
        <v>4</v>
      </c>
      <c r="O2876" s="22">
        <v>0</v>
      </c>
      <c r="P2876" s="22">
        <v>0</v>
      </c>
      <c r="Q2876" s="22">
        <v>3</v>
      </c>
      <c r="R2876" s="22"/>
      <c r="S2876" s="22"/>
      <c r="T2876" s="22"/>
      <c r="U2876" t="s">
        <v>427</v>
      </c>
      <c r="V2876" s="18">
        <f t="shared" si="268"/>
        <v>0.24</v>
      </c>
      <c r="W2876" s="18">
        <v>40.689703388600002</v>
      </c>
      <c r="X2876" s="18">
        <v>-82.593241026200005</v>
      </c>
      <c r="Y2876" s="18">
        <v>40.692944314499996</v>
      </c>
      <c r="Z2876" s="18">
        <v>-82.5945066787</v>
      </c>
      <c r="AA2876" s="71" t="str">
        <f t="shared" si="269"/>
        <v>RIC</v>
      </c>
    </row>
    <row r="2877" spans="1:27" x14ac:dyDescent="0.25">
      <c r="A2877" s="22" t="s">
        <v>2224</v>
      </c>
      <c r="B2877" s="22">
        <v>0</v>
      </c>
      <c r="C2877" s="22" t="s">
        <v>4624</v>
      </c>
      <c r="D2877" s="22">
        <v>2</v>
      </c>
      <c r="E2877" s="23" t="str">
        <f t="shared" si="264"/>
        <v>Green</v>
      </c>
      <c r="F2877" s="72" t="s">
        <v>1702</v>
      </c>
      <c r="G2877" s="23"/>
      <c r="H2877" s="24" t="str">
        <f t="shared" si="265"/>
        <v>Start Loc</v>
      </c>
      <c r="I2877" s="24" t="str">
        <f t="shared" si="266"/>
        <v>End Loc</v>
      </c>
      <c r="J2877" s="24" t="str">
        <f t="shared" si="267"/>
        <v>Segment</v>
      </c>
      <c r="K2877" s="71" t="s">
        <v>1100</v>
      </c>
      <c r="L2877" s="22">
        <v>2.25</v>
      </c>
      <c r="M2877" s="22">
        <v>2.4900000000000002</v>
      </c>
      <c r="N2877" s="22">
        <v>2</v>
      </c>
      <c r="O2877" s="22">
        <v>0</v>
      </c>
      <c r="P2877" s="22">
        <v>0</v>
      </c>
      <c r="Q2877" s="22">
        <v>0</v>
      </c>
      <c r="R2877" s="22"/>
      <c r="S2877" s="22"/>
      <c r="T2877" s="22"/>
      <c r="U2877" t="s">
        <v>576</v>
      </c>
      <c r="V2877" s="18">
        <f t="shared" si="268"/>
        <v>0.24000000000000021</v>
      </c>
      <c r="W2877" s="18">
        <v>40.694982359500003</v>
      </c>
      <c r="X2877" s="18">
        <v>-80.659974536500002</v>
      </c>
      <c r="Y2877" s="18">
        <v>40.693821370599998</v>
      </c>
      <c r="Z2877" s="18">
        <v>-80.655814773499998</v>
      </c>
      <c r="AA2877" s="71" t="str">
        <f t="shared" si="269"/>
        <v>COL</v>
      </c>
    </row>
    <row r="2878" spans="1:27" x14ac:dyDescent="0.25">
      <c r="A2878" s="22" t="s">
        <v>6155</v>
      </c>
      <c r="B2878" s="22">
        <v>0</v>
      </c>
      <c r="C2878" s="22" t="s">
        <v>4620</v>
      </c>
      <c r="D2878" s="22">
        <v>2</v>
      </c>
      <c r="E2878" s="23" t="str">
        <f t="shared" si="264"/>
        <v>Green</v>
      </c>
      <c r="F2878" s="72" t="s">
        <v>1708</v>
      </c>
      <c r="G2878" s="23"/>
      <c r="H2878" s="24" t="str">
        <f t="shared" si="265"/>
        <v>Start Loc</v>
      </c>
      <c r="I2878" s="24" t="str">
        <f t="shared" si="266"/>
        <v>End Loc</v>
      </c>
      <c r="J2878" s="24" t="str">
        <f t="shared" si="267"/>
        <v>Segment</v>
      </c>
      <c r="K2878" s="71" t="s">
        <v>1074</v>
      </c>
      <c r="L2878" s="22">
        <v>0</v>
      </c>
      <c r="M2878" s="22">
        <v>0.24</v>
      </c>
      <c r="N2878" s="22">
        <v>2</v>
      </c>
      <c r="O2878" s="22">
        <v>0</v>
      </c>
      <c r="P2878" s="22">
        <v>0</v>
      </c>
      <c r="Q2878" s="22">
        <v>0</v>
      </c>
      <c r="R2878" s="22"/>
      <c r="S2878" s="22"/>
      <c r="T2878" s="22"/>
      <c r="U2878" t="s">
        <v>1471</v>
      </c>
      <c r="V2878" s="18">
        <f t="shared" si="268"/>
        <v>0.24</v>
      </c>
      <c r="W2878" s="18">
        <v>40.695817556500003</v>
      </c>
      <c r="X2878" s="18">
        <v>-82.586223328800003</v>
      </c>
      <c r="Y2878" s="18">
        <v>40.694429733100002</v>
      </c>
      <c r="Z2878" s="18">
        <v>-82.582254079600006</v>
      </c>
      <c r="AA2878" s="71" t="str">
        <f t="shared" si="269"/>
        <v>RIC</v>
      </c>
    </row>
    <row r="2879" spans="1:27" x14ac:dyDescent="0.25">
      <c r="A2879" s="22" t="s">
        <v>4000</v>
      </c>
      <c r="B2879" s="22">
        <v>0</v>
      </c>
      <c r="C2879" s="22" t="s">
        <v>4618</v>
      </c>
      <c r="D2879" s="22">
        <v>2</v>
      </c>
      <c r="E2879" s="23" t="str">
        <f t="shared" si="264"/>
        <v>Green</v>
      </c>
      <c r="F2879" s="72" t="s">
        <v>1702</v>
      </c>
      <c r="G2879" s="23"/>
      <c r="H2879" s="24" t="str">
        <f t="shared" si="265"/>
        <v>Start Loc</v>
      </c>
      <c r="I2879" s="24" t="str">
        <f t="shared" si="266"/>
        <v>End Loc</v>
      </c>
      <c r="J2879" s="24" t="str">
        <f t="shared" si="267"/>
        <v>Segment</v>
      </c>
      <c r="K2879" s="71" t="s">
        <v>1100</v>
      </c>
      <c r="L2879" s="22">
        <v>2</v>
      </c>
      <c r="M2879" s="22">
        <v>2.2400000000000002</v>
      </c>
      <c r="N2879" s="22">
        <v>2</v>
      </c>
      <c r="O2879" s="22">
        <v>0</v>
      </c>
      <c r="P2879" s="22">
        <v>1</v>
      </c>
      <c r="Q2879" s="22">
        <v>1</v>
      </c>
      <c r="R2879" s="22"/>
      <c r="S2879" s="22"/>
      <c r="T2879" s="22"/>
      <c r="U2879" t="s">
        <v>576</v>
      </c>
      <c r="V2879" s="18">
        <f t="shared" si="268"/>
        <v>0.24000000000000021</v>
      </c>
      <c r="W2879" s="18">
        <v>40.6968410996</v>
      </c>
      <c r="X2879" s="18">
        <v>-80.663739883399998</v>
      </c>
      <c r="Y2879" s="18">
        <v>40.695015870699997</v>
      </c>
      <c r="Z2879" s="18">
        <v>-80.660159442999998</v>
      </c>
      <c r="AA2879" s="71" t="str">
        <f t="shared" si="269"/>
        <v>COL</v>
      </c>
    </row>
    <row r="2880" spans="1:27" x14ac:dyDescent="0.25">
      <c r="A2880" s="22" t="s">
        <v>5227</v>
      </c>
      <c r="B2880" s="22">
        <v>0</v>
      </c>
      <c r="C2880" s="22" t="s">
        <v>4663</v>
      </c>
      <c r="D2880" s="22">
        <v>2</v>
      </c>
      <c r="E2880" s="23" t="str">
        <f t="shared" si="264"/>
        <v>Green</v>
      </c>
      <c r="F2880" s="72" t="s">
        <v>1700</v>
      </c>
      <c r="G2880" s="23"/>
      <c r="H2880" s="24" t="str">
        <f t="shared" si="265"/>
        <v>Start Loc</v>
      </c>
      <c r="I2880" s="24" t="str">
        <f t="shared" si="266"/>
        <v>End Loc</v>
      </c>
      <c r="J2880" s="24" t="str">
        <f t="shared" si="267"/>
        <v>Segment</v>
      </c>
      <c r="K2880" s="71" t="s">
        <v>930</v>
      </c>
      <c r="L2880" s="22">
        <v>11.25</v>
      </c>
      <c r="M2880" s="22">
        <v>11.49</v>
      </c>
      <c r="N2880" s="22">
        <v>2</v>
      </c>
      <c r="O2880" s="22">
        <v>0</v>
      </c>
      <c r="P2880" s="22">
        <v>1</v>
      </c>
      <c r="Q2880" s="22">
        <v>1</v>
      </c>
      <c r="R2880" s="22"/>
      <c r="S2880" s="22"/>
      <c r="T2880" s="22"/>
      <c r="U2880" t="s">
        <v>4761</v>
      </c>
      <c r="V2880" s="18">
        <f t="shared" si="268"/>
        <v>0.24000000000000021</v>
      </c>
      <c r="W2880" s="18">
        <v>40.693838058399997</v>
      </c>
      <c r="X2880" s="18">
        <v>-81.743752356000002</v>
      </c>
      <c r="Y2880" s="18">
        <v>40.695643385499999</v>
      </c>
      <c r="Z2880" s="18">
        <v>-81.739867447799995</v>
      </c>
      <c r="AA2880" s="71" t="str">
        <f t="shared" si="269"/>
        <v>WAY</v>
      </c>
    </row>
    <row r="2881" spans="1:27" x14ac:dyDescent="0.25">
      <c r="A2881" s="22" t="s">
        <v>3627</v>
      </c>
      <c r="B2881" s="22">
        <v>0</v>
      </c>
      <c r="C2881" s="22" t="s">
        <v>4612</v>
      </c>
      <c r="D2881" s="22">
        <v>4</v>
      </c>
      <c r="E2881" s="23" t="str">
        <f t="shared" si="264"/>
        <v>Green</v>
      </c>
      <c r="F2881" s="72" t="s">
        <v>1708</v>
      </c>
      <c r="G2881" s="23"/>
      <c r="H2881" s="24" t="str">
        <f t="shared" si="265"/>
        <v>Start Loc</v>
      </c>
      <c r="I2881" s="24" t="str">
        <f t="shared" si="266"/>
        <v>End Loc</v>
      </c>
      <c r="J2881" s="24" t="str">
        <f t="shared" si="267"/>
        <v>Segment</v>
      </c>
      <c r="K2881" s="71" t="s">
        <v>905</v>
      </c>
      <c r="L2881" s="22">
        <v>1</v>
      </c>
      <c r="M2881" s="22">
        <v>1.24</v>
      </c>
      <c r="N2881" s="22">
        <v>4</v>
      </c>
      <c r="O2881" s="22">
        <v>0</v>
      </c>
      <c r="P2881" s="22">
        <v>0</v>
      </c>
      <c r="Q2881" s="22">
        <v>2</v>
      </c>
      <c r="R2881" s="22"/>
      <c r="S2881" s="22"/>
      <c r="T2881" s="22"/>
      <c r="U2881" t="s">
        <v>348</v>
      </c>
      <c r="V2881" s="18">
        <f t="shared" si="268"/>
        <v>0.24</v>
      </c>
      <c r="W2881" s="18">
        <v>40.692658541500002</v>
      </c>
      <c r="X2881" s="18">
        <v>-82.5874780165</v>
      </c>
      <c r="Y2881" s="18">
        <v>40.695669232100002</v>
      </c>
      <c r="Z2881" s="18">
        <v>-82.586431370499994</v>
      </c>
      <c r="AA2881" s="71" t="str">
        <f t="shared" si="269"/>
        <v>RIC</v>
      </c>
    </row>
    <row r="2882" spans="1:27" x14ac:dyDescent="0.25">
      <c r="A2882" s="22" t="s">
        <v>5053</v>
      </c>
      <c r="B2882" s="22">
        <v>0</v>
      </c>
      <c r="C2882" s="22" t="s">
        <v>4652</v>
      </c>
      <c r="D2882" s="22">
        <v>2</v>
      </c>
      <c r="E2882" s="23" t="str">
        <f t="shared" si="264"/>
        <v>Green</v>
      </c>
      <c r="F2882" s="72" t="s">
        <v>1700</v>
      </c>
      <c r="G2882" s="23"/>
      <c r="H2882" s="24" t="str">
        <f t="shared" si="265"/>
        <v>Start Loc</v>
      </c>
      <c r="I2882" s="24" t="str">
        <f t="shared" si="266"/>
        <v>End Loc</v>
      </c>
      <c r="J2882" s="24" t="str">
        <f t="shared" si="267"/>
        <v>Segment</v>
      </c>
      <c r="K2882" s="71" t="s">
        <v>930</v>
      </c>
      <c r="L2882" s="22">
        <v>11.5</v>
      </c>
      <c r="M2882" s="22">
        <v>11.74</v>
      </c>
      <c r="N2882" s="22">
        <v>2</v>
      </c>
      <c r="O2882" s="22">
        <v>0</v>
      </c>
      <c r="P2882" s="22">
        <v>2</v>
      </c>
      <c r="Q2882" s="22">
        <v>2</v>
      </c>
      <c r="R2882" s="22"/>
      <c r="S2882" s="22"/>
      <c r="T2882" s="22"/>
      <c r="U2882" t="s">
        <v>4761</v>
      </c>
      <c r="V2882" s="18">
        <f t="shared" si="268"/>
        <v>0.24000000000000021</v>
      </c>
      <c r="W2882" s="18">
        <v>40.695717638300003</v>
      </c>
      <c r="X2882" s="18">
        <v>-81.739687364299996</v>
      </c>
      <c r="Y2882" s="18">
        <v>40.695686428899997</v>
      </c>
      <c r="Z2882" s="18">
        <v>-81.735167137100007</v>
      </c>
      <c r="AA2882" s="71" t="str">
        <f t="shared" si="269"/>
        <v>WAY</v>
      </c>
    </row>
    <row r="2883" spans="1:27" x14ac:dyDescent="0.25">
      <c r="A2883" s="22" t="s">
        <v>5959</v>
      </c>
      <c r="B2883" s="22">
        <v>0</v>
      </c>
      <c r="C2883" s="22" t="s">
        <v>4622</v>
      </c>
      <c r="D2883" s="22">
        <v>2</v>
      </c>
      <c r="E2883" s="23" t="str">
        <f t="shared" si="264"/>
        <v>Green</v>
      </c>
      <c r="F2883" s="72" t="s">
        <v>1671</v>
      </c>
      <c r="G2883" s="23"/>
      <c r="H2883" s="24" t="str">
        <f t="shared" si="265"/>
        <v>Start Loc</v>
      </c>
      <c r="I2883" s="24" t="str">
        <f t="shared" si="266"/>
        <v>End Loc</v>
      </c>
      <c r="J2883" s="24" t="str">
        <f t="shared" si="267"/>
        <v>Segment</v>
      </c>
      <c r="K2883" s="71" t="s">
        <v>1027</v>
      </c>
      <c r="L2883" s="22">
        <v>1.5</v>
      </c>
      <c r="M2883" s="22">
        <v>1.74</v>
      </c>
      <c r="N2883" s="22">
        <v>2</v>
      </c>
      <c r="O2883" s="22">
        <v>0</v>
      </c>
      <c r="P2883" s="22">
        <v>0</v>
      </c>
      <c r="Q2883" s="22">
        <v>1</v>
      </c>
      <c r="R2883" s="22"/>
      <c r="S2883" s="22"/>
      <c r="T2883" s="22"/>
      <c r="U2883" t="s">
        <v>1575</v>
      </c>
      <c r="V2883" s="18">
        <f t="shared" si="268"/>
        <v>0.24</v>
      </c>
      <c r="W2883" s="18">
        <v>40.698694264499998</v>
      </c>
      <c r="X2883" s="18">
        <v>-81.379432020799996</v>
      </c>
      <c r="Y2883" s="18">
        <v>40.697986091499999</v>
      </c>
      <c r="Z2883" s="18">
        <v>-81.375148861599996</v>
      </c>
      <c r="AA2883" s="71" t="str">
        <f t="shared" si="269"/>
        <v>STA</v>
      </c>
    </row>
    <row r="2884" spans="1:27" x14ac:dyDescent="0.25">
      <c r="A2884" s="22" t="s">
        <v>5915</v>
      </c>
      <c r="B2884" s="22">
        <v>0</v>
      </c>
      <c r="C2884" s="22" t="s">
        <v>4619</v>
      </c>
      <c r="D2884" s="22">
        <v>2</v>
      </c>
      <c r="E2884" s="23" t="str">
        <f t="shared" si="264"/>
        <v>Green</v>
      </c>
      <c r="F2884" s="72" t="s">
        <v>1708</v>
      </c>
      <c r="G2884" s="23"/>
      <c r="H2884" s="24" t="str">
        <f t="shared" si="265"/>
        <v>Start Loc</v>
      </c>
      <c r="I2884" s="24" t="str">
        <f t="shared" si="266"/>
        <v>End Loc</v>
      </c>
      <c r="J2884" s="24" t="str">
        <f t="shared" si="267"/>
        <v>Segment</v>
      </c>
      <c r="K2884" s="71" t="s">
        <v>6612</v>
      </c>
      <c r="L2884" s="22">
        <v>0.5</v>
      </c>
      <c r="M2884" s="22">
        <v>0.74</v>
      </c>
      <c r="N2884" s="22">
        <v>2</v>
      </c>
      <c r="O2884" s="22">
        <v>0</v>
      </c>
      <c r="P2884" s="22">
        <v>0</v>
      </c>
      <c r="Q2884" s="22">
        <v>1</v>
      </c>
      <c r="R2884" s="22"/>
      <c r="S2884" s="22"/>
      <c r="T2884" s="22"/>
      <c r="U2884" t="s">
        <v>6724</v>
      </c>
      <c r="V2884" s="18">
        <f t="shared" si="268"/>
        <v>0.24</v>
      </c>
      <c r="W2884" s="18">
        <v>40.696745938299998</v>
      </c>
      <c r="X2884" s="18">
        <v>-82.434712114700005</v>
      </c>
      <c r="Y2884" s="18">
        <v>40.698304960999998</v>
      </c>
      <c r="Z2884" s="18">
        <v>-82.431432991700007</v>
      </c>
      <c r="AA2884" s="71" t="str">
        <f t="shared" si="269"/>
        <v>RIC</v>
      </c>
    </row>
    <row r="2885" spans="1:27" x14ac:dyDescent="0.25">
      <c r="A2885" s="22" t="s">
        <v>4993</v>
      </c>
      <c r="B2885" s="22">
        <v>0</v>
      </c>
      <c r="C2885" s="22" t="s">
        <v>4620</v>
      </c>
      <c r="D2885" s="22">
        <v>2</v>
      </c>
      <c r="E2885" s="23" t="str">
        <f t="shared" si="264"/>
        <v>Green</v>
      </c>
      <c r="F2885" s="72" t="s">
        <v>1683</v>
      </c>
      <c r="G2885" s="23"/>
      <c r="H2885" s="24" t="str">
        <f t="shared" si="265"/>
        <v>Start Loc</v>
      </c>
      <c r="I2885" s="24" t="str">
        <f t="shared" si="266"/>
        <v>End Loc</v>
      </c>
      <c r="J2885" s="24" t="str">
        <f t="shared" si="267"/>
        <v>Segment</v>
      </c>
      <c r="K2885" s="71" t="s">
        <v>1071</v>
      </c>
      <c r="L2885" s="22">
        <v>0</v>
      </c>
      <c r="M2885" s="22">
        <v>0.24</v>
      </c>
      <c r="N2885" s="22">
        <v>2</v>
      </c>
      <c r="O2885" s="22">
        <v>0</v>
      </c>
      <c r="P2885" s="22">
        <v>0</v>
      </c>
      <c r="Q2885" s="22">
        <v>0</v>
      </c>
      <c r="R2885" s="22"/>
      <c r="S2885" s="22"/>
      <c r="T2885" s="22"/>
      <c r="U2885" t="s">
        <v>4741</v>
      </c>
      <c r="V2885" s="18">
        <f t="shared" si="268"/>
        <v>0.24</v>
      </c>
      <c r="W2885" s="18">
        <v>40.697339421999999</v>
      </c>
      <c r="X2885" s="18">
        <v>-84.089858433499998</v>
      </c>
      <c r="Y2885" s="18">
        <v>40.698591878400002</v>
      </c>
      <c r="Z2885" s="18">
        <v>-84.085879174400006</v>
      </c>
      <c r="AA2885" s="71" t="str">
        <f t="shared" si="269"/>
        <v>ALL</v>
      </c>
    </row>
    <row r="2886" spans="1:27" x14ac:dyDescent="0.25">
      <c r="A2886" s="22" t="s">
        <v>3858</v>
      </c>
      <c r="B2886" s="22">
        <v>0</v>
      </c>
      <c r="C2886" s="22" t="s">
        <v>4608</v>
      </c>
      <c r="D2886" s="22">
        <v>4</v>
      </c>
      <c r="E2886" s="23" t="str">
        <f t="shared" si="264"/>
        <v>Green</v>
      </c>
      <c r="F2886" s="72" t="s">
        <v>1708</v>
      </c>
      <c r="G2886" s="23"/>
      <c r="H2886" s="24" t="str">
        <f t="shared" si="265"/>
        <v>Start Loc</v>
      </c>
      <c r="I2886" s="24" t="str">
        <f t="shared" si="266"/>
        <v>End Loc</v>
      </c>
      <c r="J2886" s="24" t="str">
        <f t="shared" si="267"/>
        <v>Segment</v>
      </c>
      <c r="K2886" s="71" t="s">
        <v>905</v>
      </c>
      <c r="L2886" s="22">
        <v>1.25</v>
      </c>
      <c r="M2886" s="22">
        <v>1.49</v>
      </c>
      <c r="N2886" s="22">
        <v>4</v>
      </c>
      <c r="O2886" s="22">
        <v>0</v>
      </c>
      <c r="P2886" s="22">
        <v>0</v>
      </c>
      <c r="Q2886" s="22">
        <v>2</v>
      </c>
      <c r="R2886" s="22"/>
      <c r="S2886" s="22"/>
      <c r="T2886" s="22"/>
      <c r="U2886" t="s">
        <v>348</v>
      </c>
      <c r="V2886" s="18">
        <f t="shared" si="268"/>
        <v>0.24</v>
      </c>
      <c r="W2886" s="18">
        <v>40.695767030799999</v>
      </c>
      <c r="X2886" s="18">
        <v>-82.586290325999997</v>
      </c>
      <c r="Y2886" s="18">
        <v>40.698921098299998</v>
      </c>
      <c r="Z2886" s="18">
        <v>-82.584441095499997</v>
      </c>
      <c r="AA2886" s="71" t="str">
        <f t="shared" si="269"/>
        <v>RIC</v>
      </c>
    </row>
    <row r="2887" spans="1:27" x14ac:dyDescent="0.25">
      <c r="A2887" s="22" t="s">
        <v>5232</v>
      </c>
      <c r="B2887" s="22">
        <v>0</v>
      </c>
      <c r="C2887" s="22" t="s">
        <v>4608</v>
      </c>
      <c r="D2887" s="22">
        <v>5</v>
      </c>
      <c r="E2887" s="23" t="str">
        <f t="shared" si="264"/>
        <v>Green</v>
      </c>
      <c r="F2887" s="72" t="s">
        <v>1708</v>
      </c>
      <c r="G2887" s="23"/>
      <c r="H2887" s="24" t="str">
        <f t="shared" si="265"/>
        <v>Start Loc</v>
      </c>
      <c r="I2887" s="24" t="str">
        <f t="shared" si="266"/>
        <v>End Loc</v>
      </c>
      <c r="J2887" s="24" t="str">
        <f t="shared" si="267"/>
        <v>Segment</v>
      </c>
      <c r="K2887" s="71" t="s">
        <v>806</v>
      </c>
      <c r="L2887" s="22">
        <v>1.25</v>
      </c>
      <c r="M2887" s="22">
        <v>1.49</v>
      </c>
      <c r="N2887" s="22">
        <v>5</v>
      </c>
      <c r="O2887" s="22">
        <v>0</v>
      </c>
      <c r="P2887" s="22">
        <v>0</v>
      </c>
      <c r="Q2887" s="22">
        <v>5</v>
      </c>
      <c r="R2887" s="22"/>
      <c r="S2887" s="22"/>
      <c r="T2887" s="22"/>
      <c r="U2887" t="s">
        <v>427</v>
      </c>
      <c r="V2887" s="18">
        <f t="shared" si="268"/>
        <v>0.24</v>
      </c>
      <c r="W2887" s="18">
        <v>40.698245855700002</v>
      </c>
      <c r="X2887" s="18">
        <v>-82.600715659700001</v>
      </c>
      <c r="Y2887" s="18">
        <v>40.700708297399999</v>
      </c>
      <c r="Z2887" s="18">
        <v>-82.603811547899994</v>
      </c>
      <c r="AA2887" s="71" t="str">
        <f t="shared" si="269"/>
        <v>RIC</v>
      </c>
    </row>
    <row r="2888" spans="1:27" x14ac:dyDescent="0.25">
      <c r="A2888" s="22" t="s">
        <v>5705</v>
      </c>
      <c r="B2888" s="22">
        <v>0</v>
      </c>
      <c r="C2888" s="22" t="s">
        <v>4653</v>
      </c>
      <c r="D2888" s="22">
        <v>2</v>
      </c>
      <c r="E2888" s="23" t="str">
        <f t="shared" si="264"/>
        <v>Green</v>
      </c>
      <c r="F2888" s="72" t="s">
        <v>1702</v>
      </c>
      <c r="G2888" s="23"/>
      <c r="H2888" s="24" t="str">
        <f t="shared" si="265"/>
        <v>Start Loc</v>
      </c>
      <c r="I2888" s="24" t="str">
        <f t="shared" si="266"/>
        <v>End Loc</v>
      </c>
      <c r="J2888" s="24" t="str">
        <f t="shared" si="267"/>
        <v>Segment</v>
      </c>
      <c r="K2888" s="71" t="s">
        <v>1134</v>
      </c>
      <c r="L2888" s="22">
        <v>6</v>
      </c>
      <c r="M2888" s="22">
        <v>6.24</v>
      </c>
      <c r="N2888" s="22">
        <v>2</v>
      </c>
      <c r="O2888" s="22">
        <v>0</v>
      </c>
      <c r="P2888" s="22">
        <v>0</v>
      </c>
      <c r="Q2888" s="22">
        <v>0</v>
      </c>
      <c r="R2888" s="22"/>
      <c r="S2888" s="22"/>
      <c r="T2888" s="22"/>
      <c r="U2888" t="s">
        <v>695</v>
      </c>
      <c r="V2888" s="18">
        <f t="shared" si="268"/>
        <v>0.24000000000000021</v>
      </c>
      <c r="W2888" s="18">
        <v>40.698449227200001</v>
      </c>
      <c r="X2888" s="18">
        <v>-80.585095610600007</v>
      </c>
      <c r="Y2888" s="18">
        <v>40.701806748300001</v>
      </c>
      <c r="Z2888" s="18">
        <v>-80.585660674300001</v>
      </c>
      <c r="AA2888" s="71" t="str">
        <f t="shared" si="269"/>
        <v>COL</v>
      </c>
    </row>
    <row r="2889" spans="1:27" x14ac:dyDescent="0.25">
      <c r="A2889" s="22" t="s">
        <v>2646</v>
      </c>
      <c r="B2889" s="22">
        <v>0</v>
      </c>
      <c r="C2889" s="22" t="s">
        <v>4631</v>
      </c>
      <c r="D2889" s="22">
        <v>2</v>
      </c>
      <c r="E2889" s="23" t="str">
        <f t="shared" ref="E2889:E2952" si="270">IF(D2889&gt;15,"Red",IF(D2889&gt;10,"Yellow",IF(D2889&gt;5,"Purple",IF(D2889&gt;1,"Green",""))))</f>
        <v>Green</v>
      </c>
      <c r="F2889" s="72" t="s">
        <v>1671</v>
      </c>
      <c r="G2889" s="23"/>
      <c r="H2889" s="24" t="str">
        <f t="shared" ref="H2889:H2952" si="271">IF(W2889=0,"Unavailable",HYPERLINK(CONCATENATE("http://maps.google.com/maps?q=",+W2889,",+",+X2889,"+(Begin)&amp;iwloc=A&amp;hl=en"),"Start Loc"))</f>
        <v>Start Loc</v>
      </c>
      <c r="I2889" s="24" t="str">
        <f t="shared" ref="I2889:I2952" si="272">IF(Y2889=0,"Unavailable",HYPERLINK(CONCATENATE("http://maps.google.com/maps?q=",+Y2889,",+",+Z2889,"+(End)&amp;iwloc=A&amp;hl=en"),"End Loc"))</f>
        <v>End Loc</v>
      </c>
      <c r="J2889" s="24" t="str">
        <f t="shared" ref="J2889:J2952" si="273">HYPERLINK(CONCATENATE("https://www.google.us/maps/dir/",W2889,",",X2889,"/",Y2889,",",Z2889,"/@",AVERAGE(W2889,Y2889),",",AVERAGE(X2889,Z2889),",15z"),"Segment")</f>
        <v>Segment</v>
      </c>
      <c r="K2889" s="71" t="s">
        <v>1027</v>
      </c>
      <c r="L2889" s="22">
        <v>3</v>
      </c>
      <c r="M2889" s="22">
        <v>3.24</v>
      </c>
      <c r="N2889" s="22">
        <v>2</v>
      </c>
      <c r="O2889" s="22">
        <v>0</v>
      </c>
      <c r="P2889" s="22">
        <v>0</v>
      </c>
      <c r="Q2889" s="22">
        <v>1</v>
      </c>
      <c r="R2889" s="22"/>
      <c r="S2889" s="22"/>
      <c r="T2889" s="22"/>
      <c r="U2889" t="s">
        <v>1575</v>
      </c>
      <c r="V2889" s="18">
        <f t="shared" ref="V2889:V2952" si="274">M2889-L2889</f>
        <v>0.24000000000000021</v>
      </c>
      <c r="W2889" s="18">
        <v>40.701984901499998</v>
      </c>
      <c r="X2889" s="18">
        <v>-81.352990917100001</v>
      </c>
      <c r="Y2889" s="18">
        <v>40.702095868800001</v>
      </c>
      <c r="Z2889" s="18">
        <v>-81.348517788500004</v>
      </c>
      <c r="AA2889" s="71" t="str">
        <f t="shared" ref="AA2889:AA2952" si="275">MID(U2889,2,3)</f>
        <v>STA</v>
      </c>
    </row>
    <row r="2890" spans="1:27" x14ac:dyDescent="0.25">
      <c r="A2890" s="22" t="s">
        <v>2794</v>
      </c>
      <c r="B2890" s="22">
        <v>0</v>
      </c>
      <c r="C2890" s="22" t="s">
        <v>4622</v>
      </c>
      <c r="D2890" s="22">
        <v>2</v>
      </c>
      <c r="E2890" s="23" t="str">
        <f t="shared" si="270"/>
        <v>Green</v>
      </c>
      <c r="F2890" s="72" t="s">
        <v>1704</v>
      </c>
      <c r="G2890" s="23"/>
      <c r="H2890" s="24" t="str">
        <f t="shared" si="271"/>
        <v>Start Loc</v>
      </c>
      <c r="I2890" s="24" t="str">
        <f t="shared" si="272"/>
        <v>End Loc</v>
      </c>
      <c r="J2890" s="24" t="str">
        <f t="shared" si="273"/>
        <v>Segment</v>
      </c>
      <c r="K2890" s="71" t="s">
        <v>854</v>
      </c>
      <c r="L2890" s="22">
        <v>1.5</v>
      </c>
      <c r="M2890" s="22">
        <v>1.74</v>
      </c>
      <c r="N2890" s="22">
        <v>2</v>
      </c>
      <c r="O2890" s="22">
        <v>0</v>
      </c>
      <c r="P2890" s="22">
        <v>0</v>
      </c>
      <c r="Q2890" s="22">
        <v>1</v>
      </c>
      <c r="R2890" s="22"/>
      <c r="S2890" s="22"/>
      <c r="T2890" s="22"/>
      <c r="U2890" t="s">
        <v>274</v>
      </c>
      <c r="V2890" s="18">
        <f t="shared" si="274"/>
        <v>0.24</v>
      </c>
      <c r="W2890" s="18">
        <v>40.705262036800001</v>
      </c>
      <c r="X2890" s="18">
        <v>-81.081654778300006</v>
      </c>
      <c r="Y2890" s="18">
        <v>40.702724309700002</v>
      </c>
      <c r="Z2890" s="18">
        <v>-81.078538574700005</v>
      </c>
      <c r="AA2890" s="71" t="str">
        <f t="shared" si="275"/>
        <v>CAR</v>
      </c>
    </row>
    <row r="2891" spans="1:27" x14ac:dyDescent="0.25">
      <c r="A2891" s="22" t="s">
        <v>2722</v>
      </c>
      <c r="B2891" s="22">
        <v>0</v>
      </c>
      <c r="C2891" s="22" t="s">
        <v>4626</v>
      </c>
      <c r="D2891" s="22">
        <v>2</v>
      </c>
      <c r="E2891" s="23" t="str">
        <f t="shared" si="270"/>
        <v>Green</v>
      </c>
      <c r="F2891" s="72" t="s">
        <v>1700</v>
      </c>
      <c r="G2891" s="23"/>
      <c r="H2891" s="24" t="str">
        <f t="shared" si="271"/>
        <v>Start Loc</v>
      </c>
      <c r="I2891" s="24" t="str">
        <f t="shared" si="272"/>
        <v>End Loc</v>
      </c>
      <c r="J2891" s="24" t="str">
        <f t="shared" si="273"/>
        <v>Segment</v>
      </c>
      <c r="K2891" s="71" t="s">
        <v>842</v>
      </c>
      <c r="L2891" s="22">
        <v>1.75</v>
      </c>
      <c r="M2891" s="22">
        <v>1.99</v>
      </c>
      <c r="N2891" s="22">
        <v>2</v>
      </c>
      <c r="O2891" s="22">
        <v>0</v>
      </c>
      <c r="P2891" s="22">
        <v>0</v>
      </c>
      <c r="Q2891" s="22">
        <v>1</v>
      </c>
      <c r="R2891" s="22"/>
      <c r="S2891" s="22"/>
      <c r="T2891" s="22"/>
      <c r="U2891" t="s">
        <v>1611</v>
      </c>
      <c r="V2891" s="18">
        <f t="shared" si="274"/>
        <v>0.24</v>
      </c>
      <c r="W2891" s="18">
        <v>40.7000677033</v>
      </c>
      <c r="X2891" s="18">
        <v>-82.087125579599999</v>
      </c>
      <c r="Y2891" s="18">
        <v>40.703009568900001</v>
      </c>
      <c r="Z2891" s="18">
        <v>-82.089462785699993</v>
      </c>
      <c r="AA2891" s="71" t="str">
        <f t="shared" si="275"/>
        <v>WAY</v>
      </c>
    </row>
    <row r="2892" spans="1:27" x14ac:dyDescent="0.25">
      <c r="A2892" s="22" t="s">
        <v>4043</v>
      </c>
      <c r="B2892" s="22">
        <v>0</v>
      </c>
      <c r="C2892" s="22" t="s">
        <v>4606</v>
      </c>
      <c r="D2892" s="22">
        <v>3</v>
      </c>
      <c r="E2892" s="23" t="str">
        <f t="shared" si="270"/>
        <v>Green</v>
      </c>
      <c r="F2892" s="72" t="s">
        <v>1704</v>
      </c>
      <c r="G2892" s="23"/>
      <c r="H2892" s="24" t="str">
        <f t="shared" si="271"/>
        <v>Start Loc</v>
      </c>
      <c r="I2892" s="24" t="str">
        <f t="shared" si="272"/>
        <v>End Loc</v>
      </c>
      <c r="J2892" s="24" t="str">
        <f t="shared" si="273"/>
        <v>Segment</v>
      </c>
      <c r="K2892" s="71" t="s">
        <v>787</v>
      </c>
      <c r="L2892" s="22">
        <v>0.25</v>
      </c>
      <c r="M2892" s="22">
        <v>0.49</v>
      </c>
      <c r="N2892" s="22">
        <v>3</v>
      </c>
      <c r="O2892" s="22">
        <v>0</v>
      </c>
      <c r="P2892" s="22">
        <v>0</v>
      </c>
      <c r="Q2892" s="22">
        <v>3</v>
      </c>
      <c r="R2892" s="22"/>
      <c r="S2892" s="22"/>
      <c r="T2892" s="22"/>
      <c r="U2892" t="s">
        <v>1342</v>
      </c>
      <c r="V2892" s="18">
        <f t="shared" si="274"/>
        <v>0.24</v>
      </c>
      <c r="W2892" s="18">
        <v>40.701363701799998</v>
      </c>
      <c r="X2892" s="18">
        <v>-81.152246116300006</v>
      </c>
      <c r="Y2892" s="18">
        <v>40.704516947999998</v>
      </c>
      <c r="Z2892" s="18">
        <v>-81.153271972599995</v>
      </c>
      <c r="AA2892" s="71" t="str">
        <f t="shared" si="275"/>
        <v>CAR</v>
      </c>
    </row>
    <row r="2893" spans="1:27" x14ac:dyDescent="0.25">
      <c r="A2893" s="22" t="s">
        <v>5130</v>
      </c>
      <c r="B2893" s="22">
        <v>0</v>
      </c>
      <c r="C2893" s="22" t="s">
        <v>4675</v>
      </c>
      <c r="D2893" s="22">
        <v>2</v>
      </c>
      <c r="E2893" s="23" t="str">
        <f t="shared" si="270"/>
        <v>Green</v>
      </c>
      <c r="F2893" s="72" t="s">
        <v>1704</v>
      </c>
      <c r="G2893" s="23"/>
      <c r="H2893" s="24" t="str">
        <f t="shared" si="271"/>
        <v>Start Loc</v>
      </c>
      <c r="I2893" s="24" t="str">
        <f t="shared" si="272"/>
        <v>End Loc</v>
      </c>
      <c r="J2893" s="24" t="str">
        <f t="shared" si="273"/>
        <v>Segment</v>
      </c>
      <c r="K2893" s="71" t="s">
        <v>802</v>
      </c>
      <c r="L2893" s="22">
        <v>11.75</v>
      </c>
      <c r="M2893" s="22">
        <v>11.99</v>
      </c>
      <c r="N2893" s="22">
        <v>2</v>
      </c>
      <c r="O2893" s="22">
        <v>0</v>
      </c>
      <c r="P2893" s="22">
        <v>1</v>
      </c>
      <c r="Q2893" s="22">
        <v>1</v>
      </c>
      <c r="R2893" s="22"/>
      <c r="S2893" s="22"/>
      <c r="T2893" s="22"/>
      <c r="U2893" t="s">
        <v>485</v>
      </c>
      <c r="V2893" s="18">
        <f t="shared" si="274"/>
        <v>0.24000000000000021</v>
      </c>
      <c r="W2893" s="18">
        <v>40.701926264000001</v>
      </c>
      <c r="X2893" s="18">
        <v>-81.103689822500002</v>
      </c>
      <c r="Y2893" s="18">
        <v>40.705382568499999</v>
      </c>
      <c r="Z2893" s="18">
        <v>-81.103749385300006</v>
      </c>
      <c r="AA2893" s="71" t="str">
        <f t="shared" si="275"/>
        <v>CAR</v>
      </c>
    </row>
    <row r="2894" spans="1:27" x14ac:dyDescent="0.25">
      <c r="A2894" s="22" t="s">
        <v>4089</v>
      </c>
      <c r="B2894" s="22">
        <v>0</v>
      </c>
      <c r="C2894" s="22" t="s">
        <v>4643</v>
      </c>
      <c r="D2894" s="22">
        <v>4</v>
      </c>
      <c r="E2894" s="23" t="str">
        <f t="shared" si="270"/>
        <v>Green</v>
      </c>
      <c r="F2894" s="72" t="s">
        <v>1671</v>
      </c>
      <c r="G2894" s="23"/>
      <c r="H2894" s="24" t="str">
        <f t="shared" si="271"/>
        <v>Start Loc</v>
      </c>
      <c r="I2894" s="24" t="str">
        <f t="shared" si="272"/>
        <v>End Loc</v>
      </c>
      <c r="J2894" s="24" t="str">
        <f t="shared" si="273"/>
        <v>Segment</v>
      </c>
      <c r="K2894" s="71" t="s">
        <v>932</v>
      </c>
      <c r="L2894" s="22">
        <v>3.5</v>
      </c>
      <c r="M2894" s="22">
        <v>3.74</v>
      </c>
      <c r="N2894" s="22">
        <v>4</v>
      </c>
      <c r="O2894" s="22">
        <v>0</v>
      </c>
      <c r="P2894" s="22">
        <v>0</v>
      </c>
      <c r="Q2894" s="22">
        <v>0</v>
      </c>
      <c r="R2894" s="22"/>
      <c r="S2894" s="22"/>
      <c r="T2894" s="22"/>
      <c r="U2894" t="s">
        <v>1578</v>
      </c>
      <c r="V2894" s="18">
        <f t="shared" si="274"/>
        <v>0.24000000000000021</v>
      </c>
      <c r="W2894" s="18">
        <v>40.703212468899999</v>
      </c>
      <c r="X2894" s="18">
        <v>-81.578810758000003</v>
      </c>
      <c r="Y2894" s="18">
        <v>40.705395423500001</v>
      </c>
      <c r="Z2894" s="18">
        <v>-81.576249343100002</v>
      </c>
      <c r="AA2894" s="71" t="str">
        <f t="shared" si="275"/>
        <v>STA</v>
      </c>
    </row>
    <row r="2895" spans="1:27" x14ac:dyDescent="0.25">
      <c r="A2895" s="22" t="s">
        <v>5755</v>
      </c>
      <c r="B2895" s="22">
        <v>0</v>
      </c>
      <c r="C2895" s="22" t="s">
        <v>4614</v>
      </c>
      <c r="D2895" s="22">
        <v>2</v>
      </c>
      <c r="E2895" s="23" t="str">
        <f t="shared" si="270"/>
        <v>Green</v>
      </c>
      <c r="F2895" s="72" t="s">
        <v>1671</v>
      </c>
      <c r="G2895" s="23"/>
      <c r="H2895" s="24" t="str">
        <f t="shared" si="271"/>
        <v>Start Loc</v>
      </c>
      <c r="I2895" s="24" t="str">
        <f t="shared" si="272"/>
        <v>End Loc</v>
      </c>
      <c r="J2895" s="24" t="str">
        <f t="shared" si="273"/>
        <v>Segment</v>
      </c>
      <c r="K2895" s="71" t="s">
        <v>978</v>
      </c>
      <c r="L2895" s="22">
        <v>3.75</v>
      </c>
      <c r="M2895" s="22">
        <v>3.99</v>
      </c>
      <c r="N2895" s="22">
        <v>2</v>
      </c>
      <c r="O2895" s="22">
        <v>0</v>
      </c>
      <c r="P2895" s="22">
        <v>0</v>
      </c>
      <c r="Q2895" s="22">
        <v>0</v>
      </c>
      <c r="R2895" s="22"/>
      <c r="S2895" s="22"/>
      <c r="T2895" s="22"/>
      <c r="U2895" t="s">
        <v>6678</v>
      </c>
      <c r="V2895" s="18">
        <f t="shared" si="274"/>
        <v>0.24000000000000021</v>
      </c>
      <c r="W2895" s="18">
        <v>40.703396146800003</v>
      </c>
      <c r="X2895" s="18">
        <v>-81.372682771399994</v>
      </c>
      <c r="Y2895" s="18">
        <v>40.706494044999999</v>
      </c>
      <c r="Z2895" s="18">
        <v>-81.372538933200005</v>
      </c>
      <c r="AA2895" s="71" t="str">
        <f t="shared" si="275"/>
        <v>STA</v>
      </c>
    </row>
    <row r="2896" spans="1:27" x14ac:dyDescent="0.25">
      <c r="A2896" s="22" t="s">
        <v>2575</v>
      </c>
      <c r="B2896" s="22">
        <v>0</v>
      </c>
      <c r="C2896" s="22" t="s">
        <v>4626</v>
      </c>
      <c r="D2896" s="22">
        <v>2</v>
      </c>
      <c r="E2896" s="23" t="str">
        <f t="shared" si="270"/>
        <v>Green</v>
      </c>
      <c r="F2896" s="72" t="s">
        <v>1708</v>
      </c>
      <c r="G2896" s="23"/>
      <c r="H2896" s="24" t="str">
        <f t="shared" si="271"/>
        <v>Start Loc</v>
      </c>
      <c r="I2896" s="24" t="str">
        <f t="shared" si="272"/>
        <v>End Loc</v>
      </c>
      <c r="J2896" s="24" t="str">
        <f t="shared" si="273"/>
        <v>Segment</v>
      </c>
      <c r="K2896" s="71" t="s">
        <v>806</v>
      </c>
      <c r="L2896" s="22">
        <v>1.75</v>
      </c>
      <c r="M2896" s="22">
        <v>1.99</v>
      </c>
      <c r="N2896" s="22">
        <v>2</v>
      </c>
      <c r="O2896" s="22">
        <v>0</v>
      </c>
      <c r="P2896" s="22">
        <v>0</v>
      </c>
      <c r="Q2896" s="22">
        <v>0</v>
      </c>
      <c r="R2896" s="22"/>
      <c r="S2896" s="22"/>
      <c r="T2896" s="22"/>
      <c r="U2896" t="s">
        <v>427</v>
      </c>
      <c r="V2896" s="18">
        <f t="shared" si="274"/>
        <v>0.24</v>
      </c>
      <c r="W2896" s="18">
        <v>40.7034481289</v>
      </c>
      <c r="X2896" s="18">
        <v>-82.607095761699995</v>
      </c>
      <c r="Y2896" s="18">
        <v>40.706675431900003</v>
      </c>
      <c r="Z2896" s="18">
        <v>-82.608418675600007</v>
      </c>
      <c r="AA2896" s="71" t="str">
        <f t="shared" si="275"/>
        <v>RIC</v>
      </c>
    </row>
    <row r="2897" spans="1:27" x14ac:dyDescent="0.25">
      <c r="A2897" s="22" t="s">
        <v>6272</v>
      </c>
      <c r="B2897" s="22">
        <v>0</v>
      </c>
      <c r="C2897" s="22" t="s">
        <v>4616</v>
      </c>
      <c r="D2897" s="22">
        <v>2</v>
      </c>
      <c r="E2897" s="23" t="str">
        <f t="shared" si="270"/>
        <v>Green</v>
      </c>
      <c r="F2897" s="72" t="s">
        <v>1671</v>
      </c>
      <c r="G2897" s="23"/>
      <c r="H2897" s="24" t="str">
        <f t="shared" si="271"/>
        <v>Start Loc</v>
      </c>
      <c r="I2897" s="24" t="str">
        <f t="shared" si="272"/>
        <v>End Loc</v>
      </c>
      <c r="J2897" s="24" t="str">
        <f t="shared" si="273"/>
        <v>Segment</v>
      </c>
      <c r="K2897" s="71" t="s">
        <v>1027</v>
      </c>
      <c r="L2897" s="22">
        <v>4</v>
      </c>
      <c r="M2897" s="22">
        <v>4.24</v>
      </c>
      <c r="N2897" s="22">
        <v>2</v>
      </c>
      <c r="O2897" s="22">
        <v>0</v>
      </c>
      <c r="P2897" s="22">
        <v>0</v>
      </c>
      <c r="Q2897" s="22">
        <v>0</v>
      </c>
      <c r="R2897" s="22"/>
      <c r="S2897" s="22"/>
      <c r="T2897" s="22"/>
      <c r="U2897" t="s">
        <v>1575</v>
      </c>
      <c r="V2897" s="18">
        <f t="shared" si="274"/>
        <v>0.24000000000000021</v>
      </c>
      <c r="W2897" s="18">
        <v>40.7072637825</v>
      </c>
      <c r="X2897" s="18">
        <v>-81.337970308500005</v>
      </c>
      <c r="Y2897" s="18">
        <v>40.707591667099997</v>
      </c>
      <c r="Z2897" s="18">
        <v>-81.333461615600001</v>
      </c>
      <c r="AA2897" s="71" t="str">
        <f t="shared" si="275"/>
        <v>STA</v>
      </c>
    </row>
    <row r="2898" spans="1:27" x14ac:dyDescent="0.25">
      <c r="A2898" s="22" t="s">
        <v>3530</v>
      </c>
      <c r="B2898" s="22">
        <v>0</v>
      </c>
      <c r="C2898" s="22" t="s">
        <v>4606</v>
      </c>
      <c r="D2898" s="22">
        <v>3</v>
      </c>
      <c r="E2898" s="23" t="str">
        <f t="shared" si="270"/>
        <v>Green</v>
      </c>
      <c r="F2898" s="72" t="s">
        <v>1708</v>
      </c>
      <c r="G2898" s="23"/>
      <c r="H2898" s="24" t="str">
        <f t="shared" si="271"/>
        <v>Start Loc</v>
      </c>
      <c r="I2898" s="24" t="str">
        <f t="shared" si="272"/>
        <v>End Loc</v>
      </c>
      <c r="J2898" s="24" t="str">
        <f t="shared" si="273"/>
        <v>Segment</v>
      </c>
      <c r="K2898" s="71" t="s">
        <v>922</v>
      </c>
      <c r="L2898" s="22">
        <v>0.25</v>
      </c>
      <c r="M2898" s="22">
        <v>0.49</v>
      </c>
      <c r="N2898" s="22">
        <v>3</v>
      </c>
      <c r="O2898" s="22">
        <v>0</v>
      </c>
      <c r="P2898" s="22">
        <v>0</v>
      </c>
      <c r="Q2898" s="22">
        <v>2</v>
      </c>
      <c r="R2898" s="22"/>
      <c r="S2898" s="22"/>
      <c r="T2898" s="22"/>
      <c r="U2898" t="s">
        <v>1470</v>
      </c>
      <c r="V2898" s="18">
        <f t="shared" si="274"/>
        <v>0.24</v>
      </c>
      <c r="W2898" s="18">
        <v>40.705068719800003</v>
      </c>
      <c r="X2898" s="18">
        <v>-82.5775962978</v>
      </c>
      <c r="Y2898" s="18">
        <v>40.707840874399999</v>
      </c>
      <c r="Z2898" s="18">
        <v>-82.574946752800003</v>
      </c>
      <c r="AA2898" s="71" t="str">
        <f t="shared" si="275"/>
        <v>RIC</v>
      </c>
    </row>
    <row r="2899" spans="1:27" x14ac:dyDescent="0.25">
      <c r="A2899" s="22" t="s">
        <v>4001</v>
      </c>
      <c r="B2899" s="22">
        <v>0</v>
      </c>
      <c r="C2899" s="22" t="s">
        <v>4609</v>
      </c>
      <c r="D2899" s="22">
        <v>3</v>
      </c>
      <c r="E2899" s="23" t="str">
        <f t="shared" si="270"/>
        <v>Green</v>
      </c>
      <c r="F2899" s="72" t="s">
        <v>1683</v>
      </c>
      <c r="G2899" s="23"/>
      <c r="H2899" s="24" t="str">
        <f t="shared" si="271"/>
        <v>Start Loc</v>
      </c>
      <c r="I2899" s="24" t="str">
        <f t="shared" si="272"/>
        <v>End Loc</v>
      </c>
      <c r="J2899" s="24" t="str">
        <f t="shared" si="273"/>
        <v>Segment</v>
      </c>
      <c r="K2899" s="71" t="s">
        <v>814</v>
      </c>
      <c r="L2899" s="22">
        <v>4.25</v>
      </c>
      <c r="M2899" s="22">
        <v>4.49</v>
      </c>
      <c r="N2899" s="22">
        <v>3</v>
      </c>
      <c r="O2899" s="22">
        <v>0</v>
      </c>
      <c r="P2899" s="22">
        <v>0</v>
      </c>
      <c r="Q2899" s="22">
        <v>2</v>
      </c>
      <c r="R2899" s="22"/>
      <c r="S2899" s="22"/>
      <c r="T2899" s="22"/>
      <c r="U2899" t="s">
        <v>215</v>
      </c>
      <c r="V2899" s="18">
        <f t="shared" si="274"/>
        <v>0.24000000000000021</v>
      </c>
      <c r="W2899" s="18">
        <v>40.706689853599997</v>
      </c>
      <c r="X2899" s="18">
        <v>-84.144503334999996</v>
      </c>
      <c r="Y2899" s="18">
        <v>40.708336549199998</v>
      </c>
      <c r="Z2899" s="18">
        <v>-84.140492174000002</v>
      </c>
      <c r="AA2899" s="71" t="str">
        <f t="shared" si="275"/>
        <v>ALL</v>
      </c>
    </row>
    <row r="2900" spans="1:27" x14ac:dyDescent="0.25">
      <c r="A2900" s="22" t="s">
        <v>4360</v>
      </c>
      <c r="B2900" s="22">
        <v>0</v>
      </c>
      <c r="C2900" s="22" t="s">
        <v>4620</v>
      </c>
      <c r="D2900" s="22">
        <v>4</v>
      </c>
      <c r="E2900" s="23" t="str">
        <f t="shared" si="270"/>
        <v>Green</v>
      </c>
      <c r="F2900" s="72" t="s">
        <v>1683</v>
      </c>
      <c r="G2900" s="23"/>
      <c r="H2900" s="24" t="str">
        <f t="shared" si="271"/>
        <v>Start Loc</v>
      </c>
      <c r="I2900" s="24" t="str">
        <f t="shared" si="272"/>
        <v>End Loc</v>
      </c>
      <c r="J2900" s="24" t="str">
        <f t="shared" si="273"/>
        <v>Segment</v>
      </c>
      <c r="K2900" s="71" t="s">
        <v>860</v>
      </c>
      <c r="L2900" s="22">
        <v>0</v>
      </c>
      <c r="M2900" s="22">
        <v>0.24</v>
      </c>
      <c r="N2900" s="22">
        <v>4</v>
      </c>
      <c r="O2900" s="22">
        <v>0</v>
      </c>
      <c r="P2900" s="22">
        <v>0</v>
      </c>
      <c r="Q2900" s="22">
        <v>0</v>
      </c>
      <c r="R2900" s="22"/>
      <c r="S2900" s="22"/>
      <c r="T2900" s="22"/>
      <c r="U2900" t="s">
        <v>1291</v>
      </c>
      <c r="V2900" s="18">
        <f t="shared" si="274"/>
        <v>0.24</v>
      </c>
      <c r="W2900" s="18">
        <v>40.708636853999998</v>
      </c>
      <c r="X2900" s="18">
        <v>-84.139916557800007</v>
      </c>
      <c r="Y2900" s="18">
        <v>40.708538145299997</v>
      </c>
      <c r="Z2900" s="18">
        <v>-84.135403946400004</v>
      </c>
      <c r="AA2900" s="71" t="str">
        <f t="shared" si="275"/>
        <v>ALL</v>
      </c>
    </row>
    <row r="2901" spans="1:27" x14ac:dyDescent="0.25">
      <c r="A2901" s="22" t="s">
        <v>3713</v>
      </c>
      <c r="B2901" s="22">
        <v>0</v>
      </c>
      <c r="C2901" s="22" t="s">
        <v>4674</v>
      </c>
      <c r="D2901" s="22">
        <v>2</v>
      </c>
      <c r="E2901" s="23" t="str">
        <f t="shared" si="270"/>
        <v>Green</v>
      </c>
      <c r="F2901" s="72" t="s">
        <v>1704</v>
      </c>
      <c r="G2901" s="23"/>
      <c r="H2901" s="24" t="str">
        <f t="shared" si="271"/>
        <v>Start Loc</v>
      </c>
      <c r="I2901" s="24" t="str">
        <f t="shared" si="272"/>
        <v>End Loc</v>
      </c>
      <c r="J2901" s="24" t="str">
        <f t="shared" si="273"/>
        <v>Segment</v>
      </c>
      <c r="K2901" s="71" t="s">
        <v>802</v>
      </c>
      <c r="L2901" s="22">
        <v>12</v>
      </c>
      <c r="M2901" s="22">
        <v>12.24</v>
      </c>
      <c r="N2901" s="22">
        <v>2</v>
      </c>
      <c r="O2901" s="22">
        <v>0</v>
      </c>
      <c r="P2901" s="22">
        <v>0</v>
      </c>
      <c r="Q2901" s="22">
        <v>3</v>
      </c>
      <c r="R2901" s="22"/>
      <c r="S2901" s="22"/>
      <c r="T2901" s="22"/>
      <c r="U2901" t="s">
        <v>485</v>
      </c>
      <c r="V2901" s="18">
        <f t="shared" si="274"/>
        <v>0.24000000000000021</v>
      </c>
      <c r="W2901" s="18">
        <v>40.705532456</v>
      </c>
      <c r="X2901" s="18">
        <v>-81.103801891000003</v>
      </c>
      <c r="Y2901" s="18">
        <v>40.708666549699998</v>
      </c>
      <c r="Z2901" s="18">
        <v>-81.105081597700007</v>
      </c>
      <c r="AA2901" s="71" t="str">
        <f t="shared" si="275"/>
        <v>CAR</v>
      </c>
    </row>
    <row r="2902" spans="1:27" x14ac:dyDescent="0.25">
      <c r="A2902" s="22" t="s">
        <v>2206</v>
      </c>
      <c r="B2902" s="22">
        <v>0</v>
      </c>
      <c r="C2902" s="22" t="s">
        <v>4609</v>
      </c>
      <c r="D2902" s="22">
        <v>2</v>
      </c>
      <c r="E2902" s="23" t="str">
        <f t="shared" si="270"/>
        <v>Green</v>
      </c>
      <c r="F2902" s="72" t="s">
        <v>1671</v>
      </c>
      <c r="G2902" s="23"/>
      <c r="H2902" s="24" t="str">
        <f t="shared" si="271"/>
        <v>Start Loc</v>
      </c>
      <c r="I2902" s="24" t="str">
        <f t="shared" si="272"/>
        <v>End Loc</v>
      </c>
      <c r="J2902" s="24" t="str">
        <f t="shared" si="273"/>
        <v>Segment</v>
      </c>
      <c r="K2902" s="71" t="s">
        <v>1027</v>
      </c>
      <c r="L2902" s="22">
        <v>4.25</v>
      </c>
      <c r="M2902" s="22">
        <v>4.49</v>
      </c>
      <c r="N2902" s="22">
        <v>2</v>
      </c>
      <c r="O2902" s="22">
        <v>0</v>
      </c>
      <c r="P2902" s="22">
        <v>0</v>
      </c>
      <c r="Q2902" s="22">
        <v>0</v>
      </c>
      <c r="R2902" s="22"/>
      <c r="S2902" s="22"/>
      <c r="T2902" s="22"/>
      <c r="U2902" t="s">
        <v>1575</v>
      </c>
      <c r="V2902" s="18">
        <f t="shared" si="274"/>
        <v>0.24000000000000021</v>
      </c>
      <c r="W2902" s="18">
        <v>40.707632775</v>
      </c>
      <c r="X2902" s="18">
        <v>-81.333278961100007</v>
      </c>
      <c r="Y2902" s="18">
        <v>40.708724671299997</v>
      </c>
      <c r="Z2902" s="18">
        <v>-81.328999058299999</v>
      </c>
      <c r="AA2902" s="71" t="str">
        <f t="shared" si="275"/>
        <v>STA</v>
      </c>
    </row>
    <row r="2903" spans="1:27" x14ac:dyDescent="0.25">
      <c r="A2903" s="22" t="s">
        <v>6087</v>
      </c>
      <c r="B2903" s="22">
        <v>0</v>
      </c>
      <c r="C2903" s="22" t="s">
        <v>4629</v>
      </c>
      <c r="D2903" s="22">
        <v>2</v>
      </c>
      <c r="E2903" s="23" t="str">
        <f t="shared" si="270"/>
        <v>Green</v>
      </c>
      <c r="F2903" s="72" t="s">
        <v>1702</v>
      </c>
      <c r="G2903" s="23"/>
      <c r="H2903" s="24" t="str">
        <f t="shared" si="271"/>
        <v>Start Loc</v>
      </c>
      <c r="I2903" s="24" t="str">
        <f t="shared" si="272"/>
        <v>End Loc</v>
      </c>
      <c r="J2903" s="24" t="str">
        <f t="shared" si="273"/>
        <v>Segment</v>
      </c>
      <c r="K2903" s="71" t="s">
        <v>1134</v>
      </c>
      <c r="L2903" s="22">
        <v>7</v>
      </c>
      <c r="M2903" s="22">
        <v>7.24</v>
      </c>
      <c r="N2903" s="22">
        <v>2</v>
      </c>
      <c r="O2903" s="22">
        <v>1</v>
      </c>
      <c r="P2903" s="22">
        <v>0</v>
      </c>
      <c r="Q2903" s="22">
        <v>0</v>
      </c>
      <c r="R2903" s="22"/>
      <c r="S2903" s="22"/>
      <c r="T2903" s="22"/>
      <c r="U2903" t="s">
        <v>695</v>
      </c>
      <c r="V2903" s="18">
        <f t="shared" si="274"/>
        <v>0.24000000000000021</v>
      </c>
      <c r="W2903" s="18">
        <v>40.707527560300001</v>
      </c>
      <c r="X2903" s="18">
        <v>-80.583385891099994</v>
      </c>
      <c r="Y2903" s="18">
        <v>40.7104417595</v>
      </c>
      <c r="Z2903" s="18">
        <v>-80.585679864100001</v>
      </c>
      <c r="AA2903" s="71" t="str">
        <f t="shared" si="275"/>
        <v>COL</v>
      </c>
    </row>
    <row r="2904" spans="1:27" x14ac:dyDescent="0.25">
      <c r="A2904" s="22" t="s">
        <v>3834</v>
      </c>
      <c r="B2904" s="22">
        <v>0</v>
      </c>
      <c r="C2904" s="22" t="s">
        <v>4627</v>
      </c>
      <c r="D2904" s="22">
        <v>2</v>
      </c>
      <c r="E2904" s="23" t="str">
        <f t="shared" si="270"/>
        <v>Green</v>
      </c>
      <c r="F2904" s="72" t="s">
        <v>1708</v>
      </c>
      <c r="G2904" s="23"/>
      <c r="H2904" s="24" t="str">
        <f t="shared" si="271"/>
        <v>Start Loc</v>
      </c>
      <c r="I2904" s="24" t="str">
        <f t="shared" si="272"/>
        <v>End Loc</v>
      </c>
      <c r="J2904" s="24" t="str">
        <f t="shared" si="273"/>
        <v>Segment</v>
      </c>
      <c r="K2904" s="71" t="s">
        <v>885</v>
      </c>
      <c r="L2904" s="22">
        <v>3.25</v>
      </c>
      <c r="M2904" s="22">
        <v>3.49</v>
      </c>
      <c r="N2904" s="22">
        <v>2</v>
      </c>
      <c r="O2904" s="22">
        <v>1</v>
      </c>
      <c r="P2904" s="22">
        <v>0</v>
      </c>
      <c r="Q2904" s="22">
        <v>1</v>
      </c>
      <c r="R2904" s="22"/>
      <c r="S2904" s="22"/>
      <c r="T2904" s="22"/>
      <c r="U2904" t="s">
        <v>261</v>
      </c>
      <c r="V2904" s="18">
        <f t="shared" si="274"/>
        <v>0.24000000000000021</v>
      </c>
      <c r="W2904" s="18">
        <v>40.714512810400002</v>
      </c>
      <c r="X2904" s="18">
        <v>-82.449138687200005</v>
      </c>
      <c r="Y2904" s="18">
        <v>40.712110720399998</v>
      </c>
      <c r="Z2904" s="18">
        <v>-82.445923170300006</v>
      </c>
      <c r="AA2904" s="71" t="str">
        <f t="shared" si="275"/>
        <v>RIC</v>
      </c>
    </row>
    <row r="2905" spans="1:27" x14ac:dyDescent="0.25">
      <c r="A2905" s="22" t="s">
        <v>3651</v>
      </c>
      <c r="B2905" s="22">
        <v>0</v>
      </c>
      <c r="C2905" s="22" t="s">
        <v>4624</v>
      </c>
      <c r="D2905" s="22">
        <v>4</v>
      </c>
      <c r="E2905" s="23" t="str">
        <f t="shared" si="270"/>
        <v>Green</v>
      </c>
      <c r="F2905" s="72" t="s">
        <v>1708</v>
      </c>
      <c r="G2905" s="23"/>
      <c r="H2905" s="24" t="str">
        <f t="shared" si="271"/>
        <v>Start Loc</v>
      </c>
      <c r="I2905" s="24" t="str">
        <f t="shared" si="272"/>
        <v>End Loc</v>
      </c>
      <c r="J2905" s="24" t="str">
        <f t="shared" si="273"/>
        <v>Segment</v>
      </c>
      <c r="K2905" s="71" t="s">
        <v>905</v>
      </c>
      <c r="L2905" s="22">
        <v>2.25</v>
      </c>
      <c r="M2905" s="22">
        <v>2.4900000000000002</v>
      </c>
      <c r="N2905" s="22">
        <v>4</v>
      </c>
      <c r="O2905" s="22">
        <v>1</v>
      </c>
      <c r="P2905" s="22">
        <v>0</v>
      </c>
      <c r="Q2905" s="22">
        <v>3</v>
      </c>
      <c r="R2905" s="22"/>
      <c r="S2905" s="22"/>
      <c r="T2905" s="22"/>
      <c r="U2905" t="s">
        <v>348</v>
      </c>
      <c r="V2905" s="18">
        <f t="shared" si="274"/>
        <v>0.24000000000000021</v>
      </c>
      <c r="W2905" s="18">
        <v>40.709536453200002</v>
      </c>
      <c r="X2905" s="18">
        <v>-82.580794893100006</v>
      </c>
      <c r="Y2905" s="18">
        <v>40.712956681599998</v>
      </c>
      <c r="Z2905" s="18">
        <v>-82.581576323199997</v>
      </c>
      <c r="AA2905" s="71" t="str">
        <f t="shared" si="275"/>
        <v>RIC</v>
      </c>
    </row>
    <row r="2906" spans="1:27" x14ac:dyDescent="0.25">
      <c r="A2906" s="22" t="s">
        <v>5639</v>
      </c>
      <c r="B2906" s="22">
        <v>0</v>
      </c>
      <c r="C2906" s="22" t="s">
        <v>4609</v>
      </c>
      <c r="D2906" s="22">
        <v>2</v>
      </c>
      <c r="E2906" s="23" t="str">
        <f t="shared" si="270"/>
        <v>Green</v>
      </c>
      <c r="F2906" s="72" t="s">
        <v>1671</v>
      </c>
      <c r="G2906" s="23"/>
      <c r="H2906" s="24" t="str">
        <f t="shared" si="271"/>
        <v>Start Loc</v>
      </c>
      <c r="I2906" s="24" t="str">
        <f t="shared" si="272"/>
        <v>End Loc</v>
      </c>
      <c r="J2906" s="24" t="str">
        <f t="shared" si="273"/>
        <v>Segment</v>
      </c>
      <c r="K2906" s="71" t="s">
        <v>1105</v>
      </c>
      <c r="L2906" s="22">
        <v>4.25</v>
      </c>
      <c r="M2906" s="22">
        <v>4.49</v>
      </c>
      <c r="N2906" s="22">
        <v>2</v>
      </c>
      <c r="O2906" s="22">
        <v>0</v>
      </c>
      <c r="P2906" s="22">
        <v>0</v>
      </c>
      <c r="Q2906" s="22">
        <v>1</v>
      </c>
      <c r="R2906" s="22"/>
      <c r="S2906" s="22"/>
      <c r="T2906" s="22"/>
      <c r="U2906" t="s">
        <v>1990</v>
      </c>
      <c r="V2906" s="18">
        <f t="shared" si="274"/>
        <v>0.24000000000000021</v>
      </c>
      <c r="W2906" s="18">
        <v>40.711228638100003</v>
      </c>
      <c r="X2906" s="18">
        <v>-81.402119400900006</v>
      </c>
      <c r="Y2906" s="18">
        <v>40.714626846599998</v>
      </c>
      <c r="Z2906" s="18">
        <v>-81.4020295909</v>
      </c>
      <c r="AA2906" s="71" t="str">
        <f t="shared" si="275"/>
        <v>STA</v>
      </c>
    </row>
    <row r="2907" spans="1:27" x14ac:dyDescent="0.25">
      <c r="A2907" s="22" t="s">
        <v>4970</v>
      </c>
      <c r="B2907" s="22">
        <v>0</v>
      </c>
      <c r="C2907" s="22" t="s">
        <v>4680</v>
      </c>
      <c r="D2907" s="22">
        <v>2</v>
      </c>
      <c r="E2907" s="23" t="str">
        <f t="shared" si="270"/>
        <v>Green</v>
      </c>
      <c r="F2907" s="72" t="s">
        <v>1704</v>
      </c>
      <c r="G2907" s="23"/>
      <c r="H2907" s="24" t="str">
        <f t="shared" si="271"/>
        <v>Start Loc</v>
      </c>
      <c r="I2907" s="24" t="str">
        <f t="shared" si="272"/>
        <v>End Loc</v>
      </c>
      <c r="J2907" s="24" t="str">
        <f t="shared" si="273"/>
        <v>Segment</v>
      </c>
      <c r="K2907" s="71" t="s">
        <v>802</v>
      </c>
      <c r="L2907" s="22">
        <v>12.5</v>
      </c>
      <c r="M2907" s="22">
        <v>12.74</v>
      </c>
      <c r="N2907" s="22">
        <v>2</v>
      </c>
      <c r="O2907" s="22">
        <v>0</v>
      </c>
      <c r="P2907" s="22">
        <v>0</v>
      </c>
      <c r="Q2907" s="22">
        <v>1</v>
      </c>
      <c r="R2907" s="22"/>
      <c r="S2907" s="22"/>
      <c r="T2907" s="22"/>
      <c r="U2907" t="s">
        <v>485</v>
      </c>
      <c r="V2907" s="18">
        <f t="shared" si="274"/>
        <v>0.24000000000000021</v>
      </c>
      <c r="W2907" s="18">
        <v>40.7120260895</v>
      </c>
      <c r="X2907" s="18">
        <v>-81.102895449499997</v>
      </c>
      <c r="Y2907" s="18">
        <v>40.715158243499999</v>
      </c>
      <c r="Z2907" s="18">
        <v>-81.101967953400006</v>
      </c>
      <c r="AA2907" s="71" t="str">
        <f t="shared" si="275"/>
        <v>CAR</v>
      </c>
    </row>
    <row r="2908" spans="1:27" x14ac:dyDescent="0.25">
      <c r="A2908" s="22" t="s">
        <v>2854</v>
      </c>
      <c r="B2908" s="22">
        <v>0</v>
      </c>
      <c r="C2908" s="22" t="s">
        <v>4609</v>
      </c>
      <c r="D2908" s="22">
        <v>2</v>
      </c>
      <c r="E2908" s="23" t="str">
        <f t="shared" si="270"/>
        <v>Green</v>
      </c>
      <c r="F2908" s="72" t="s">
        <v>1671</v>
      </c>
      <c r="G2908" s="23"/>
      <c r="H2908" s="24" t="str">
        <f t="shared" si="271"/>
        <v>Start Loc</v>
      </c>
      <c r="I2908" s="24" t="str">
        <f t="shared" si="272"/>
        <v>End Loc</v>
      </c>
      <c r="J2908" s="24" t="str">
        <f t="shared" si="273"/>
        <v>Segment</v>
      </c>
      <c r="K2908" s="71" t="s">
        <v>1126</v>
      </c>
      <c r="L2908" s="22">
        <v>4.25</v>
      </c>
      <c r="M2908" s="22">
        <v>4.49</v>
      </c>
      <c r="N2908" s="22">
        <v>2</v>
      </c>
      <c r="O2908" s="22">
        <v>0</v>
      </c>
      <c r="P2908" s="22">
        <v>0</v>
      </c>
      <c r="Q2908" s="22">
        <v>1</v>
      </c>
      <c r="R2908" s="22"/>
      <c r="S2908" s="22"/>
      <c r="T2908" s="22"/>
      <c r="U2908" t="s">
        <v>1837</v>
      </c>
      <c r="V2908" s="18">
        <f t="shared" si="274"/>
        <v>0.24000000000000021</v>
      </c>
      <c r="W2908" s="18">
        <v>40.715862329099998</v>
      </c>
      <c r="X2908" s="18">
        <v>-81.469798069299998</v>
      </c>
      <c r="Y2908" s="18">
        <v>40.7189644344</v>
      </c>
      <c r="Z2908" s="18">
        <v>-81.467780853799994</v>
      </c>
      <c r="AA2908" s="71" t="str">
        <f t="shared" si="275"/>
        <v>STA</v>
      </c>
    </row>
    <row r="2909" spans="1:27" x14ac:dyDescent="0.25">
      <c r="A2909" s="22" t="s">
        <v>5055</v>
      </c>
      <c r="B2909" s="22">
        <v>0</v>
      </c>
      <c r="C2909" s="22" t="s">
        <v>4629</v>
      </c>
      <c r="D2909" s="22">
        <v>2</v>
      </c>
      <c r="E2909" s="23" t="str">
        <f t="shared" si="270"/>
        <v>Green</v>
      </c>
      <c r="F2909" s="72" t="s">
        <v>1704</v>
      </c>
      <c r="G2909" s="23"/>
      <c r="H2909" s="24" t="str">
        <f t="shared" si="271"/>
        <v>Start Loc</v>
      </c>
      <c r="I2909" s="24" t="str">
        <f t="shared" si="272"/>
        <v>End Loc</v>
      </c>
      <c r="J2909" s="24" t="str">
        <f t="shared" si="273"/>
        <v>Segment</v>
      </c>
      <c r="K2909" s="71" t="s">
        <v>979</v>
      </c>
      <c r="L2909" s="22">
        <v>7</v>
      </c>
      <c r="M2909" s="22">
        <v>7.24</v>
      </c>
      <c r="N2909" s="22">
        <v>2</v>
      </c>
      <c r="O2909" s="22">
        <v>0</v>
      </c>
      <c r="P2909" s="22">
        <v>0</v>
      </c>
      <c r="Q2909" s="22">
        <v>0</v>
      </c>
      <c r="R2909" s="22"/>
      <c r="S2909" s="22"/>
      <c r="T2909" s="22"/>
      <c r="U2909" t="s">
        <v>772</v>
      </c>
      <c r="V2909" s="18">
        <f t="shared" si="274"/>
        <v>0.24000000000000021</v>
      </c>
      <c r="W2909" s="18">
        <v>40.716797133199996</v>
      </c>
      <c r="X2909" s="18">
        <v>-81.215378187400006</v>
      </c>
      <c r="Y2909" s="18">
        <v>40.719233008000003</v>
      </c>
      <c r="Z2909" s="18">
        <v>-81.218332048299999</v>
      </c>
      <c r="AA2909" s="71" t="str">
        <f t="shared" si="275"/>
        <v>CAR</v>
      </c>
    </row>
    <row r="2910" spans="1:27" x14ac:dyDescent="0.25">
      <c r="A2910" s="22" t="s">
        <v>3049</v>
      </c>
      <c r="B2910" s="22">
        <v>0</v>
      </c>
      <c r="C2910" s="22" t="s">
        <v>4617</v>
      </c>
      <c r="D2910" s="22">
        <v>2</v>
      </c>
      <c r="E2910" s="23" t="str">
        <f t="shared" si="270"/>
        <v>Green</v>
      </c>
      <c r="F2910" s="72" t="s">
        <v>1708</v>
      </c>
      <c r="G2910" s="23"/>
      <c r="H2910" s="24" t="str">
        <f t="shared" si="271"/>
        <v>Start Loc</v>
      </c>
      <c r="I2910" s="24" t="str">
        <f t="shared" si="272"/>
        <v>End Loc</v>
      </c>
      <c r="J2910" s="24" t="str">
        <f t="shared" si="273"/>
        <v>Segment</v>
      </c>
      <c r="K2910" s="71" t="s">
        <v>806</v>
      </c>
      <c r="L2910" s="22">
        <v>2.75</v>
      </c>
      <c r="M2910" s="22">
        <v>2.99</v>
      </c>
      <c r="N2910" s="22">
        <v>2</v>
      </c>
      <c r="O2910" s="22">
        <v>0</v>
      </c>
      <c r="P2910" s="22">
        <v>0</v>
      </c>
      <c r="Q2910" s="22">
        <v>3</v>
      </c>
      <c r="R2910" s="22"/>
      <c r="S2910" s="22"/>
      <c r="T2910" s="22"/>
      <c r="U2910" t="s">
        <v>427</v>
      </c>
      <c r="V2910" s="18">
        <f t="shared" si="274"/>
        <v>0.24000000000000021</v>
      </c>
      <c r="W2910" s="18">
        <v>40.716167674399998</v>
      </c>
      <c r="X2910" s="18">
        <v>-82.614895047299996</v>
      </c>
      <c r="Y2910" s="18">
        <v>40.719323813199999</v>
      </c>
      <c r="Z2910" s="18">
        <v>-82.616618711300006</v>
      </c>
      <c r="AA2910" s="71" t="str">
        <f t="shared" si="275"/>
        <v>RIC</v>
      </c>
    </row>
    <row r="2911" spans="1:27" x14ac:dyDescent="0.25">
      <c r="A2911" s="22" t="s">
        <v>6262</v>
      </c>
      <c r="B2911" s="22">
        <v>0</v>
      </c>
      <c r="C2911" s="22" t="s">
        <v>4618</v>
      </c>
      <c r="D2911" s="22">
        <v>2</v>
      </c>
      <c r="E2911" s="23" t="str">
        <f t="shared" si="270"/>
        <v>Green</v>
      </c>
      <c r="F2911" s="72" t="s">
        <v>1708</v>
      </c>
      <c r="G2911" s="23"/>
      <c r="H2911" s="24" t="str">
        <f t="shared" si="271"/>
        <v>Start Loc</v>
      </c>
      <c r="I2911" s="24" t="str">
        <f t="shared" si="272"/>
        <v>End Loc</v>
      </c>
      <c r="J2911" s="24" t="str">
        <f t="shared" si="273"/>
        <v>Segment</v>
      </c>
      <c r="K2911" s="71" t="s">
        <v>885</v>
      </c>
      <c r="L2911" s="22">
        <v>2</v>
      </c>
      <c r="M2911" s="22">
        <v>2.2400000000000002</v>
      </c>
      <c r="N2911" s="22">
        <v>2</v>
      </c>
      <c r="O2911" s="22">
        <v>0</v>
      </c>
      <c r="P2911" s="22">
        <v>0</v>
      </c>
      <c r="Q2911" s="22">
        <v>2</v>
      </c>
      <c r="R2911" s="22"/>
      <c r="S2911" s="22"/>
      <c r="T2911" s="22"/>
      <c r="U2911" t="s">
        <v>261</v>
      </c>
      <c r="V2911" s="18">
        <f t="shared" si="274"/>
        <v>0.24000000000000021</v>
      </c>
      <c r="W2911" s="18">
        <v>40.721735363699999</v>
      </c>
      <c r="X2911" s="18">
        <v>-82.470846336799994</v>
      </c>
      <c r="Y2911" s="18">
        <v>40.719933498499998</v>
      </c>
      <c r="Z2911" s="18">
        <v>-82.466959784699995</v>
      </c>
      <c r="AA2911" s="71" t="str">
        <f t="shared" si="275"/>
        <v>RIC</v>
      </c>
    </row>
    <row r="2912" spans="1:27" x14ac:dyDescent="0.25">
      <c r="A2912" s="22" t="s">
        <v>2836</v>
      </c>
      <c r="B2912" s="22">
        <v>0</v>
      </c>
      <c r="C2912" s="22" t="s">
        <v>4644</v>
      </c>
      <c r="D2912" s="22">
        <v>2</v>
      </c>
      <c r="E2912" s="23" t="str">
        <f t="shared" si="270"/>
        <v>Green</v>
      </c>
      <c r="F2912" s="72" t="s">
        <v>1683</v>
      </c>
      <c r="G2912" s="23"/>
      <c r="H2912" s="24" t="str">
        <f t="shared" si="271"/>
        <v>Start Loc</v>
      </c>
      <c r="I2912" s="24" t="str">
        <f t="shared" si="272"/>
        <v>End Loc</v>
      </c>
      <c r="J2912" s="24" t="str">
        <f t="shared" si="273"/>
        <v>Segment</v>
      </c>
      <c r="K2912" s="71" t="s">
        <v>814</v>
      </c>
      <c r="L2912" s="22">
        <v>5.25</v>
      </c>
      <c r="M2912" s="22">
        <v>5.49</v>
      </c>
      <c r="N2912" s="22">
        <v>2</v>
      </c>
      <c r="O2912" s="22">
        <v>0</v>
      </c>
      <c r="P2912" s="22">
        <v>0</v>
      </c>
      <c r="Q2912" s="22">
        <v>1</v>
      </c>
      <c r="R2912" s="22"/>
      <c r="S2912" s="22"/>
      <c r="T2912" s="22"/>
      <c r="U2912" t="s">
        <v>215</v>
      </c>
      <c r="V2912" s="18">
        <f t="shared" si="274"/>
        <v>0.24000000000000021</v>
      </c>
      <c r="W2912" s="18">
        <v>40.718697007000003</v>
      </c>
      <c r="X2912" s="18">
        <v>-84.136843410400004</v>
      </c>
      <c r="Y2912" s="18">
        <v>40.721751354799999</v>
      </c>
      <c r="Z2912" s="18">
        <v>-84.134945396899994</v>
      </c>
      <c r="AA2912" s="71" t="str">
        <f t="shared" si="275"/>
        <v>ALL</v>
      </c>
    </row>
    <row r="2913" spans="1:27" x14ac:dyDescent="0.25">
      <c r="A2913" s="22" t="s">
        <v>2589</v>
      </c>
      <c r="B2913" s="22">
        <v>0</v>
      </c>
      <c r="C2913" s="22" t="s">
        <v>4621</v>
      </c>
      <c r="D2913" s="22">
        <v>2</v>
      </c>
      <c r="E2913" s="23" t="str">
        <f t="shared" si="270"/>
        <v>Green</v>
      </c>
      <c r="F2913" s="72" t="s">
        <v>1671</v>
      </c>
      <c r="G2913" s="23"/>
      <c r="H2913" s="24" t="str">
        <f t="shared" si="271"/>
        <v>Start Loc</v>
      </c>
      <c r="I2913" s="24" t="str">
        <f t="shared" si="272"/>
        <v>End Loc</v>
      </c>
      <c r="J2913" s="24" t="str">
        <f t="shared" si="273"/>
        <v>Segment</v>
      </c>
      <c r="K2913" s="71" t="s">
        <v>1083</v>
      </c>
      <c r="L2913" s="22">
        <v>0.75</v>
      </c>
      <c r="M2913" s="22">
        <v>0.99</v>
      </c>
      <c r="N2913" s="22">
        <v>2</v>
      </c>
      <c r="O2913" s="22">
        <v>0</v>
      </c>
      <c r="P2913" s="22">
        <v>0</v>
      </c>
      <c r="Q2913" s="22">
        <v>0</v>
      </c>
      <c r="R2913" s="22"/>
      <c r="S2913" s="22"/>
      <c r="T2913" s="22"/>
      <c r="U2913" t="s">
        <v>535</v>
      </c>
      <c r="V2913" s="18">
        <f t="shared" si="274"/>
        <v>0.24</v>
      </c>
      <c r="W2913" s="18">
        <v>40.720797902100003</v>
      </c>
      <c r="X2913" s="18">
        <v>-81.341571125399994</v>
      </c>
      <c r="Y2913" s="18">
        <v>40.722526152100002</v>
      </c>
      <c r="Z2913" s="18">
        <v>-81.337981382899997</v>
      </c>
      <c r="AA2913" s="71" t="str">
        <f t="shared" si="275"/>
        <v>STA</v>
      </c>
    </row>
    <row r="2914" spans="1:27" x14ac:dyDescent="0.25">
      <c r="A2914" s="22" t="s">
        <v>3906</v>
      </c>
      <c r="B2914" s="22">
        <v>0</v>
      </c>
      <c r="C2914" s="22" t="s">
        <v>4610</v>
      </c>
      <c r="D2914" s="22">
        <v>5</v>
      </c>
      <c r="E2914" s="23" t="str">
        <f t="shared" si="270"/>
        <v>Green</v>
      </c>
      <c r="F2914" s="72" t="s">
        <v>1702</v>
      </c>
      <c r="G2914" s="23"/>
      <c r="H2914" s="24" t="str">
        <f t="shared" si="271"/>
        <v>Start Loc</v>
      </c>
      <c r="I2914" s="24" t="str">
        <f t="shared" si="272"/>
        <v>End Loc</v>
      </c>
      <c r="J2914" s="24" t="str">
        <f t="shared" si="273"/>
        <v>Segment</v>
      </c>
      <c r="K2914" s="71" t="s">
        <v>1134</v>
      </c>
      <c r="L2914" s="22">
        <v>8</v>
      </c>
      <c r="M2914" s="22">
        <v>8.24</v>
      </c>
      <c r="N2914" s="22">
        <v>5</v>
      </c>
      <c r="O2914" s="22">
        <v>0</v>
      </c>
      <c r="P2914" s="22">
        <v>0</v>
      </c>
      <c r="Q2914" s="22">
        <v>2</v>
      </c>
      <c r="R2914" s="22"/>
      <c r="S2914" s="22"/>
      <c r="T2914" s="22"/>
      <c r="U2914" t="s">
        <v>695</v>
      </c>
      <c r="V2914" s="18">
        <f t="shared" si="274"/>
        <v>0.24000000000000021</v>
      </c>
      <c r="W2914" s="18">
        <v>40.719746003799997</v>
      </c>
      <c r="X2914" s="18">
        <v>-80.592529918799997</v>
      </c>
      <c r="Y2914" s="18">
        <v>40.722587930400003</v>
      </c>
      <c r="Z2914" s="18">
        <v>-80.594952227700006</v>
      </c>
      <c r="AA2914" s="71" t="str">
        <f t="shared" si="275"/>
        <v>COL</v>
      </c>
    </row>
    <row r="2915" spans="1:27" x14ac:dyDescent="0.25">
      <c r="A2915" s="22" t="s">
        <v>4979</v>
      </c>
      <c r="B2915" s="22">
        <v>0</v>
      </c>
      <c r="C2915" s="22" t="s">
        <v>4630</v>
      </c>
      <c r="D2915" s="22">
        <v>3</v>
      </c>
      <c r="E2915" s="23" t="str">
        <f t="shared" si="270"/>
        <v>Green</v>
      </c>
      <c r="F2915" s="72" t="s">
        <v>1683</v>
      </c>
      <c r="G2915" s="23"/>
      <c r="H2915" s="24" t="str">
        <f t="shared" si="271"/>
        <v>Start Loc</v>
      </c>
      <c r="I2915" s="24" t="str">
        <f t="shared" si="272"/>
        <v>End Loc</v>
      </c>
      <c r="J2915" s="24" t="str">
        <f t="shared" si="273"/>
        <v>Segment</v>
      </c>
      <c r="K2915" s="71" t="s">
        <v>814</v>
      </c>
      <c r="L2915" s="22">
        <v>5.75</v>
      </c>
      <c r="M2915" s="22">
        <v>5.99</v>
      </c>
      <c r="N2915" s="22">
        <v>3</v>
      </c>
      <c r="O2915" s="22">
        <v>0</v>
      </c>
      <c r="P2915" s="22">
        <v>0</v>
      </c>
      <c r="Q2915" s="22">
        <v>0</v>
      </c>
      <c r="R2915" s="22"/>
      <c r="S2915" s="22"/>
      <c r="T2915" s="22"/>
      <c r="U2915" t="s">
        <v>215</v>
      </c>
      <c r="V2915" s="18">
        <f t="shared" si="274"/>
        <v>0.24000000000000021</v>
      </c>
      <c r="W2915" s="18">
        <v>40.722674614100001</v>
      </c>
      <c r="X2915" s="18">
        <v>-84.130272834199999</v>
      </c>
      <c r="Y2915" s="18">
        <v>40.723604379400001</v>
      </c>
      <c r="Z2915" s="18">
        <v>-84.125965833699993</v>
      </c>
      <c r="AA2915" s="71" t="str">
        <f t="shared" si="275"/>
        <v>ALL</v>
      </c>
    </row>
    <row r="2916" spans="1:27" x14ac:dyDescent="0.25">
      <c r="A2916" s="22" t="s">
        <v>2678</v>
      </c>
      <c r="B2916" s="22">
        <v>0</v>
      </c>
      <c r="C2916" s="22" t="s">
        <v>4622</v>
      </c>
      <c r="D2916" s="22">
        <v>4</v>
      </c>
      <c r="E2916" s="23" t="str">
        <f t="shared" si="270"/>
        <v>Green</v>
      </c>
      <c r="F2916" s="72" t="s">
        <v>1708</v>
      </c>
      <c r="G2916" s="23"/>
      <c r="H2916" s="24" t="str">
        <f t="shared" si="271"/>
        <v>Start Loc</v>
      </c>
      <c r="I2916" s="24" t="str">
        <f t="shared" si="272"/>
        <v>End Loc</v>
      </c>
      <c r="J2916" s="24" t="str">
        <f t="shared" si="273"/>
        <v>Segment</v>
      </c>
      <c r="K2916" s="71" t="s">
        <v>885</v>
      </c>
      <c r="L2916" s="22">
        <v>1.5</v>
      </c>
      <c r="M2916" s="22">
        <v>1.74</v>
      </c>
      <c r="N2916" s="22">
        <v>4</v>
      </c>
      <c r="O2916" s="22">
        <v>0</v>
      </c>
      <c r="P2916" s="22">
        <v>0</v>
      </c>
      <c r="Q2916" s="22">
        <v>2</v>
      </c>
      <c r="R2916" s="22"/>
      <c r="S2916" s="22"/>
      <c r="T2916" s="22"/>
      <c r="U2916" t="s">
        <v>261</v>
      </c>
      <c r="V2916" s="18">
        <f t="shared" si="274"/>
        <v>0.24</v>
      </c>
      <c r="W2916" s="18">
        <v>40.725705669</v>
      </c>
      <c r="X2916" s="18">
        <v>-82.478794721100002</v>
      </c>
      <c r="Y2916" s="18">
        <v>40.723802553799999</v>
      </c>
      <c r="Z2916" s="18">
        <v>-82.474988652700006</v>
      </c>
      <c r="AA2916" s="71" t="str">
        <f t="shared" si="275"/>
        <v>RIC</v>
      </c>
    </row>
    <row r="2917" spans="1:27" x14ac:dyDescent="0.25">
      <c r="A2917" s="22" t="s">
        <v>4319</v>
      </c>
      <c r="B2917" s="22">
        <v>0</v>
      </c>
      <c r="C2917" s="22" t="s">
        <v>4619</v>
      </c>
      <c r="D2917" s="22">
        <v>5</v>
      </c>
      <c r="E2917" s="23" t="str">
        <f t="shared" si="270"/>
        <v>Green</v>
      </c>
      <c r="F2917" s="72" t="s">
        <v>1671</v>
      </c>
      <c r="G2917" s="23"/>
      <c r="H2917" s="24" t="str">
        <f t="shared" si="271"/>
        <v>Start Loc</v>
      </c>
      <c r="I2917" s="24" t="str">
        <f t="shared" si="272"/>
        <v>End Loc</v>
      </c>
      <c r="J2917" s="24" t="str">
        <f t="shared" si="273"/>
        <v>Segment</v>
      </c>
      <c r="K2917" s="71" t="s">
        <v>1062</v>
      </c>
      <c r="L2917" s="22">
        <v>0.5</v>
      </c>
      <c r="M2917" s="22">
        <v>0.74</v>
      </c>
      <c r="N2917" s="22">
        <v>5</v>
      </c>
      <c r="O2917" s="22">
        <v>0</v>
      </c>
      <c r="P2917" s="22">
        <v>0</v>
      </c>
      <c r="Q2917" s="22">
        <v>1</v>
      </c>
      <c r="R2917" s="22"/>
      <c r="S2917" s="22"/>
      <c r="T2917" s="22"/>
      <c r="U2917" t="s">
        <v>501</v>
      </c>
      <c r="V2917" s="18">
        <f t="shared" si="274"/>
        <v>0.24</v>
      </c>
      <c r="W2917" s="18">
        <v>40.724954353000001</v>
      </c>
      <c r="X2917" s="18">
        <v>-81.512900249899999</v>
      </c>
      <c r="Y2917" s="18">
        <v>40.725146390900001</v>
      </c>
      <c r="Z2917" s="18">
        <v>-81.508739681099996</v>
      </c>
      <c r="AA2917" s="71" t="str">
        <f t="shared" si="275"/>
        <v>STA</v>
      </c>
    </row>
    <row r="2918" spans="1:27" x14ac:dyDescent="0.25">
      <c r="A2918" s="22" t="s">
        <v>4294</v>
      </c>
      <c r="B2918" s="22">
        <v>0</v>
      </c>
      <c r="C2918" s="22" t="s">
        <v>4608</v>
      </c>
      <c r="D2918" s="22">
        <v>4</v>
      </c>
      <c r="E2918" s="23" t="str">
        <f t="shared" si="270"/>
        <v>Green</v>
      </c>
      <c r="F2918" s="72" t="s">
        <v>1708</v>
      </c>
      <c r="G2918" s="23"/>
      <c r="H2918" s="24" t="str">
        <f t="shared" si="271"/>
        <v>Start Loc</v>
      </c>
      <c r="I2918" s="24" t="str">
        <f t="shared" si="272"/>
        <v>End Loc</v>
      </c>
      <c r="J2918" s="24" t="str">
        <f t="shared" si="273"/>
        <v>Segment</v>
      </c>
      <c r="K2918" s="71" t="s">
        <v>885</v>
      </c>
      <c r="L2918" s="22">
        <v>1.25</v>
      </c>
      <c r="M2918" s="22">
        <v>1.49</v>
      </c>
      <c r="N2918" s="22">
        <v>4</v>
      </c>
      <c r="O2918" s="22">
        <v>0</v>
      </c>
      <c r="P2918" s="22">
        <v>0</v>
      </c>
      <c r="Q2918" s="22">
        <v>1</v>
      </c>
      <c r="R2918" s="22"/>
      <c r="S2918" s="22"/>
      <c r="T2918" s="22"/>
      <c r="U2918" t="s">
        <v>261</v>
      </c>
      <c r="V2918" s="18">
        <f t="shared" si="274"/>
        <v>0.24</v>
      </c>
      <c r="W2918" s="18">
        <v>40.728660198100002</v>
      </c>
      <c r="X2918" s="18">
        <v>-82.481473526100004</v>
      </c>
      <c r="Y2918" s="18">
        <v>40.725808711900001</v>
      </c>
      <c r="Z2918" s="18">
        <v>-82.478927182199996</v>
      </c>
      <c r="AA2918" s="71" t="str">
        <f t="shared" si="275"/>
        <v>RIC</v>
      </c>
    </row>
    <row r="2919" spans="1:27" x14ac:dyDescent="0.25">
      <c r="A2919" s="22" t="s">
        <v>5433</v>
      </c>
      <c r="B2919" s="22">
        <v>0</v>
      </c>
      <c r="C2919" s="22" t="s">
        <v>4646</v>
      </c>
      <c r="D2919" s="22">
        <v>4</v>
      </c>
      <c r="E2919" s="23" t="str">
        <f t="shared" si="270"/>
        <v>Green</v>
      </c>
      <c r="F2919" s="72" t="s">
        <v>1683</v>
      </c>
      <c r="G2919" s="23"/>
      <c r="H2919" s="24" t="str">
        <f t="shared" si="271"/>
        <v>Start Loc</v>
      </c>
      <c r="I2919" s="24" t="str">
        <f t="shared" si="272"/>
        <v>End Loc</v>
      </c>
      <c r="J2919" s="24" t="str">
        <f t="shared" si="273"/>
        <v>Segment</v>
      </c>
      <c r="K2919" s="71" t="s">
        <v>897</v>
      </c>
      <c r="L2919" s="22">
        <v>5.5</v>
      </c>
      <c r="M2919" s="22">
        <v>5.74</v>
      </c>
      <c r="N2919" s="22">
        <v>4</v>
      </c>
      <c r="O2919" s="22">
        <v>0</v>
      </c>
      <c r="P2919" s="22">
        <v>1</v>
      </c>
      <c r="Q2919" s="22">
        <v>5</v>
      </c>
      <c r="R2919" s="22"/>
      <c r="S2919" s="22"/>
      <c r="T2919" s="22"/>
      <c r="U2919" t="s">
        <v>4900</v>
      </c>
      <c r="V2919" s="18">
        <f t="shared" si="274"/>
        <v>0.24000000000000021</v>
      </c>
      <c r="W2919" s="18">
        <v>40.723366518900001</v>
      </c>
      <c r="X2919" s="18">
        <v>-84.070775940600001</v>
      </c>
      <c r="Y2919" s="18">
        <v>40.726686519099999</v>
      </c>
      <c r="Z2919" s="18">
        <v>-84.069826128499997</v>
      </c>
      <c r="AA2919" s="71" t="str">
        <f t="shared" si="275"/>
        <v>ALL</v>
      </c>
    </row>
    <row r="2920" spans="1:27" x14ac:dyDescent="0.25">
      <c r="A2920" s="22" t="s">
        <v>4413</v>
      </c>
      <c r="B2920" s="22">
        <v>0</v>
      </c>
      <c r="C2920" s="22" t="s">
        <v>4643</v>
      </c>
      <c r="D2920" s="22">
        <v>2</v>
      </c>
      <c r="E2920" s="23" t="str">
        <f t="shared" si="270"/>
        <v>Green</v>
      </c>
      <c r="F2920" s="72" t="s">
        <v>1700</v>
      </c>
      <c r="G2920" s="23"/>
      <c r="H2920" s="24" t="str">
        <f t="shared" si="271"/>
        <v>Start Loc</v>
      </c>
      <c r="I2920" s="24" t="str">
        <f t="shared" si="272"/>
        <v>End Loc</v>
      </c>
      <c r="J2920" s="24" t="str">
        <f t="shared" si="273"/>
        <v>Segment</v>
      </c>
      <c r="K2920" s="71" t="s">
        <v>1005</v>
      </c>
      <c r="L2920" s="22">
        <v>3.5</v>
      </c>
      <c r="M2920" s="22">
        <v>3.74</v>
      </c>
      <c r="N2920" s="22">
        <v>2</v>
      </c>
      <c r="O2920" s="22">
        <v>0</v>
      </c>
      <c r="P2920" s="22">
        <v>0</v>
      </c>
      <c r="Q2920" s="22">
        <v>0</v>
      </c>
      <c r="R2920" s="22"/>
      <c r="S2920" s="22"/>
      <c r="T2920" s="22"/>
      <c r="U2920" t="s">
        <v>1775</v>
      </c>
      <c r="V2920" s="18">
        <f t="shared" si="274"/>
        <v>0.24000000000000021</v>
      </c>
      <c r="W2920" s="18">
        <v>40.723374019300003</v>
      </c>
      <c r="X2920" s="18">
        <v>-81.894158343100003</v>
      </c>
      <c r="Y2920" s="18">
        <v>40.726726958900002</v>
      </c>
      <c r="Z2920" s="18">
        <v>-81.895128855999999</v>
      </c>
      <c r="AA2920" s="71" t="str">
        <f t="shared" si="275"/>
        <v>WAY</v>
      </c>
    </row>
    <row r="2921" spans="1:27" x14ac:dyDescent="0.25">
      <c r="A2921" s="22" t="s">
        <v>5201</v>
      </c>
      <c r="B2921" s="22">
        <v>0</v>
      </c>
      <c r="C2921" s="22" t="s">
        <v>4643</v>
      </c>
      <c r="D2921" s="22">
        <v>2</v>
      </c>
      <c r="E2921" s="23" t="str">
        <f t="shared" si="270"/>
        <v>Green</v>
      </c>
      <c r="F2921" s="72" t="s">
        <v>1700</v>
      </c>
      <c r="G2921" s="23"/>
      <c r="H2921" s="24" t="str">
        <f t="shared" si="271"/>
        <v>Start Loc</v>
      </c>
      <c r="I2921" s="24" t="str">
        <f t="shared" si="272"/>
        <v>End Loc</v>
      </c>
      <c r="J2921" s="24" t="str">
        <f t="shared" si="273"/>
        <v>Segment</v>
      </c>
      <c r="K2921" s="71" t="s">
        <v>1132</v>
      </c>
      <c r="L2921" s="22">
        <v>3.5</v>
      </c>
      <c r="M2921" s="22">
        <v>3.74</v>
      </c>
      <c r="N2921" s="22">
        <v>2</v>
      </c>
      <c r="O2921" s="22">
        <v>0</v>
      </c>
      <c r="P2921" s="22">
        <v>0</v>
      </c>
      <c r="Q2921" s="22">
        <v>1</v>
      </c>
      <c r="R2921" s="22"/>
      <c r="S2921" s="22"/>
      <c r="T2921" s="22"/>
      <c r="U2921" t="s">
        <v>4828</v>
      </c>
      <c r="V2921" s="18">
        <f t="shared" si="274"/>
        <v>0.24000000000000021</v>
      </c>
      <c r="W2921" s="18">
        <v>40.7240458829</v>
      </c>
      <c r="X2921" s="18">
        <v>-81.666610906299994</v>
      </c>
      <c r="Y2921" s="18">
        <v>40.727067412700002</v>
      </c>
      <c r="Z2921" s="18">
        <v>-81.668161161300006</v>
      </c>
      <c r="AA2921" s="71" t="str">
        <f t="shared" si="275"/>
        <v>WAY</v>
      </c>
    </row>
    <row r="2922" spans="1:27" x14ac:dyDescent="0.25">
      <c r="A2922" s="22" t="s">
        <v>5541</v>
      </c>
      <c r="B2922" s="22">
        <v>0</v>
      </c>
      <c r="C2922" s="22" t="s">
        <v>4620</v>
      </c>
      <c r="D2922" s="22">
        <v>2</v>
      </c>
      <c r="E2922" s="23" t="str">
        <f t="shared" si="270"/>
        <v>Green</v>
      </c>
      <c r="F2922" s="72" t="s">
        <v>1700</v>
      </c>
      <c r="G2922" s="23"/>
      <c r="H2922" s="24" t="str">
        <f t="shared" si="271"/>
        <v>Start Loc</v>
      </c>
      <c r="I2922" s="24" t="str">
        <f t="shared" si="272"/>
        <v>End Loc</v>
      </c>
      <c r="J2922" s="24" t="str">
        <f t="shared" si="273"/>
        <v>Segment</v>
      </c>
      <c r="K2922" s="71" t="s">
        <v>990</v>
      </c>
      <c r="L2922" s="22">
        <v>0</v>
      </c>
      <c r="M2922" s="22">
        <v>0.24</v>
      </c>
      <c r="N2922" s="22">
        <v>2</v>
      </c>
      <c r="O2922" s="22">
        <v>0</v>
      </c>
      <c r="P2922" s="22">
        <v>0</v>
      </c>
      <c r="Q2922" s="22">
        <v>0</v>
      </c>
      <c r="R2922" s="22"/>
      <c r="S2922" s="22"/>
      <c r="T2922" s="22"/>
      <c r="U2922" t="s">
        <v>6634</v>
      </c>
      <c r="V2922" s="18">
        <f t="shared" si="274"/>
        <v>0.24</v>
      </c>
      <c r="W2922" s="18">
        <v>40.723987789100001</v>
      </c>
      <c r="X2922" s="18">
        <v>-81.943891110099997</v>
      </c>
      <c r="Y2922" s="18">
        <v>40.727445746400001</v>
      </c>
      <c r="Z2922" s="18">
        <v>-81.944151096100001</v>
      </c>
      <c r="AA2922" s="71" t="str">
        <f t="shared" si="275"/>
        <v>WAY</v>
      </c>
    </row>
    <row r="2923" spans="1:27" x14ac:dyDescent="0.25">
      <c r="A2923" s="22" t="s">
        <v>4238</v>
      </c>
      <c r="B2923" s="22">
        <v>0</v>
      </c>
      <c r="C2923" s="22" t="s">
        <v>4614</v>
      </c>
      <c r="D2923" s="22">
        <v>4</v>
      </c>
      <c r="E2923" s="23" t="str">
        <f t="shared" si="270"/>
        <v>Green</v>
      </c>
      <c r="F2923" s="72" t="s">
        <v>1700</v>
      </c>
      <c r="G2923" s="23"/>
      <c r="H2923" s="24" t="str">
        <f t="shared" si="271"/>
        <v>Start Loc</v>
      </c>
      <c r="I2923" s="24" t="str">
        <f t="shared" si="272"/>
        <v>End Loc</v>
      </c>
      <c r="J2923" s="24" t="str">
        <f t="shared" si="273"/>
        <v>Segment</v>
      </c>
      <c r="K2923" s="71" t="s">
        <v>1005</v>
      </c>
      <c r="L2923" s="22">
        <v>3.75</v>
      </c>
      <c r="M2923" s="22">
        <v>3.99</v>
      </c>
      <c r="N2923" s="22">
        <v>4</v>
      </c>
      <c r="O2923" s="22">
        <v>0</v>
      </c>
      <c r="P2923" s="22">
        <v>0</v>
      </c>
      <c r="Q2923" s="22">
        <v>3</v>
      </c>
      <c r="R2923" s="22"/>
      <c r="S2923" s="22"/>
      <c r="T2923" s="22"/>
      <c r="U2923" t="s">
        <v>1775</v>
      </c>
      <c r="V2923" s="18">
        <f t="shared" si="274"/>
        <v>0.24000000000000021</v>
      </c>
      <c r="W2923" s="18">
        <v>40.726862121700002</v>
      </c>
      <c r="X2923" s="18">
        <v>-81.895198214900006</v>
      </c>
      <c r="Y2923" s="18">
        <v>40.730206310299998</v>
      </c>
      <c r="Z2923" s="18">
        <v>-81.896195483200003</v>
      </c>
      <c r="AA2923" s="71" t="str">
        <f t="shared" si="275"/>
        <v>WAY</v>
      </c>
    </row>
    <row r="2924" spans="1:27" x14ac:dyDescent="0.25">
      <c r="A2924" s="22" t="s">
        <v>3805</v>
      </c>
      <c r="B2924" s="22">
        <v>0</v>
      </c>
      <c r="C2924" s="22" t="s">
        <v>4644</v>
      </c>
      <c r="D2924" s="22">
        <v>4</v>
      </c>
      <c r="E2924" s="23" t="str">
        <f t="shared" si="270"/>
        <v>Green</v>
      </c>
      <c r="F2924" s="72" t="s">
        <v>1671</v>
      </c>
      <c r="G2924" s="23"/>
      <c r="H2924" s="24" t="str">
        <f t="shared" si="271"/>
        <v>Start Loc</v>
      </c>
      <c r="I2924" s="24" t="str">
        <f t="shared" si="272"/>
        <v>End Loc</v>
      </c>
      <c r="J2924" s="24" t="str">
        <f t="shared" si="273"/>
        <v>Segment</v>
      </c>
      <c r="K2924" s="71" t="s">
        <v>1126</v>
      </c>
      <c r="L2924" s="22">
        <v>5.25</v>
      </c>
      <c r="M2924" s="22">
        <v>5.49</v>
      </c>
      <c r="N2924" s="22">
        <v>4</v>
      </c>
      <c r="O2924" s="22">
        <v>0</v>
      </c>
      <c r="P2924" s="22">
        <v>0</v>
      </c>
      <c r="Q2924" s="22">
        <v>1</v>
      </c>
      <c r="R2924" s="22"/>
      <c r="S2924" s="22"/>
      <c r="T2924" s="22"/>
      <c r="U2924" t="s">
        <v>1837</v>
      </c>
      <c r="V2924" s="18">
        <f t="shared" si="274"/>
        <v>0.24000000000000021</v>
      </c>
      <c r="W2924" s="18">
        <v>40.7276945471</v>
      </c>
      <c r="X2924" s="18">
        <v>-81.459251131000002</v>
      </c>
      <c r="Y2924" s="18">
        <v>40.730592622099998</v>
      </c>
      <c r="Z2924" s="18">
        <v>-81.456826913100002</v>
      </c>
      <c r="AA2924" s="71" t="str">
        <f t="shared" si="275"/>
        <v>STA</v>
      </c>
    </row>
    <row r="2925" spans="1:27" x14ac:dyDescent="0.25">
      <c r="A2925" s="22" t="s">
        <v>6426</v>
      </c>
      <c r="B2925" s="22">
        <v>0</v>
      </c>
      <c r="C2925" s="22" t="s">
        <v>4606</v>
      </c>
      <c r="D2925" s="22">
        <v>3</v>
      </c>
      <c r="E2925" s="23" t="str">
        <f t="shared" si="270"/>
        <v>Green</v>
      </c>
      <c r="F2925" s="72" t="s">
        <v>1700</v>
      </c>
      <c r="G2925" s="23"/>
      <c r="H2925" s="24" t="str">
        <f t="shared" si="271"/>
        <v>Start Loc</v>
      </c>
      <c r="I2925" s="24" t="str">
        <f t="shared" si="272"/>
        <v>End Loc</v>
      </c>
      <c r="J2925" s="24" t="str">
        <f t="shared" si="273"/>
        <v>Segment</v>
      </c>
      <c r="K2925" s="71" t="s">
        <v>920</v>
      </c>
      <c r="L2925" s="22">
        <v>0.25</v>
      </c>
      <c r="M2925" s="22">
        <v>0.49</v>
      </c>
      <c r="N2925" s="22">
        <v>3</v>
      </c>
      <c r="O2925" s="22">
        <v>0</v>
      </c>
      <c r="P2925" s="22">
        <v>0</v>
      </c>
      <c r="Q2925" s="22">
        <v>1</v>
      </c>
      <c r="R2925" s="22"/>
      <c r="S2925" s="22"/>
      <c r="T2925" s="22"/>
      <c r="U2925" t="s">
        <v>6829</v>
      </c>
      <c r="V2925" s="18">
        <f t="shared" si="274"/>
        <v>0.24</v>
      </c>
      <c r="W2925" s="18">
        <v>40.729965999000001</v>
      </c>
      <c r="X2925" s="18">
        <v>-81.910619658100003</v>
      </c>
      <c r="Y2925" s="18">
        <v>40.731661563700001</v>
      </c>
      <c r="Z2925" s="18">
        <v>-81.907306137700004</v>
      </c>
      <c r="AA2925" s="71" t="str">
        <f t="shared" si="275"/>
        <v>WAY</v>
      </c>
    </row>
    <row r="2926" spans="1:27" x14ac:dyDescent="0.25">
      <c r="A2926" s="22" t="s">
        <v>4940</v>
      </c>
      <c r="B2926" s="22">
        <v>0</v>
      </c>
      <c r="C2926" s="22" t="s">
        <v>4613</v>
      </c>
      <c r="D2926" s="22">
        <v>2</v>
      </c>
      <c r="E2926" s="23" t="str">
        <f t="shared" si="270"/>
        <v>Green</v>
      </c>
      <c r="F2926" s="72" t="s">
        <v>1683</v>
      </c>
      <c r="G2926" s="23"/>
      <c r="H2926" s="24" t="str">
        <f t="shared" si="271"/>
        <v>Start Loc</v>
      </c>
      <c r="I2926" s="24" t="str">
        <f t="shared" si="272"/>
        <v>End Loc</v>
      </c>
      <c r="J2926" s="24" t="str">
        <f t="shared" si="273"/>
        <v>Segment</v>
      </c>
      <c r="K2926" s="71" t="s">
        <v>1086</v>
      </c>
      <c r="L2926" s="22">
        <v>6.5</v>
      </c>
      <c r="M2926" s="22">
        <v>6.74</v>
      </c>
      <c r="N2926" s="22">
        <v>2</v>
      </c>
      <c r="O2926" s="22">
        <v>0</v>
      </c>
      <c r="P2926" s="22">
        <v>0</v>
      </c>
      <c r="Q2926" s="22">
        <v>1</v>
      </c>
      <c r="R2926" s="22"/>
      <c r="S2926" s="22"/>
      <c r="T2926" s="22"/>
      <c r="U2926" t="s">
        <v>4721</v>
      </c>
      <c r="V2926" s="18">
        <f t="shared" si="274"/>
        <v>0.24000000000000021</v>
      </c>
      <c r="W2926" s="18">
        <v>40.729501976199998</v>
      </c>
      <c r="X2926" s="18">
        <v>-83.932984779400002</v>
      </c>
      <c r="Y2926" s="18">
        <v>40.732672425700002</v>
      </c>
      <c r="Z2926" s="18">
        <v>-83.934559434400001</v>
      </c>
      <c r="AA2926" s="71" t="str">
        <f t="shared" si="275"/>
        <v>ALL</v>
      </c>
    </row>
    <row r="2927" spans="1:27" x14ac:dyDescent="0.25">
      <c r="A2927" s="22" t="s">
        <v>3480</v>
      </c>
      <c r="B2927" s="22">
        <v>0</v>
      </c>
      <c r="C2927" s="22" t="s">
        <v>4630</v>
      </c>
      <c r="D2927" s="22">
        <v>3</v>
      </c>
      <c r="E2927" s="23" t="str">
        <f t="shared" si="270"/>
        <v>Green</v>
      </c>
      <c r="F2927" s="72" t="s">
        <v>1708</v>
      </c>
      <c r="G2927" s="23"/>
      <c r="H2927" s="24" t="str">
        <f t="shared" si="271"/>
        <v>Start Loc</v>
      </c>
      <c r="I2927" s="24" t="str">
        <f t="shared" si="272"/>
        <v>End Loc</v>
      </c>
      <c r="J2927" s="24" t="str">
        <f t="shared" si="273"/>
        <v>Segment</v>
      </c>
      <c r="K2927" s="71" t="s">
        <v>904</v>
      </c>
      <c r="L2927" s="22">
        <v>5.75</v>
      </c>
      <c r="M2927" s="22">
        <v>5.99</v>
      </c>
      <c r="N2927" s="22">
        <v>3</v>
      </c>
      <c r="O2927" s="22">
        <v>0</v>
      </c>
      <c r="P2927" s="22">
        <v>0</v>
      </c>
      <c r="Q2927" s="22">
        <v>2</v>
      </c>
      <c r="R2927" s="22"/>
      <c r="S2927" s="22"/>
      <c r="T2927" s="22"/>
      <c r="U2927" t="s">
        <v>277</v>
      </c>
      <c r="V2927" s="18">
        <f t="shared" si="274"/>
        <v>0.24000000000000021</v>
      </c>
      <c r="W2927" s="18">
        <v>40.732174716899998</v>
      </c>
      <c r="X2927" s="18">
        <v>-82.570032046500003</v>
      </c>
      <c r="Y2927" s="18">
        <v>40.7328251502</v>
      </c>
      <c r="Z2927" s="18">
        <v>-82.565632950700007</v>
      </c>
      <c r="AA2927" s="71" t="str">
        <f t="shared" si="275"/>
        <v>RIC</v>
      </c>
    </row>
    <row r="2928" spans="1:27" x14ac:dyDescent="0.25">
      <c r="A2928" s="22" t="s">
        <v>3059</v>
      </c>
      <c r="B2928" s="22">
        <v>0</v>
      </c>
      <c r="C2928" s="22" t="s">
        <v>4622</v>
      </c>
      <c r="D2928" s="22">
        <v>2</v>
      </c>
      <c r="E2928" s="23" t="str">
        <f t="shared" si="270"/>
        <v>Green</v>
      </c>
      <c r="F2928" s="72" t="s">
        <v>1738</v>
      </c>
      <c r="G2928" s="23"/>
      <c r="H2928" s="24" t="str">
        <f t="shared" si="271"/>
        <v>Start Loc</v>
      </c>
      <c r="I2928" s="24" t="str">
        <f t="shared" si="272"/>
        <v>End Loc</v>
      </c>
      <c r="J2928" s="24" t="str">
        <f t="shared" si="273"/>
        <v>Segment</v>
      </c>
      <c r="K2928" s="71" t="s">
        <v>841</v>
      </c>
      <c r="L2928" s="22">
        <v>1.5</v>
      </c>
      <c r="M2928" s="22">
        <v>1.74</v>
      </c>
      <c r="N2928" s="22">
        <v>2</v>
      </c>
      <c r="O2928" s="22">
        <v>0</v>
      </c>
      <c r="P2928" s="22">
        <v>0</v>
      </c>
      <c r="Q2928" s="22">
        <v>2</v>
      </c>
      <c r="R2928" s="22"/>
      <c r="S2928" s="22"/>
      <c r="T2928" s="22"/>
      <c r="U2928" t="s">
        <v>738</v>
      </c>
      <c r="V2928" s="18">
        <f t="shared" si="274"/>
        <v>0.24</v>
      </c>
      <c r="W2928" s="18">
        <v>40.733383506700001</v>
      </c>
      <c r="X2928" s="18">
        <v>-82.866449254900004</v>
      </c>
      <c r="Y2928" s="18">
        <v>40.733412755099998</v>
      </c>
      <c r="Z2928" s="18">
        <v>-82.861879234900002</v>
      </c>
      <c r="AA2928" s="71" t="str">
        <f t="shared" si="275"/>
        <v>CRA</v>
      </c>
    </row>
    <row r="2929" spans="1:27" x14ac:dyDescent="0.25">
      <c r="A2929" s="22" t="s">
        <v>2396</v>
      </c>
      <c r="B2929" s="22">
        <v>0</v>
      </c>
      <c r="C2929" s="22" t="s">
        <v>4606</v>
      </c>
      <c r="D2929" s="22">
        <v>2</v>
      </c>
      <c r="E2929" s="23" t="str">
        <f t="shared" si="270"/>
        <v>Green</v>
      </c>
      <c r="F2929" s="72" t="s">
        <v>1702</v>
      </c>
      <c r="G2929" s="23"/>
      <c r="H2929" s="24" t="str">
        <f t="shared" si="271"/>
        <v>Start Loc</v>
      </c>
      <c r="I2929" s="24" t="str">
        <f t="shared" si="272"/>
        <v>End Loc</v>
      </c>
      <c r="J2929" s="24" t="str">
        <f t="shared" si="273"/>
        <v>Segment</v>
      </c>
      <c r="K2929" s="71" t="s">
        <v>1030</v>
      </c>
      <c r="L2929" s="22">
        <v>0.25</v>
      </c>
      <c r="M2929" s="22">
        <v>0.49</v>
      </c>
      <c r="N2929" s="22">
        <v>2</v>
      </c>
      <c r="O2929" s="22">
        <v>0</v>
      </c>
      <c r="P2929" s="22">
        <v>0</v>
      </c>
      <c r="Q2929" s="22">
        <v>0</v>
      </c>
      <c r="R2929" s="22"/>
      <c r="S2929" s="22"/>
      <c r="T2929" s="22"/>
      <c r="U2929" t="s">
        <v>1365</v>
      </c>
      <c r="V2929" s="18">
        <f t="shared" si="274"/>
        <v>0.24</v>
      </c>
      <c r="W2929" s="18">
        <v>40.730352595299998</v>
      </c>
      <c r="X2929" s="18">
        <v>-80.935401149399993</v>
      </c>
      <c r="Y2929" s="18">
        <v>40.733420888799998</v>
      </c>
      <c r="Z2929" s="18">
        <v>-80.936856536899995</v>
      </c>
      <c r="AA2929" s="71" t="str">
        <f t="shared" si="275"/>
        <v>COL</v>
      </c>
    </row>
    <row r="2930" spans="1:27" x14ac:dyDescent="0.25">
      <c r="A2930" s="22" t="s">
        <v>3223</v>
      </c>
      <c r="B2930" s="22">
        <v>0</v>
      </c>
      <c r="C2930" s="22" t="s">
        <v>4614</v>
      </c>
      <c r="D2930" s="22">
        <v>2</v>
      </c>
      <c r="E2930" s="23" t="str">
        <f t="shared" si="270"/>
        <v>Green</v>
      </c>
      <c r="F2930" s="72" t="s">
        <v>1708</v>
      </c>
      <c r="G2930" s="23"/>
      <c r="H2930" s="24" t="str">
        <f t="shared" si="271"/>
        <v>Start Loc</v>
      </c>
      <c r="I2930" s="24" t="str">
        <f t="shared" si="272"/>
        <v>End Loc</v>
      </c>
      <c r="J2930" s="24" t="str">
        <f t="shared" si="273"/>
        <v>Segment</v>
      </c>
      <c r="K2930" s="71" t="s">
        <v>806</v>
      </c>
      <c r="L2930" s="22">
        <v>3.75</v>
      </c>
      <c r="M2930" s="22">
        <v>3.99</v>
      </c>
      <c r="N2930" s="22">
        <v>2</v>
      </c>
      <c r="O2930" s="22">
        <v>0</v>
      </c>
      <c r="P2930" s="22">
        <v>0</v>
      </c>
      <c r="Q2930" s="22">
        <v>0</v>
      </c>
      <c r="R2930" s="22"/>
      <c r="S2930" s="22"/>
      <c r="T2930" s="22"/>
      <c r="U2930" t="s">
        <v>427</v>
      </c>
      <c r="V2930" s="18">
        <f t="shared" si="274"/>
        <v>0.24000000000000021</v>
      </c>
      <c r="W2930" s="18">
        <v>40.730309906499997</v>
      </c>
      <c r="X2930" s="18">
        <v>-82.617356122100006</v>
      </c>
      <c r="Y2930" s="18">
        <v>40.733628780899998</v>
      </c>
      <c r="Z2930" s="18">
        <v>-82.618597624399996</v>
      </c>
      <c r="AA2930" s="71" t="str">
        <f t="shared" si="275"/>
        <v>RIC</v>
      </c>
    </row>
    <row r="2931" spans="1:27" x14ac:dyDescent="0.25">
      <c r="A2931" s="22" t="s">
        <v>5345</v>
      </c>
      <c r="B2931" s="22">
        <v>0</v>
      </c>
      <c r="C2931" s="22" t="s">
        <v>4618</v>
      </c>
      <c r="D2931" s="22">
        <v>2</v>
      </c>
      <c r="E2931" s="23" t="str">
        <f t="shared" si="270"/>
        <v>Green</v>
      </c>
      <c r="F2931" s="72" t="s">
        <v>1738</v>
      </c>
      <c r="G2931" s="23"/>
      <c r="H2931" s="24" t="str">
        <f t="shared" si="271"/>
        <v>Start Loc</v>
      </c>
      <c r="I2931" s="24" t="str">
        <f t="shared" si="272"/>
        <v>End Loc</v>
      </c>
      <c r="J2931" s="24" t="str">
        <f t="shared" si="273"/>
        <v>Segment</v>
      </c>
      <c r="K2931" s="71" t="s">
        <v>841</v>
      </c>
      <c r="L2931" s="22">
        <v>2</v>
      </c>
      <c r="M2931" s="22">
        <v>2.2400000000000002</v>
      </c>
      <c r="N2931" s="22">
        <v>2</v>
      </c>
      <c r="O2931" s="22">
        <v>1</v>
      </c>
      <c r="P2931" s="22">
        <v>0</v>
      </c>
      <c r="Q2931" s="22">
        <v>0</v>
      </c>
      <c r="R2931" s="22"/>
      <c r="S2931" s="22"/>
      <c r="T2931" s="22"/>
      <c r="U2931" t="s">
        <v>738</v>
      </c>
      <c r="V2931" s="18">
        <f t="shared" si="274"/>
        <v>0.24000000000000021</v>
      </c>
      <c r="W2931" s="18">
        <v>40.733625725300001</v>
      </c>
      <c r="X2931" s="18">
        <v>-82.856963215299999</v>
      </c>
      <c r="Y2931" s="18">
        <v>40.7341730363</v>
      </c>
      <c r="Z2931" s="18">
        <v>-82.852498311600002</v>
      </c>
      <c r="AA2931" s="71" t="str">
        <f t="shared" si="275"/>
        <v>CRA</v>
      </c>
    </row>
    <row r="2932" spans="1:27" x14ac:dyDescent="0.25">
      <c r="A2932" s="22" t="s">
        <v>5298</v>
      </c>
      <c r="B2932" s="22">
        <v>0</v>
      </c>
      <c r="C2932" s="22" t="s">
        <v>4617</v>
      </c>
      <c r="D2932" s="22">
        <v>2</v>
      </c>
      <c r="E2932" s="23" t="str">
        <f t="shared" si="270"/>
        <v>Green</v>
      </c>
      <c r="F2932" s="72" t="s">
        <v>1708</v>
      </c>
      <c r="G2932" s="23"/>
      <c r="H2932" s="24" t="str">
        <f t="shared" si="271"/>
        <v>Start Loc</v>
      </c>
      <c r="I2932" s="24" t="str">
        <f t="shared" si="272"/>
        <v>End Loc</v>
      </c>
      <c r="J2932" s="24" t="str">
        <f t="shared" si="273"/>
        <v>Segment</v>
      </c>
      <c r="K2932" s="71" t="s">
        <v>911</v>
      </c>
      <c r="L2932" s="22">
        <v>2.75</v>
      </c>
      <c r="M2932" s="22">
        <v>2.99</v>
      </c>
      <c r="N2932" s="22">
        <v>2</v>
      </c>
      <c r="O2932" s="22">
        <v>0</v>
      </c>
      <c r="P2932" s="22">
        <v>0</v>
      </c>
      <c r="Q2932" s="22">
        <v>2</v>
      </c>
      <c r="R2932" s="22"/>
      <c r="S2932" s="22"/>
      <c r="T2932" s="22"/>
      <c r="U2932" t="s">
        <v>337</v>
      </c>
      <c r="V2932" s="18">
        <f t="shared" si="274"/>
        <v>0.24000000000000021</v>
      </c>
      <c r="W2932" s="18">
        <v>40.735413849099999</v>
      </c>
      <c r="X2932" s="18">
        <v>-82.675071345700005</v>
      </c>
      <c r="Y2932" s="18">
        <v>40.735687910700001</v>
      </c>
      <c r="Z2932" s="18">
        <v>-82.670560385399995</v>
      </c>
      <c r="AA2932" s="71" t="str">
        <f t="shared" si="275"/>
        <v>RIC</v>
      </c>
    </row>
    <row r="2933" spans="1:27" x14ac:dyDescent="0.25">
      <c r="A2933" s="22" t="s">
        <v>4011</v>
      </c>
      <c r="B2933" s="22">
        <v>0</v>
      </c>
      <c r="C2933" s="22" t="s">
        <v>4620</v>
      </c>
      <c r="D2933" s="22">
        <v>4</v>
      </c>
      <c r="E2933" s="23" t="str">
        <f t="shared" si="270"/>
        <v>Green</v>
      </c>
      <c r="F2933" s="72" t="s">
        <v>1708</v>
      </c>
      <c r="G2933" s="23"/>
      <c r="H2933" s="24" t="str">
        <f t="shared" si="271"/>
        <v>Start Loc</v>
      </c>
      <c r="I2933" s="24" t="str">
        <f t="shared" si="272"/>
        <v>End Loc</v>
      </c>
      <c r="J2933" s="24" t="str">
        <f t="shared" si="273"/>
        <v>Segment</v>
      </c>
      <c r="K2933" s="71" t="s">
        <v>975</v>
      </c>
      <c r="L2933" s="22">
        <v>0</v>
      </c>
      <c r="M2933" s="22">
        <v>0.24</v>
      </c>
      <c r="N2933" s="22">
        <v>4</v>
      </c>
      <c r="O2933" s="22">
        <v>0</v>
      </c>
      <c r="P2933" s="22">
        <v>0</v>
      </c>
      <c r="Q2933" s="22">
        <v>2</v>
      </c>
      <c r="R2933" s="22"/>
      <c r="S2933" s="22"/>
      <c r="T2933" s="22"/>
      <c r="U2933" t="s">
        <v>1317</v>
      </c>
      <c r="V2933" s="18">
        <f t="shared" si="274"/>
        <v>0.24</v>
      </c>
      <c r="W2933" s="18">
        <v>40.733701478299999</v>
      </c>
      <c r="X2933" s="18">
        <v>-82.485849613300005</v>
      </c>
      <c r="Y2933" s="18">
        <v>40.736868701399999</v>
      </c>
      <c r="Z2933" s="18">
        <v>-82.484499643000007</v>
      </c>
      <c r="AA2933" s="71" t="str">
        <f t="shared" si="275"/>
        <v>RIC</v>
      </c>
    </row>
    <row r="2934" spans="1:27" x14ac:dyDescent="0.25">
      <c r="A2934" s="22" t="s">
        <v>4175</v>
      </c>
      <c r="B2934" s="22">
        <v>0</v>
      </c>
      <c r="C2934" s="22" t="s">
        <v>4643</v>
      </c>
      <c r="D2934" s="22">
        <v>5</v>
      </c>
      <c r="E2934" s="23" t="str">
        <f t="shared" si="270"/>
        <v>Green</v>
      </c>
      <c r="F2934" s="72" t="s">
        <v>1708</v>
      </c>
      <c r="G2934" s="23"/>
      <c r="H2934" s="24" t="str">
        <f t="shared" si="271"/>
        <v>Start Loc</v>
      </c>
      <c r="I2934" s="24" t="str">
        <f t="shared" si="272"/>
        <v>End Loc</v>
      </c>
      <c r="J2934" s="24" t="str">
        <f t="shared" si="273"/>
        <v>Segment</v>
      </c>
      <c r="K2934" s="71" t="s">
        <v>911</v>
      </c>
      <c r="L2934" s="22">
        <v>3.5</v>
      </c>
      <c r="M2934" s="22">
        <v>3.74</v>
      </c>
      <c r="N2934" s="22">
        <v>5</v>
      </c>
      <c r="O2934" s="22">
        <v>0</v>
      </c>
      <c r="P2934" s="22">
        <v>1</v>
      </c>
      <c r="Q2934" s="22">
        <v>3</v>
      </c>
      <c r="R2934" s="22"/>
      <c r="S2934" s="22"/>
      <c r="T2934" s="22"/>
      <c r="U2934" t="s">
        <v>337</v>
      </c>
      <c r="V2934" s="18">
        <f t="shared" si="274"/>
        <v>0.24000000000000021</v>
      </c>
      <c r="W2934" s="18">
        <v>40.735440791199999</v>
      </c>
      <c r="X2934" s="18">
        <v>-82.660864499400006</v>
      </c>
      <c r="Y2934" s="18">
        <v>40.737275043799997</v>
      </c>
      <c r="Z2934" s="18">
        <v>-82.657183505199995</v>
      </c>
      <c r="AA2934" s="71" t="str">
        <f t="shared" si="275"/>
        <v>RIC</v>
      </c>
    </row>
    <row r="2935" spans="1:27" x14ac:dyDescent="0.25">
      <c r="A2935" s="22" t="s">
        <v>3071</v>
      </c>
      <c r="B2935" s="22">
        <v>0</v>
      </c>
      <c r="C2935" s="22" t="s">
        <v>4606</v>
      </c>
      <c r="D2935" s="22">
        <v>2</v>
      </c>
      <c r="E2935" s="23" t="str">
        <f t="shared" si="270"/>
        <v>Green</v>
      </c>
      <c r="F2935" s="72" t="s">
        <v>1671</v>
      </c>
      <c r="G2935" s="23"/>
      <c r="H2935" s="24" t="str">
        <f t="shared" si="271"/>
        <v>Start Loc</v>
      </c>
      <c r="I2935" s="24" t="str">
        <f t="shared" si="272"/>
        <v>End Loc</v>
      </c>
      <c r="J2935" s="24" t="str">
        <f t="shared" si="273"/>
        <v>Segment</v>
      </c>
      <c r="K2935" s="71" t="s">
        <v>1146</v>
      </c>
      <c r="L2935" s="22">
        <v>0.25</v>
      </c>
      <c r="M2935" s="22">
        <v>0.49</v>
      </c>
      <c r="N2935" s="22">
        <v>2</v>
      </c>
      <c r="O2935" s="22">
        <v>0</v>
      </c>
      <c r="P2935" s="22">
        <v>0</v>
      </c>
      <c r="Q2935" s="22">
        <v>2</v>
      </c>
      <c r="R2935" s="22"/>
      <c r="S2935" s="22"/>
      <c r="T2935" s="22"/>
      <c r="U2935" t="s">
        <v>1395</v>
      </c>
      <c r="V2935" s="18">
        <f t="shared" si="274"/>
        <v>0.24</v>
      </c>
      <c r="W2935" s="18">
        <v>40.737064140199998</v>
      </c>
      <c r="X2935" s="18">
        <v>-81.426439273200003</v>
      </c>
      <c r="Y2935" s="18">
        <v>40.739471659000003</v>
      </c>
      <c r="Z2935" s="18">
        <v>-81.423560404499995</v>
      </c>
      <c r="AA2935" s="71" t="str">
        <f t="shared" si="275"/>
        <v>STA</v>
      </c>
    </row>
    <row r="2936" spans="1:27" x14ac:dyDescent="0.25">
      <c r="A2936" s="22" t="s">
        <v>2726</v>
      </c>
      <c r="B2936" s="22">
        <v>0</v>
      </c>
      <c r="C2936" s="22" t="s">
        <v>4620</v>
      </c>
      <c r="D2936" s="22">
        <v>2</v>
      </c>
      <c r="E2936" s="23" t="str">
        <f t="shared" si="270"/>
        <v>Green</v>
      </c>
      <c r="F2936" s="72" t="s">
        <v>1708</v>
      </c>
      <c r="G2936" s="23"/>
      <c r="H2936" s="24" t="str">
        <f t="shared" si="271"/>
        <v>Start Loc</v>
      </c>
      <c r="I2936" s="24" t="str">
        <f t="shared" si="272"/>
        <v>End Loc</v>
      </c>
      <c r="J2936" s="24" t="str">
        <f t="shared" si="273"/>
        <v>Segment</v>
      </c>
      <c r="K2936" s="71" t="s">
        <v>904</v>
      </c>
      <c r="L2936" s="22">
        <v>0</v>
      </c>
      <c r="M2936" s="22">
        <v>0.24</v>
      </c>
      <c r="N2936" s="22">
        <v>2</v>
      </c>
      <c r="O2936" s="22">
        <v>0</v>
      </c>
      <c r="P2936" s="22">
        <v>0</v>
      </c>
      <c r="Q2936" s="22">
        <v>1</v>
      </c>
      <c r="R2936" s="22"/>
      <c r="S2936" s="22"/>
      <c r="T2936" s="22"/>
      <c r="U2936" t="s">
        <v>277</v>
      </c>
      <c r="V2936" s="18">
        <f t="shared" si="274"/>
        <v>0.24</v>
      </c>
      <c r="W2936" s="18">
        <v>40.744204341500001</v>
      </c>
      <c r="X2936" s="18">
        <v>-82.639250774000004</v>
      </c>
      <c r="Y2936" s="18">
        <v>40.740772719399999</v>
      </c>
      <c r="Z2936" s="18">
        <v>-82.638569316499996</v>
      </c>
      <c r="AA2936" s="71" t="str">
        <f t="shared" si="275"/>
        <v>RIC</v>
      </c>
    </row>
    <row r="2937" spans="1:27" x14ac:dyDescent="0.25">
      <c r="A2937" s="22" t="s">
        <v>5246</v>
      </c>
      <c r="B2937" s="22">
        <v>0</v>
      </c>
      <c r="C2937" s="22" t="s">
        <v>4609</v>
      </c>
      <c r="D2937" s="22">
        <v>2</v>
      </c>
      <c r="E2937" s="23" t="str">
        <f t="shared" si="270"/>
        <v>Green</v>
      </c>
      <c r="F2937" s="72" t="s">
        <v>1708</v>
      </c>
      <c r="G2937" s="23"/>
      <c r="H2937" s="24" t="str">
        <f t="shared" si="271"/>
        <v>Start Loc</v>
      </c>
      <c r="I2937" s="24" t="str">
        <f t="shared" si="272"/>
        <v>End Loc</v>
      </c>
      <c r="J2937" s="24" t="str">
        <f t="shared" si="273"/>
        <v>Segment</v>
      </c>
      <c r="K2937" s="71" t="s">
        <v>911</v>
      </c>
      <c r="L2937" s="22">
        <v>4.25</v>
      </c>
      <c r="M2937" s="22">
        <v>4.49</v>
      </c>
      <c r="N2937" s="22">
        <v>2</v>
      </c>
      <c r="O2937" s="22">
        <v>0</v>
      </c>
      <c r="P2937" s="22">
        <v>0</v>
      </c>
      <c r="Q2937" s="22">
        <v>0</v>
      </c>
      <c r="R2937" s="22"/>
      <c r="S2937" s="22"/>
      <c r="T2937" s="22"/>
      <c r="U2937" t="s">
        <v>337</v>
      </c>
      <c r="V2937" s="18">
        <f t="shared" si="274"/>
        <v>0.24000000000000021</v>
      </c>
      <c r="W2937" s="18">
        <v>40.739800488900002</v>
      </c>
      <c r="X2937" s="18">
        <v>-82.648406564200002</v>
      </c>
      <c r="Y2937" s="18">
        <v>40.741115596500002</v>
      </c>
      <c r="Z2937" s="18">
        <v>-82.644330130699998</v>
      </c>
      <c r="AA2937" s="71" t="str">
        <f t="shared" si="275"/>
        <v>RIC</v>
      </c>
    </row>
    <row r="2938" spans="1:27" x14ac:dyDescent="0.25">
      <c r="A2938" s="22" t="s">
        <v>3542</v>
      </c>
      <c r="B2938" s="22">
        <v>0</v>
      </c>
      <c r="C2938" s="22" t="s">
        <v>4619</v>
      </c>
      <c r="D2938" s="22">
        <v>4</v>
      </c>
      <c r="E2938" s="23" t="str">
        <f t="shared" si="270"/>
        <v>Green</v>
      </c>
      <c r="F2938" s="72" t="s">
        <v>1671</v>
      </c>
      <c r="G2938" s="23"/>
      <c r="H2938" s="24" t="str">
        <f t="shared" si="271"/>
        <v>Start Loc</v>
      </c>
      <c r="I2938" s="24" t="str">
        <f t="shared" si="272"/>
        <v>End Loc</v>
      </c>
      <c r="J2938" s="24" t="str">
        <f t="shared" si="273"/>
        <v>Segment</v>
      </c>
      <c r="K2938" s="71" t="s">
        <v>1146</v>
      </c>
      <c r="L2938" s="22">
        <v>0.5</v>
      </c>
      <c r="M2938" s="22">
        <v>0.74</v>
      </c>
      <c r="N2938" s="22">
        <v>4</v>
      </c>
      <c r="O2938" s="22">
        <v>0</v>
      </c>
      <c r="P2938" s="22">
        <v>1</v>
      </c>
      <c r="Q2938" s="22">
        <v>2</v>
      </c>
      <c r="R2938" s="22"/>
      <c r="S2938" s="22"/>
      <c r="T2938" s="22"/>
      <c r="U2938" t="s">
        <v>1395</v>
      </c>
      <c r="V2938" s="18">
        <f t="shared" si="274"/>
        <v>0.24</v>
      </c>
      <c r="W2938" s="18">
        <v>40.7396137458</v>
      </c>
      <c r="X2938" s="18">
        <v>-81.423521710399996</v>
      </c>
      <c r="Y2938" s="18">
        <v>40.742913034600001</v>
      </c>
      <c r="Z2938" s="18">
        <v>-81.422221634400003</v>
      </c>
      <c r="AA2938" s="71" t="str">
        <f t="shared" si="275"/>
        <v>STA</v>
      </c>
    </row>
    <row r="2939" spans="1:27" x14ac:dyDescent="0.25">
      <c r="A2939" s="22" t="s">
        <v>2542</v>
      </c>
      <c r="B2939" s="22">
        <v>0</v>
      </c>
      <c r="C2939" s="22" t="s">
        <v>4634</v>
      </c>
      <c r="D2939" s="22">
        <v>2</v>
      </c>
      <c r="E2939" s="23" t="str">
        <f t="shared" si="270"/>
        <v>Green</v>
      </c>
      <c r="F2939" s="72" t="s">
        <v>1671</v>
      </c>
      <c r="G2939" s="23"/>
      <c r="H2939" s="24" t="str">
        <f t="shared" si="271"/>
        <v>Start Loc</v>
      </c>
      <c r="I2939" s="24" t="str">
        <f t="shared" si="272"/>
        <v>End Loc</v>
      </c>
      <c r="J2939" s="24" t="str">
        <f t="shared" si="273"/>
        <v>Segment</v>
      </c>
      <c r="K2939" s="71" t="s">
        <v>1105</v>
      </c>
      <c r="L2939" s="22">
        <v>6.25</v>
      </c>
      <c r="M2939" s="22">
        <v>6.49</v>
      </c>
      <c r="N2939" s="22">
        <v>2</v>
      </c>
      <c r="O2939" s="22">
        <v>0</v>
      </c>
      <c r="P2939" s="22">
        <v>0</v>
      </c>
      <c r="Q2939" s="22">
        <v>1</v>
      </c>
      <c r="R2939" s="22"/>
      <c r="S2939" s="22"/>
      <c r="T2939" s="22"/>
      <c r="U2939" t="s">
        <v>1990</v>
      </c>
      <c r="V2939" s="18">
        <f t="shared" si="274"/>
        <v>0.24000000000000021</v>
      </c>
      <c r="W2939" s="18">
        <v>40.739592618099998</v>
      </c>
      <c r="X2939" s="18">
        <v>-81.398629644500005</v>
      </c>
      <c r="Y2939" s="18">
        <v>40.7430366874</v>
      </c>
      <c r="Z2939" s="18">
        <v>-81.398679713899995</v>
      </c>
      <c r="AA2939" s="71" t="str">
        <f t="shared" si="275"/>
        <v>STA</v>
      </c>
    </row>
    <row r="2940" spans="1:27" x14ac:dyDescent="0.25">
      <c r="A2940" s="22" t="s">
        <v>2532</v>
      </c>
      <c r="B2940" s="22">
        <v>0</v>
      </c>
      <c r="C2940" s="22" t="s">
        <v>4622</v>
      </c>
      <c r="D2940" s="22">
        <v>2</v>
      </c>
      <c r="E2940" s="23" t="str">
        <f t="shared" si="270"/>
        <v>Green</v>
      </c>
      <c r="F2940" s="72" t="s">
        <v>1683</v>
      </c>
      <c r="G2940" s="23"/>
      <c r="H2940" s="24" t="str">
        <f t="shared" si="271"/>
        <v>Start Loc</v>
      </c>
      <c r="I2940" s="24" t="str">
        <f t="shared" si="272"/>
        <v>End Loc</v>
      </c>
      <c r="J2940" s="24" t="str">
        <f t="shared" si="273"/>
        <v>Segment</v>
      </c>
      <c r="K2940" s="71" t="s">
        <v>1044</v>
      </c>
      <c r="L2940" s="22">
        <v>1.5</v>
      </c>
      <c r="M2940" s="22">
        <v>1.74</v>
      </c>
      <c r="N2940" s="22">
        <v>2</v>
      </c>
      <c r="O2940" s="22">
        <v>0</v>
      </c>
      <c r="P2940" s="22">
        <v>0</v>
      </c>
      <c r="Q2940" s="22">
        <v>0</v>
      </c>
      <c r="R2940" s="22"/>
      <c r="S2940" s="22"/>
      <c r="T2940" s="22"/>
      <c r="U2940" t="s">
        <v>483</v>
      </c>
      <c r="V2940" s="18">
        <f t="shared" si="274"/>
        <v>0.24</v>
      </c>
      <c r="W2940" s="18">
        <v>40.742728858600003</v>
      </c>
      <c r="X2940" s="18">
        <v>-84.071544867900002</v>
      </c>
      <c r="Y2940" s="18">
        <v>40.744982383100002</v>
      </c>
      <c r="Z2940" s="18">
        <v>-84.068185352900002</v>
      </c>
      <c r="AA2940" s="71" t="str">
        <f t="shared" si="275"/>
        <v>ALL</v>
      </c>
    </row>
    <row r="2941" spans="1:27" x14ac:dyDescent="0.25">
      <c r="A2941" s="22" t="s">
        <v>2495</v>
      </c>
      <c r="B2941" s="22">
        <v>0</v>
      </c>
      <c r="C2941" s="22" t="s">
        <v>4626</v>
      </c>
      <c r="D2941" s="22">
        <v>2</v>
      </c>
      <c r="E2941" s="23" t="str">
        <f t="shared" si="270"/>
        <v>Green</v>
      </c>
      <c r="F2941" s="72" t="s">
        <v>1683</v>
      </c>
      <c r="G2941" s="23"/>
      <c r="H2941" s="24" t="str">
        <f t="shared" si="271"/>
        <v>Start Loc</v>
      </c>
      <c r="I2941" s="24" t="str">
        <f t="shared" si="272"/>
        <v>End Loc</v>
      </c>
      <c r="J2941" s="24" t="str">
        <f t="shared" si="273"/>
        <v>Segment</v>
      </c>
      <c r="K2941" s="71" t="s">
        <v>1044</v>
      </c>
      <c r="L2941" s="22">
        <v>1.75</v>
      </c>
      <c r="M2941" s="22">
        <v>1.99</v>
      </c>
      <c r="N2941" s="22">
        <v>2</v>
      </c>
      <c r="O2941" s="22">
        <v>0</v>
      </c>
      <c r="P2941" s="22">
        <v>0</v>
      </c>
      <c r="Q2941" s="22">
        <v>0</v>
      </c>
      <c r="R2941" s="22"/>
      <c r="S2941" s="22"/>
      <c r="T2941" s="22"/>
      <c r="U2941" t="s">
        <v>483</v>
      </c>
      <c r="V2941" s="18">
        <f t="shared" si="274"/>
        <v>0.24</v>
      </c>
      <c r="W2941" s="18">
        <v>40.745046910500001</v>
      </c>
      <c r="X2941" s="18">
        <v>-84.068031140000002</v>
      </c>
      <c r="Y2941" s="18">
        <v>40.745378053400003</v>
      </c>
      <c r="Z2941" s="18">
        <v>-84.063500314400002</v>
      </c>
      <c r="AA2941" s="71" t="str">
        <f t="shared" si="275"/>
        <v>ALL</v>
      </c>
    </row>
    <row r="2942" spans="1:27" x14ac:dyDescent="0.25">
      <c r="A2942" s="22" t="s">
        <v>3225</v>
      </c>
      <c r="B2942" s="22">
        <v>0</v>
      </c>
      <c r="C2942" s="22" t="s">
        <v>4608</v>
      </c>
      <c r="D2942" s="22">
        <v>3</v>
      </c>
      <c r="E2942" s="23" t="str">
        <f t="shared" si="270"/>
        <v>Green</v>
      </c>
      <c r="F2942" s="72" t="s">
        <v>1671</v>
      </c>
      <c r="G2942" s="23"/>
      <c r="H2942" s="24" t="str">
        <f t="shared" si="271"/>
        <v>Start Loc</v>
      </c>
      <c r="I2942" s="24" t="str">
        <f t="shared" si="272"/>
        <v>End Loc</v>
      </c>
      <c r="J2942" s="24" t="str">
        <f t="shared" si="273"/>
        <v>Segment</v>
      </c>
      <c r="K2942" s="71" t="s">
        <v>914</v>
      </c>
      <c r="L2942" s="22">
        <v>1.25</v>
      </c>
      <c r="M2942" s="22">
        <v>1.49</v>
      </c>
      <c r="N2942" s="22">
        <v>3</v>
      </c>
      <c r="O2942" s="22">
        <v>0</v>
      </c>
      <c r="P2942" s="22">
        <v>0</v>
      </c>
      <c r="Q2942" s="22">
        <v>0</v>
      </c>
      <c r="R2942" s="22"/>
      <c r="S2942" s="22"/>
      <c r="T2942" s="22"/>
      <c r="U2942" t="s">
        <v>1308</v>
      </c>
      <c r="V2942" s="18">
        <f t="shared" si="274"/>
        <v>0.24</v>
      </c>
      <c r="W2942" s="18">
        <v>40.746484521500001</v>
      </c>
      <c r="X2942" s="18">
        <v>-81.493256832699998</v>
      </c>
      <c r="Y2942" s="18">
        <v>40.7465359861</v>
      </c>
      <c r="Z2942" s="18">
        <v>-81.488700687199994</v>
      </c>
      <c r="AA2942" s="71" t="str">
        <f t="shared" si="275"/>
        <v>STA</v>
      </c>
    </row>
    <row r="2943" spans="1:27" x14ac:dyDescent="0.25">
      <c r="A2943" s="22" t="s">
        <v>2418</v>
      </c>
      <c r="B2943" s="22">
        <v>0</v>
      </c>
      <c r="C2943" s="22" t="s">
        <v>4625</v>
      </c>
      <c r="D2943" s="22">
        <v>2</v>
      </c>
      <c r="E2943" s="23" t="str">
        <f t="shared" si="270"/>
        <v>Green</v>
      </c>
      <c r="F2943" s="72" t="s">
        <v>1702</v>
      </c>
      <c r="G2943" s="23"/>
      <c r="H2943" s="24" t="str">
        <f t="shared" si="271"/>
        <v>Start Loc</v>
      </c>
      <c r="I2943" s="24" t="str">
        <f t="shared" si="272"/>
        <v>End Loc</v>
      </c>
      <c r="J2943" s="24" t="str">
        <f t="shared" si="273"/>
        <v>Segment</v>
      </c>
      <c r="K2943" s="71" t="s">
        <v>1134</v>
      </c>
      <c r="L2943" s="22">
        <v>10</v>
      </c>
      <c r="M2943" s="22">
        <v>10.24</v>
      </c>
      <c r="N2943" s="22">
        <v>2</v>
      </c>
      <c r="O2943" s="22">
        <v>0</v>
      </c>
      <c r="P2943" s="22">
        <v>1</v>
      </c>
      <c r="Q2943" s="22">
        <v>1</v>
      </c>
      <c r="R2943" s="22"/>
      <c r="S2943" s="22"/>
      <c r="T2943" s="22"/>
      <c r="U2943" t="s">
        <v>695</v>
      </c>
      <c r="V2943" s="18">
        <f t="shared" si="274"/>
        <v>0.24000000000000021</v>
      </c>
      <c r="W2943" s="18">
        <v>40.7440713429</v>
      </c>
      <c r="X2943" s="18">
        <v>-80.611817576199996</v>
      </c>
      <c r="Y2943" s="18">
        <v>40.747178676399997</v>
      </c>
      <c r="Z2943" s="18">
        <v>-80.613209472600005</v>
      </c>
      <c r="AA2943" s="71" t="str">
        <f t="shared" si="275"/>
        <v>COL</v>
      </c>
    </row>
    <row r="2944" spans="1:27" x14ac:dyDescent="0.25">
      <c r="A2944" s="22" t="s">
        <v>2864</v>
      </c>
      <c r="B2944" s="22">
        <v>0</v>
      </c>
      <c r="C2944" s="22" t="s">
        <v>4620</v>
      </c>
      <c r="D2944" s="22">
        <v>3</v>
      </c>
      <c r="E2944" s="23" t="str">
        <f t="shared" si="270"/>
        <v>Green</v>
      </c>
      <c r="F2944" s="72" t="s">
        <v>1751</v>
      </c>
      <c r="G2944" s="23"/>
      <c r="H2944" s="24" t="str">
        <f t="shared" si="271"/>
        <v>Start Loc</v>
      </c>
      <c r="I2944" s="24" t="str">
        <f t="shared" si="272"/>
        <v>End Loc</v>
      </c>
      <c r="J2944" s="24" t="str">
        <f t="shared" si="273"/>
        <v>Segment</v>
      </c>
      <c r="K2944" s="71" t="s">
        <v>910</v>
      </c>
      <c r="L2944" s="22">
        <v>0</v>
      </c>
      <c r="M2944" s="22">
        <v>0.24</v>
      </c>
      <c r="N2944" s="22">
        <v>3</v>
      </c>
      <c r="O2944" s="22">
        <v>0</v>
      </c>
      <c r="P2944" s="22">
        <v>2</v>
      </c>
      <c r="Q2944" s="22">
        <v>4</v>
      </c>
      <c r="R2944" s="22"/>
      <c r="S2944" s="22"/>
      <c r="T2944" s="22"/>
      <c r="U2944" t="s">
        <v>2134</v>
      </c>
      <c r="V2944" s="18">
        <f t="shared" si="274"/>
        <v>0.24</v>
      </c>
      <c r="W2944" s="18">
        <v>40.747083531100003</v>
      </c>
      <c r="X2944" s="18">
        <v>-83.879895318999999</v>
      </c>
      <c r="Y2944" s="18">
        <v>40.7472337106</v>
      </c>
      <c r="Z2944" s="18">
        <v>-83.875338207699997</v>
      </c>
      <c r="AA2944" s="71" t="str">
        <f t="shared" si="275"/>
        <v>HAR</v>
      </c>
    </row>
    <row r="2945" spans="1:27" x14ac:dyDescent="0.25">
      <c r="A2945" s="22" t="s">
        <v>3360</v>
      </c>
      <c r="B2945" s="22">
        <v>0</v>
      </c>
      <c r="C2945" s="22" t="s">
        <v>4622</v>
      </c>
      <c r="D2945" s="22">
        <v>3</v>
      </c>
      <c r="E2945" s="23" t="str">
        <f t="shared" si="270"/>
        <v>Green</v>
      </c>
      <c r="F2945" s="72" t="s">
        <v>1671</v>
      </c>
      <c r="G2945" s="23"/>
      <c r="H2945" s="24" t="str">
        <f t="shared" si="271"/>
        <v>Start Loc</v>
      </c>
      <c r="I2945" s="24" t="str">
        <f t="shared" si="272"/>
        <v>End Loc</v>
      </c>
      <c r="J2945" s="24" t="str">
        <f t="shared" si="273"/>
        <v>Segment</v>
      </c>
      <c r="K2945" s="71" t="s">
        <v>914</v>
      </c>
      <c r="L2945" s="22">
        <v>1.5</v>
      </c>
      <c r="M2945" s="22">
        <v>1.74</v>
      </c>
      <c r="N2945" s="22">
        <v>3</v>
      </c>
      <c r="O2945" s="22">
        <v>0</v>
      </c>
      <c r="P2945" s="22">
        <v>1</v>
      </c>
      <c r="Q2945" s="22">
        <v>1</v>
      </c>
      <c r="R2945" s="22"/>
      <c r="S2945" s="22"/>
      <c r="T2945" s="22"/>
      <c r="U2945" t="s">
        <v>1308</v>
      </c>
      <c r="V2945" s="18">
        <f t="shared" si="274"/>
        <v>0.24</v>
      </c>
      <c r="W2945" s="18">
        <v>40.746585495300003</v>
      </c>
      <c r="X2945" s="18">
        <v>-81.488521163300007</v>
      </c>
      <c r="Y2945" s="18">
        <v>40.748309086900001</v>
      </c>
      <c r="Z2945" s="18">
        <v>-81.484550685200006</v>
      </c>
      <c r="AA2945" s="71" t="str">
        <f t="shared" si="275"/>
        <v>STA</v>
      </c>
    </row>
    <row r="2946" spans="1:27" x14ac:dyDescent="0.25">
      <c r="A2946" s="22" t="s">
        <v>2587</v>
      </c>
      <c r="B2946" s="22">
        <v>0</v>
      </c>
      <c r="C2946" s="22" t="s">
        <v>4631</v>
      </c>
      <c r="D2946" s="22">
        <v>2</v>
      </c>
      <c r="E2946" s="23" t="str">
        <f t="shared" si="270"/>
        <v>Green</v>
      </c>
      <c r="F2946" s="72" t="s">
        <v>1671</v>
      </c>
      <c r="G2946" s="23"/>
      <c r="H2946" s="24" t="str">
        <f t="shared" si="271"/>
        <v>Start Loc</v>
      </c>
      <c r="I2946" s="24" t="str">
        <f t="shared" si="272"/>
        <v>End Loc</v>
      </c>
      <c r="J2946" s="24" t="str">
        <f t="shared" si="273"/>
        <v>Segment</v>
      </c>
      <c r="K2946" s="71" t="s">
        <v>965</v>
      </c>
      <c r="L2946" s="22">
        <v>3</v>
      </c>
      <c r="M2946" s="22">
        <v>3.24</v>
      </c>
      <c r="N2946" s="22">
        <v>2</v>
      </c>
      <c r="O2946" s="22">
        <v>0</v>
      </c>
      <c r="P2946" s="22">
        <v>0</v>
      </c>
      <c r="Q2946" s="22">
        <v>0</v>
      </c>
      <c r="R2946" s="22"/>
      <c r="S2946" s="22"/>
      <c r="T2946" s="22"/>
      <c r="U2946" t="s">
        <v>2103</v>
      </c>
      <c r="V2946" s="18">
        <f t="shared" si="274"/>
        <v>0.24000000000000021</v>
      </c>
      <c r="W2946" s="18">
        <v>40.748990473399999</v>
      </c>
      <c r="X2946" s="18">
        <v>-81.571752925699997</v>
      </c>
      <c r="Y2946" s="18">
        <v>40.751127631800003</v>
      </c>
      <c r="Z2946" s="18">
        <v>-81.569110018299995</v>
      </c>
      <c r="AA2946" s="71" t="str">
        <f t="shared" si="275"/>
        <v>STA</v>
      </c>
    </row>
    <row r="2947" spans="1:27" x14ac:dyDescent="0.25">
      <c r="A2947" s="22" t="s">
        <v>5361</v>
      </c>
      <c r="B2947" s="22">
        <v>0</v>
      </c>
      <c r="C2947" s="22" t="s">
        <v>4646</v>
      </c>
      <c r="D2947" s="22">
        <v>2</v>
      </c>
      <c r="E2947" s="23" t="str">
        <f t="shared" si="270"/>
        <v>Green</v>
      </c>
      <c r="F2947" s="72" t="s">
        <v>1708</v>
      </c>
      <c r="G2947" s="23"/>
      <c r="H2947" s="24" t="str">
        <f t="shared" si="271"/>
        <v>Start Loc</v>
      </c>
      <c r="I2947" s="24" t="str">
        <f t="shared" si="272"/>
        <v>End Loc</v>
      </c>
      <c r="J2947" s="24" t="str">
        <f t="shared" si="273"/>
        <v>Segment</v>
      </c>
      <c r="K2947" s="71" t="s">
        <v>806</v>
      </c>
      <c r="L2947" s="22">
        <v>5.5</v>
      </c>
      <c r="M2947" s="22">
        <v>5.74</v>
      </c>
      <c r="N2947" s="22">
        <v>2</v>
      </c>
      <c r="O2947" s="22">
        <v>0</v>
      </c>
      <c r="P2947" s="22">
        <v>0</v>
      </c>
      <c r="Q2947" s="22">
        <v>1</v>
      </c>
      <c r="R2947" s="22"/>
      <c r="S2947" s="22"/>
      <c r="T2947" s="22"/>
      <c r="U2947" t="s">
        <v>427</v>
      </c>
      <c r="V2947" s="18">
        <f t="shared" si="274"/>
        <v>0.24000000000000021</v>
      </c>
      <c r="W2947" s="18">
        <v>40.748946812500002</v>
      </c>
      <c r="X2947" s="18">
        <v>-82.637644222500001</v>
      </c>
      <c r="Y2947" s="18">
        <v>40.7513964587</v>
      </c>
      <c r="Z2947" s="18">
        <v>-82.640454418600001</v>
      </c>
      <c r="AA2947" s="71" t="str">
        <f t="shared" si="275"/>
        <v>RIC</v>
      </c>
    </row>
    <row r="2948" spans="1:27" x14ac:dyDescent="0.25">
      <c r="A2948" s="22" t="s">
        <v>5136</v>
      </c>
      <c r="B2948" s="22">
        <v>0</v>
      </c>
      <c r="C2948" s="22" t="s">
        <v>4606</v>
      </c>
      <c r="D2948" s="22">
        <v>2</v>
      </c>
      <c r="E2948" s="23" t="str">
        <f t="shared" si="270"/>
        <v>Green</v>
      </c>
      <c r="F2948" s="72" t="s">
        <v>1671</v>
      </c>
      <c r="G2948" s="23"/>
      <c r="H2948" s="24" t="str">
        <f t="shared" si="271"/>
        <v>Start Loc</v>
      </c>
      <c r="I2948" s="24" t="str">
        <f t="shared" si="272"/>
        <v>End Loc</v>
      </c>
      <c r="J2948" s="24" t="str">
        <f t="shared" si="273"/>
        <v>Segment</v>
      </c>
      <c r="K2948" s="71" t="s">
        <v>883</v>
      </c>
      <c r="L2948" s="22">
        <v>0.25</v>
      </c>
      <c r="M2948" s="22">
        <v>0.49</v>
      </c>
      <c r="N2948" s="22">
        <v>2</v>
      </c>
      <c r="O2948" s="22">
        <v>0</v>
      </c>
      <c r="P2948" s="22">
        <v>0</v>
      </c>
      <c r="Q2948" s="22">
        <v>2</v>
      </c>
      <c r="R2948" s="22"/>
      <c r="S2948" s="22"/>
      <c r="T2948" s="22"/>
      <c r="U2948" t="s">
        <v>4799</v>
      </c>
      <c r="V2948" s="18">
        <f t="shared" si="274"/>
        <v>0.24</v>
      </c>
      <c r="W2948" s="18">
        <v>40.749633869500002</v>
      </c>
      <c r="X2948" s="18">
        <v>-81.146849407299996</v>
      </c>
      <c r="Y2948" s="18">
        <v>40.751986577399997</v>
      </c>
      <c r="Z2948" s="18">
        <v>-81.1446221307</v>
      </c>
      <c r="AA2948" s="71" t="str">
        <f t="shared" si="275"/>
        <v>STA</v>
      </c>
    </row>
    <row r="2949" spans="1:27" x14ac:dyDescent="0.25">
      <c r="A2949" s="22" t="s">
        <v>3998</v>
      </c>
      <c r="B2949" s="22">
        <v>0</v>
      </c>
      <c r="C2949" s="22" t="s">
        <v>4618</v>
      </c>
      <c r="D2949" s="22">
        <v>3</v>
      </c>
      <c r="E2949" s="23" t="str">
        <f t="shared" si="270"/>
        <v>Green</v>
      </c>
      <c r="F2949" s="72" t="s">
        <v>1671</v>
      </c>
      <c r="G2949" s="23"/>
      <c r="H2949" s="24" t="str">
        <f t="shared" si="271"/>
        <v>Start Loc</v>
      </c>
      <c r="I2949" s="24" t="str">
        <f t="shared" si="272"/>
        <v>End Loc</v>
      </c>
      <c r="J2949" s="24" t="str">
        <f t="shared" si="273"/>
        <v>Segment</v>
      </c>
      <c r="K2949" s="71" t="s">
        <v>914</v>
      </c>
      <c r="L2949" s="22">
        <v>2</v>
      </c>
      <c r="M2949" s="22">
        <v>2.2400000000000002</v>
      </c>
      <c r="N2949" s="22">
        <v>3</v>
      </c>
      <c r="O2949" s="22">
        <v>0</v>
      </c>
      <c r="P2949" s="22">
        <v>0</v>
      </c>
      <c r="Q2949" s="22">
        <v>1</v>
      </c>
      <c r="R2949" s="22"/>
      <c r="S2949" s="22"/>
      <c r="T2949" s="22"/>
      <c r="U2949" t="s">
        <v>1308</v>
      </c>
      <c r="V2949" s="18">
        <f t="shared" si="274"/>
        <v>0.24000000000000021</v>
      </c>
      <c r="W2949" s="18">
        <v>40.749999020899999</v>
      </c>
      <c r="X2949" s="18">
        <v>-81.480114696599998</v>
      </c>
      <c r="Y2949" s="18">
        <v>40.752035844399998</v>
      </c>
      <c r="Z2949" s="18">
        <v>-81.476473389000006</v>
      </c>
      <c r="AA2949" s="71" t="str">
        <f t="shared" si="275"/>
        <v>STA</v>
      </c>
    </row>
    <row r="2950" spans="1:27" x14ac:dyDescent="0.25">
      <c r="A2950" s="22" t="s">
        <v>3375</v>
      </c>
      <c r="B2950" s="22">
        <v>0</v>
      </c>
      <c r="C2950" s="22" t="s">
        <v>4665</v>
      </c>
      <c r="D2950" s="22">
        <v>3</v>
      </c>
      <c r="E2950" s="23" t="str">
        <f t="shared" si="270"/>
        <v>Green</v>
      </c>
      <c r="F2950" s="72" t="s">
        <v>1707</v>
      </c>
      <c r="G2950" s="23"/>
      <c r="H2950" s="24" t="str">
        <f t="shared" si="271"/>
        <v>Start Loc</v>
      </c>
      <c r="I2950" s="24" t="str">
        <f t="shared" si="272"/>
        <v>End Loc</v>
      </c>
      <c r="J2950" s="24" t="str">
        <f t="shared" si="273"/>
        <v>Segment</v>
      </c>
      <c r="K2950" s="71" t="s">
        <v>988</v>
      </c>
      <c r="L2950" s="22">
        <v>9.75</v>
      </c>
      <c r="M2950" s="22">
        <v>9.99</v>
      </c>
      <c r="N2950" s="22">
        <v>3</v>
      </c>
      <c r="O2950" s="22">
        <v>0</v>
      </c>
      <c r="P2950" s="22">
        <v>0</v>
      </c>
      <c r="Q2950" s="22">
        <v>1</v>
      </c>
      <c r="R2950" s="22"/>
      <c r="S2950" s="22"/>
      <c r="T2950" s="22"/>
      <c r="U2950" t="s">
        <v>361</v>
      </c>
      <c r="V2950" s="18">
        <f t="shared" si="274"/>
        <v>0.24000000000000021</v>
      </c>
      <c r="W2950" s="18">
        <v>40.7502563018</v>
      </c>
      <c r="X2950" s="18">
        <v>-82.274460936099999</v>
      </c>
      <c r="Y2950" s="18">
        <v>40.752305533300003</v>
      </c>
      <c r="Z2950" s="18">
        <v>-82.270975476399997</v>
      </c>
      <c r="AA2950" s="71" t="str">
        <f t="shared" si="275"/>
        <v>ASD</v>
      </c>
    </row>
    <row r="2951" spans="1:27" x14ac:dyDescent="0.25">
      <c r="A2951" s="22" t="s">
        <v>3273</v>
      </c>
      <c r="B2951" s="22">
        <v>0</v>
      </c>
      <c r="C2951" s="22" t="s">
        <v>4630</v>
      </c>
      <c r="D2951" s="22">
        <v>3</v>
      </c>
      <c r="E2951" s="23" t="str">
        <f t="shared" si="270"/>
        <v>Green</v>
      </c>
      <c r="F2951" s="72" t="s">
        <v>1708</v>
      </c>
      <c r="G2951" s="23"/>
      <c r="H2951" s="24" t="str">
        <f t="shared" si="271"/>
        <v>Start Loc</v>
      </c>
      <c r="I2951" s="24" t="str">
        <f t="shared" si="272"/>
        <v>End Loc</v>
      </c>
      <c r="J2951" s="24" t="str">
        <f t="shared" si="273"/>
        <v>Segment</v>
      </c>
      <c r="K2951" s="71" t="s">
        <v>806</v>
      </c>
      <c r="L2951" s="22">
        <v>5.75</v>
      </c>
      <c r="M2951" s="22">
        <v>5.99</v>
      </c>
      <c r="N2951" s="22">
        <v>3</v>
      </c>
      <c r="O2951" s="22">
        <v>0</v>
      </c>
      <c r="P2951" s="22">
        <v>0</v>
      </c>
      <c r="Q2951" s="22">
        <v>0</v>
      </c>
      <c r="R2951" s="22"/>
      <c r="S2951" s="22"/>
      <c r="T2951" s="22"/>
      <c r="U2951" t="s">
        <v>427</v>
      </c>
      <c r="V2951" s="18">
        <f t="shared" si="274"/>
        <v>0.24000000000000021</v>
      </c>
      <c r="W2951" s="18">
        <v>40.751455331700001</v>
      </c>
      <c r="X2951" s="18">
        <v>-82.640628390800003</v>
      </c>
      <c r="Y2951" s="18">
        <v>40.753773876300002</v>
      </c>
      <c r="Z2951" s="18">
        <v>-82.643294384800001</v>
      </c>
      <c r="AA2951" s="71" t="str">
        <f t="shared" si="275"/>
        <v>RIC</v>
      </c>
    </row>
    <row r="2952" spans="1:27" x14ac:dyDescent="0.25">
      <c r="A2952" s="22" t="s">
        <v>4960</v>
      </c>
      <c r="B2952" s="22">
        <v>0</v>
      </c>
      <c r="C2952" s="22" t="s">
        <v>4620</v>
      </c>
      <c r="D2952" s="22">
        <v>2</v>
      </c>
      <c r="E2952" s="23" t="str">
        <f t="shared" si="270"/>
        <v>Green</v>
      </c>
      <c r="F2952" s="72" t="s">
        <v>1671</v>
      </c>
      <c r="G2952" s="23"/>
      <c r="H2952" s="24" t="str">
        <f t="shared" si="271"/>
        <v>Start Loc</v>
      </c>
      <c r="I2952" s="24" t="str">
        <f t="shared" si="272"/>
        <v>End Loc</v>
      </c>
      <c r="J2952" s="24" t="str">
        <f t="shared" si="273"/>
        <v>Segment</v>
      </c>
      <c r="K2952" s="71" t="s">
        <v>1154</v>
      </c>
      <c r="L2952" s="22">
        <v>0</v>
      </c>
      <c r="M2952" s="22">
        <v>0.24</v>
      </c>
      <c r="N2952" s="22">
        <v>2</v>
      </c>
      <c r="O2952" s="22">
        <v>0</v>
      </c>
      <c r="P2952" s="22">
        <v>0</v>
      </c>
      <c r="Q2952" s="22">
        <v>0</v>
      </c>
      <c r="R2952" s="22"/>
      <c r="S2952" s="22"/>
      <c r="T2952" s="22"/>
      <c r="U2952" t="s">
        <v>779</v>
      </c>
      <c r="V2952" s="18">
        <f t="shared" si="274"/>
        <v>0.24</v>
      </c>
      <c r="W2952" s="18">
        <v>40.752688539399998</v>
      </c>
      <c r="X2952" s="18">
        <v>-81.454377498400007</v>
      </c>
      <c r="Y2952" s="18">
        <v>40.754555884699997</v>
      </c>
      <c r="Z2952" s="18">
        <v>-81.450865505099998</v>
      </c>
      <c r="AA2952" s="71" t="str">
        <f t="shared" si="275"/>
        <v>STA</v>
      </c>
    </row>
    <row r="2953" spans="1:27" x14ac:dyDescent="0.25">
      <c r="A2953" s="22" t="s">
        <v>3178</v>
      </c>
      <c r="B2953" s="22">
        <v>0</v>
      </c>
      <c r="C2953" s="22" t="s">
        <v>4619</v>
      </c>
      <c r="D2953" s="22">
        <v>2</v>
      </c>
      <c r="E2953" s="23" t="str">
        <f t="shared" ref="E2953:E3016" si="276">IF(D2953&gt;15,"Red",IF(D2953&gt;10,"Yellow",IF(D2953&gt;5,"Purple",IF(D2953&gt;1,"Green",""))))</f>
        <v>Green</v>
      </c>
      <c r="F2953" s="72" t="s">
        <v>1702</v>
      </c>
      <c r="G2953" s="23"/>
      <c r="H2953" s="24" t="str">
        <f t="shared" ref="H2953:H3016" si="277">IF(W2953=0,"Unavailable",HYPERLINK(CONCATENATE("http://maps.google.com/maps?q=",+W2953,",+",+X2953,"+(Begin)&amp;iwloc=A&amp;hl=en"),"Start Loc"))</f>
        <v>Start Loc</v>
      </c>
      <c r="I2953" s="24" t="str">
        <f t="shared" ref="I2953:I3016" si="278">IF(Y2953=0,"Unavailable",HYPERLINK(CONCATENATE("http://maps.google.com/maps?q=",+Y2953,",+",+Z2953,"+(End)&amp;iwloc=A&amp;hl=en"),"End Loc"))</f>
        <v>End Loc</v>
      </c>
      <c r="J2953" s="24" t="str">
        <f t="shared" ref="J2953:J3016" si="279">HYPERLINK(CONCATENATE("https://www.google.us/maps/dir/",W2953,",",X2953,"/",Y2953,",",Z2953,"/@",AVERAGE(W2953,Y2953),",",AVERAGE(X2953,Z2953),",15z"),"Segment")</f>
        <v>Segment</v>
      </c>
      <c r="K2953" s="71" t="s">
        <v>1103</v>
      </c>
      <c r="L2953" s="22">
        <v>0.5</v>
      </c>
      <c r="M2953" s="22">
        <v>0.74</v>
      </c>
      <c r="N2953" s="22">
        <v>2</v>
      </c>
      <c r="O2953" s="22">
        <v>0</v>
      </c>
      <c r="P2953" s="22">
        <v>0</v>
      </c>
      <c r="Q2953" s="22">
        <v>5</v>
      </c>
      <c r="R2953" s="22"/>
      <c r="S2953" s="22"/>
      <c r="T2953" s="22"/>
      <c r="U2953" t="s">
        <v>583</v>
      </c>
      <c r="V2953" s="18">
        <f t="shared" ref="V2953:V3016" si="280">M2953-L2953</f>
        <v>0.24</v>
      </c>
      <c r="W2953" s="18">
        <v>40.752527870000002</v>
      </c>
      <c r="X2953" s="18">
        <v>-81.033005963500003</v>
      </c>
      <c r="Y2953" s="18">
        <v>40.755183592999998</v>
      </c>
      <c r="Z2953" s="18">
        <v>-81.031027409700002</v>
      </c>
      <c r="AA2953" s="71" t="str">
        <f t="shared" ref="AA2953:AA3016" si="281">MID(U2953,2,3)</f>
        <v>COL</v>
      </c>
    </row>
    <row r="2954" spans="1:27" x14ac:dyDescent="0.25">
      <c r="A2954" s="22" t="s">
        <v>4017</v>
      </c>
      <c r="B2954" s="22">
        <v>0</v>
      </c>
      <c r="C2954" s="22" t="s">
        <v>4625</v>
      </c>
      <c r="D2954" s="22">
        <v>2</v>
      </c>
      <c r="E2954" s="23" t="str">
        <f t="shared" si="276"/>
        <v>Green</v>
      </c>
      <c r="F2954" s="72" t="s">
        <v>1707</v>
      </c>
      <c r="G2954" s="23"/>
      <c r="H2954" s="24" t="str">
        <f t="shared" si="277"/>
        <v>Start Loc</v>
      </c>
      <c r="I2954" s="24" t="str">
        <f t="shared" si="278"/>
        <v>End Loc</v>
      </c>
      <c r="J2954" s="24" t="str">
        <f t="shared" si="279"/>
        <v>Segment</v>
      </c>
      <c r="K2954" s="71" t="s">
        <v>988</v>
      </c>
      <c r="L2954" s="22">
        <v>10</v>
      </c>
      <c r="M2954" s="22">
        <v>10.24</v>
      </c>
      <c r="N2954" s="22">
        <v>2</v>
      </c>
      <c r="O2954" s="22">
        <v>0</v>
      </c>
      <c r="P2954" s="22">
        <v>1</v>
      </c>
      <c r="Q2954" s="22">
        <v>3</v>
      </c>
      <c r="R2954" s="22"/>
      <c r="S2954" s="22"/>
      <c r="T2954" s="22"/>
      <c r="U2954" t="s">
        <v>361</v>
      </c>
      <c r="V2954" s="18">
        <f t="shared" si="280"/>
        <v>0.24000000000000021</v>
      </c>
      <c r="W2954" s="18">
        <v>40.752429323100003</v>
      </c>
      <c r="X2954" s="18">
        <v>-82.270877041700004</v>
      </c>
      <c r="Y2954" s="18">
        <v>40.7555613034</v>
      </c>
      <c r="Z2954" s="18">
        <v>-82.268959866200007</v>
      </c>
      <c r="AA2954" s="71" t="str">
        <f t="shared" si="281"/>
        <v>ASD</v>
      </c>
    </row>
    <row r="2955" spans="1:27" x14ac:dyDescent="0.25">
      <c r="A2955" s="22" t="s">
        <v>5044</v>
      </c>
      <c r="B2955" s="22">
        <v>0</v>
      </c>
      <c r="C2955" s="22" t="s">
        <v>4626</v>
      </c>
      <c r="D2955" s="22">
        <v>2</v>
      </c>
      <c r="E2955" s="23" t="str">
        <f t="shared" si="276"/>
        <v>Green</v>
      </c>
      <c r="F2955" s="72" t="s">
        <v>1671</v>
      </c>
      <c r="G2955" s="23"/>
      <c r="H2955" s="24" t="str">
        <f t="shared" si="277"/>
        <v>Start Loc</v>
      </c>
      <c r="I2955" s="24" t="str">
        <f t="shared" si="278"/>
        <v>End Loc</v>
      </c>
      <c r="J2955" s="24" t="str">
        <f t="shared" si="279"/>
        <v>Segment</v>
      </c>
      <c r="K2955" s="71" t="s">
        <v>939</v>
      </c>
      <c r="L2955" s="22">
        <v>1.75</v>
      </c>
      <c r="M2955" s="22">
        <v>1.99</v>
      </c>
      <c r="N2955" s="22">
        <v>2</v>
      </c>
      <c r="O2955" s="22">
        <v>0</v>
      </c>
      <c r="P2955" s="22">
        <v>0</v>
      </c>
      <c r="Q2955" s="22">
        <v>1</v>
      </c>
      <c r="R2955" s="22"/>
      <c r="S2955" s="22"/>
      <c r="T2955" s="22"/>
      <c r="U2955" t="s">
        <v>566</v>
      </c>
      <c r="V2955" s="18">
        <f t="shared" si="280"/>
        <v>0.24</v>
      </c>
      <c r="W2955" s="18">
        <v>40.753531130200003</v>
      </c>
      <c r="X2955" s="18">
        <v>-81.152947741000006</v>
      </c>
      <c r="Y2955" s="18">
        <v>40.756755143699998</v>
      </c>
      <c r="Z2955" s="18">
        <v>-81.1544461533</v>
      </c>
      <c r="AA2955" s="71" t="str">
        <f t="shared" si="281"/>
        <v>STA</v>
      </c>
    </row>
    <row r="2956" spans="1:27" x14ac:dyDescent="0.25">
      <c r="A2956" s="22" t="s">
        <v>3689</v>
      </c>
      <c r="B2956" s="22">
        <v>0</v>
      </c>
      <c r="C2956" s="22" t="s">
        <v>4617</v>
      </c>
      <c r="D2956" s="22">
        <v>2</v>
      </c>
      <c r="E2956" s="23" t="str">
        <f t="shared" si="276"/>
        <v>Green</v>
      </c>
      <c r="F2956" s="72" t="s">
        <v>1708</v>
      </c>
      <c r="G2956" s="23"/>
      <c r="H2956" s="24" t="str">
        <f t="shared" si="277"/>
        <v>Start Loc</v>
      </c>
      <c r="I2956" s="24" t="str">
        <f t="shared" si="278"/>
        <v>End Loc</v>
      </c>
      <c r="J2956" s="24" t="str">
        <f t="shared" si="279"/>
        <v>Segment</v>
      </c>
      <c r="K2956" s="71" t="s">
        <v>1053</v>
      </c>
      <c r="L2956" s="22">
        <v>2.75</v>
      </c>
      <c r="M2956" s="22">
        <v>2.99</v>
      </c>
      <c r="N2956" s="22">
        <v>2</v>
      </c>
      <c r="O2956" s="22">
        <v>0</v>
      </c>
      <c r="P2956" s="22">
        <v>0</v>
      </c>
      <c r="Q2956" s="22">
        <v>1</v>
      </c>
      <c r="R2956" s="22"/>
      <c r="S2956" s="22"/>
      <c r="T2956" s="22"/>
      <c r="U2956" t="s">
        <v>1437</v>
      </c>
      <c r="V2956" s="18">
        <f t="shared" si="280"/>
        <v>0.24000000000000021</v>
      </c>
      <c r="W2956" s="18">
        <v>40.755155855300004</v>
      </c>
      <c r="X2956" s="18">
        <v>-82.387636168200004</v>
      </c>
      <c r="Y2956" s="18">
        <v>40.7580156637</v>
      </c>
      <c r="Z2956" s="18">
        <v>-82.389769681299995</v>
      </c>
      <c r="AA2956" s="71" t="str">
        <f t="shared" si="281"/>
        <v>RIC</v>
      </c>
    </row>
    <row r="2957" spans="1:27" x14ac:dyDescent="0.25">
      <c r="A2957" s="22" t="s">
        <v>5270</v>
      </c>
      <c r="B2957" s="22">
        <v>0</v>
      </c>
      <c r="C2957" s="22" t="s">
        <v>4624</v>
      </c>
      <c r="D2957" s="22">
        <v>2</v>
      </c>
      <c r="E2957" s="23" t="str">
        <f t="shared" si="276"/>
        <v>Green</v>
      </c>
      <c r="F2957" s="72" t="s">
        <v>1683</v>
      </c>
      <c r="G2957" s="23"/>
      <c r="H2957" s="24" t="str">
        <f t="shared" si="277"/>
        <v>Start Loc</v>
      </c>
      <c r="I2957" s="24" t="str">
        <f t="shared" si="278"/>
        <v>End Loc</v>
      </c>
      <c r="J2957" s="24" t="str">
        <f t="shared" si="279"/>
        <v>Segment</v>
      </c>
      <c r="K2957" s="71" t="s">
        <v>955</v>
      </c>
      <c r="L2957" s="22">
        <v>2.25</v>
      </c>
      <c r="M2957" s="22">
        <v>2.4900000000000002</v>
      </c>
      <c r="N2957" s="22">
        <v>2</v>
      </c>
      <c r="O2957" s="22">
        <v>0</v>
      </c>
      <c r="P2957" s="22">
        <v>0</v>
      </c>
      <c r="Q2957" s="22">
        <v>0</v>
      </c>
      <c r="R2957" s="22"/>
      <c r="S2957" s="22"/>
      <c r="T2957" s="22"/>
      <c r="U2957" t="s">
        <v>1489</v>
      </c>
      <c r="V2957" s="18">
        <f t="shared" si="280"/>
        <v>0.24000000000000021</v>
      </c>
      <c r="W2957" s="18">
        <v>40.759370007100003</v>
      </c>
      <c r="X2957" s="18">
        <v>-84.097363287299999</v>
      </c>
      <c r="Y2957" s="18">
        <v>40.759902145600002</v>
      </c>
      <c r="Z2957" s="18">
        <v>-84.092925509200001</v>
      </c>
      <c r="AA2957" s="71" t="str">
        <f t="shared" si="281"/>
        <v>ALL</v>
      </c>
    </row>
    <row r="2958" spans="1:27" x14ac:dyDescent="0.25">
      <c r="A2958" s="22" t="s">
        <v>6290</v>
      </c>
      <c r="B2958" s="22">
        <v>0</v>
      </c>
      <c r="C2958" s="22" t="s">
        <v>4606</v>
      </c>
      <c r="D2958" s="22">
        <v>2</v>
      </c>
      <c r="E2958" s="23" t="str">
        <f t="shared" si="276"/>
        <v>Green</v>
      </c>
      <c r="F2958" s="72" t="s">
        <v>1702</v>
      </c>
      <c r="G2958" s="23"/>
      <c r="H2958" s="24" t="str">
        <f t="shared" si="277"/>
        <v>Start Loc</v>
      </c>
      <c r="I2958" s="24" t="str">
        <f t="shared" si="278"/>
        <v>End Loc</v>
      </c>
      <c r="J2958" s="24" t="str">
        <f t="shared" si="279"/>
        <v>Segment</v>
      </c>
      <c r="K2958" s="71" t="s">
        <v>6623</v>
      </c>
      <c r="L2958" s="22">
        <v>0.25</v>
      </c>
      <c r="M2958" s="22">
        <v>0.49</v>
      </c>
      <c r="N2958" s="22">
        <v>2</v>
      </c>
      <c r="O2958" s="22">
        <v>1</v>
      </c>
      <c r="P2958" s="22">
        <v>0</v>
      </c>
      <c r="Q2958" s="22">
        <v>0</v>
      </c>
      <c r="R2958" s="22"/>
      <c r="S2958" s="22"/>
      <c r="T2958" s="22"/>
      <c r="U2958" t="s">
        <v>6814</v>
      </c>
      <c r="V2958" s="18">
        <f t="shared" si="280"/>
        <v>0.24</v>
      </c>
      <c r="W2958" s="18">
        <v>40.761745544</v>
      </c>
      <c r="X2958" s="18">
        <v>-80.694274662799998</v>
      </c>
      <c r="Y2958" s="18">
        <v>40.760099225300003</v>
      </c>
      <c r="Z2958" s="18">
        <v>-80.690894673399995</v>
      </c>
      <c r="AA2958" s="71" t="str">
        <f t="shared" si="281"/>
        <v>COL</v>
      </c>
    </row>
    <row r="2959" spans="1:27" x14ac:dyDescent="0.25">
      <c r="A2959" s="22" t="s">
        <v>5732</v>
      </c>
      <c r="B2959" s="22">
        <v>0</v>
      </c>
      <c r="C2959" s="22" t="s">
        <v>4615</v>
      </c>
      <c r="D2959" s="22">
        <v>2</v>
      </c>
      <c r="E2959" s="23" t="str">
        <f t="shared" si="276"/>
        <v>Green</v>
      </c>
      <c r="F2959" s="72" t="s">
        <v>1683</v>
      </c>
      <c r="G2959" s="23"/>
      <c r="H2959" s="24" t="str">
        <f t="shared" si="277"/>
        <v>Start Loc</v>
      </c>
      <c r="I2959" s="24" t="str">
        <f t="shared" si="278"/>
        <v>End Loc</v>
      </c>
      <c r="J2959" s="24" t="str">
        <f t="shared" si="279"/>
        <v>Segment</v>
      </c>
      <c r="K2959" s="71" t="s">
        <v>6605</v>
      </c>
      <c r="L2959" s="22">
        <v>2.5</v>
      </c>
      <c r="M2959" s="22">
        <v>2.74</v>
      </c>
      <c r="N2959" s="22">
        <v>2</v>
      </c>
      <c r="O2959" s="22">
        <v>0</v>
      </c>
      <c r="P2959" s="22">
        <v>0</v>
      </c>
      <c r="Q2959" s="22">
        <v>0</v>
      </c>
      <c r="R2959" s="22"/>
      <c r="S2959" s="22"/>
      <c r="T2959" s="22"/>
      <c r="U2959" t="s">
        <v>6672</v>
      </c>
      <c r="V2959" s="18">
        <f t="shared" si="280"/>
        <v>0.24000000000000021</v>
      </c>
      <c r="W2959" s="18">
        <v>40.761209870499997</v>
      </c>
      <c r="X2959" s="18">
        <v>-83.9216162078</v>
      </c>
      <c r="Y2959" s="18">
        <v>40.761256186499999</v>
      </c>
      <c r="Z2959" s="18">
        <v>-83.9172174678</v>
      </c>
      <c r="AA2959" s="71" t="str">
        <f t="shared" si="281"/>
        <v>ALL</v>
      </c>
    </row>
    <row r="2960" spans="1:27" x14ac:dyDescent="0.25">
      <c r="A2960" s="22" t="s">
        <v>4946</v>
      </c>
      <c r="B2960" s="22">
        <v>0</v>
      </c>
      <c r="C2960" s="22" t="s">
        <v>4627</v>
      </c>
      <c r="D2960" s="22">
        <v>3</v>
      </c>
      <c r="E2960" s="23" t="str">
        <f t="shared" si="276"/>
        <v>Green</v>
      </c>
      <c r="F2960" s="72" t="s">
        <v>1671</v>
      </c>
      <c r="G2960" s="23"/>
      <c r="H2960" s="24" t="str">
        <f t="shared" si="277"/>
        <v>Start Loc</v>
      </c>
      <c r="I2960" s="24" t="str">
        <f t="shared" si="278"/>
        <v>End Loc</v>
      </c>
      <c r="J2960" s="24" t="str">
        <f t="shared" si="279"/>
        <v>Segment</v>
      </c>
      <c r="K2960" s="71" t="s">
        <v>914</v>
      </c>
      <c r="L2960" s="22">
        <v>3.25</v>
      </c>
      <c r="M2960" s="22">
        <v>3.49</v>
      </c>
      <c r="N2960" s="22">
        <v>3</v>
      </c>
      <c r="O2960" s="22">
        <v>0</v>
      </c>
      <c r="P2960" s="22">
        <v>1</v>
      </c>
      <c r="Q2960" s="22">
        <v>1</v>
      </c>
      <c r="R2960" s="22"/>
      <c r="S2960" s="22"/>
      <c r="T2960" s="22"/>
      <c r="U2960" t="s">
        <v>1308</v>
      </c>
      <c r="V2960" s="18">
        <f t="shared" si="280"/>
        <v>0.24000000000000021</v>
      </c>
      <c r="W2960" s="18">
        <v>40.760389859599996</v>
      </c>
      <c r="X2960" s="18">
        <v>-81.460772141299998</v>
      </c>
      <c r="Y2960" s="18">
        <v>40.762224698600001</v>
      </c>
      <c r="Z2960" s="18">
        <v>-81.456889996399994</v>
      </c>
      <c r="AA2960" s="71" t="str">
        <f t="shared" si="281"/>
        <v>STA</v>
      </c>
    </row>
    <row r="2961" spans="1:27" x14ac:dyDescent="0.25">
      <c r="A2961" s="22" t="s">
        <v>2528</v>
      </c>
      <c r="B2961" s="22">
        <v>0</v>
      </c>
      <c r="C2961" s="22" t="s">
        <v>4608</v>
      </c>
      <c r="D2961" s="22">
        <v>2</v>
      </c>
      <c r="E2961" s="23" t="str">
        <f t="shared" si="276"/>
        <v>Green</v>
      </c>
      <c r="F2961" s="72" t="s">
        <v>1702</v>
      </c>
      <c r="G2961" s="23"/>
      <c r="H2961" s="24" t="str">
        <f t="shared" si="277"/>
        <v>Start Loc</v>
      </c>
      <c r="I2961" s="24" t="str">
        <f t="shared" si="278"/>
        <v>End Loc</v>
      </c>
      <c r="J2961" s="24" t="str">
        <f t="shared" si="279"/>
        <v>Segment</v>
      </c>
      <c r="K2961" s="71" t="s">
        <v>1103</v>
      </c>
      <c r="L2961" s="22">
        <v>1.25</v>
      </c>
      <c r="M2961" s="22">
        <v>1.49</v>
      </c>
      <c r="N2961" s="22">
        <v>2</v>
      </c>
      <c r="O2961" s="22">
        <v>0</v>
      </c>
      <c r="P2961" s="22">
        <v>0</v>
      </c>
      <c r="Q2961" s="22">
        <v>0</v>
      </c>
      <c r="R2961" s="22"/>
      <c r="S2961" s="22"/>
      <c r="T2961" s="22"/>
      <c r="U2961" t="s">
        <v>583</v>
      </c>
      <c r="V2961" s="18">
        <f t="shared" si="280"/>
        <v>0.24</v>
      </c>
      <c r="W2961" s="18">
        <v>40.762355346100001</v>
      </c>
      <c r="X2961" s="18">
        <v>-81.030718692799994</v>
      </c>
      <c r="Y2961" s="18">
        <v>40.764985300399999</v>
      </c>
      <c r="Z2961" s="18">
        <v>-81.030379725200007</v>
      </c>
      <c r="AA2961" s="71" t="str">
        <f t="shared" si="281"/>
        <v>COL</v>
      </c>
    </row>
    <row r="2962" spans="1:27" x14ac:dyDescent="0.25">
      <c r="A2962" s="22" t="s">
        <v>3311</v>
      </c>
      <c r="B2962" s="22">
        <v>0</v>
      </c>
      <c r="C2962" s="22" t="s">
        <v>4646</v>
      </c>
      <c r="D2962" s="22">
        <v>4</v>
      </c>
      <c r="E2962" s="23" t="str">
        <f t="shared" si="276"/>
        <v>Green</v>
      </c>
      <c r="F2962" s="72" t="s">
        <v>1671</v>
      </c>
      <c r="G2962" s="23"/>
      <c r="H2962" s="24" t="str">
        <f t="shared" si="277"/>
        <v>Start Loc</v>
      </c>
      <c r="I2962" s="24" t="str">
        <f t="shared" si="278"/>
        <v>End Loc</v>
      </c>
      <c r="J2962" s="24" t="str">
        <f t="shared" si="279"/>
        <v>Segment</v>
      </c>
      <c r="K2962" s="71" t="s">
        <v>791</v>
      </c>
      <c r="L2962" s="22">
        <v>5.5</v>
      </c>
      <c r="M2962" s="22">
        <v>5.74</v>
      </c>
      <c r="N2962" s="22">
        <v>4</v>
      </c>
      <c r="O2962" s="22">
        <v>1</v>
      </c>
      <c r="P2962" s="22">
        <v>0</v>
      </c>
      <c r="Q2962" s="22">
        <v>2</v>
      </c>
      <c r="R2962" s="22"/>
      <c r="S2962" s="22"/>
      <c r="T2962" s="22"/>
      <c r="U2962" t="s">
        <v>1318</v>
      </c>
      <c r="V2962" s="18">
        <f t="shared" si="280"/>
        <v>0.24000000000000021</v>
      </c>
      <c r="W2962" s="18">
        <v>40.768332051199998</v>
      </c>
      <c r="X2962" s="18">
        <v>-81.275358190399999</v>
      </c>
      <c r="Y2962" s="18">
        <v>40.766221188199999</v>
      </c>
      <c r="Z2962" s="18">
        <v>-81.271992819299996</v>
      </c>
      <c r="AA2962" s="71" t="str">
        <f t="shared" si="281"/>
        <v>STA</v>
      </c>
    </row>
    <row r="2963" spans="1:27" x14ac:dyDescent="0.25">
      <c r="A2963" s="22" t="s">
        <v>4048</v>
      </c>
      <c r="B2963" s="22">
        <v>0</v>
      </c>
      <c r="C2963" s="22" t="s">
        <v>4626</v>
      </c>
      <c r="D2963" s="22">
        <v>5</v>
      </c>
      <c r="E2963" s="23" t="str">
        <f t="shared" si="276"/>
        <v>Green</v>
      </c>
      <c r="F2963" s="72" t="s">
        <v>1702</v>
      </c>
      <c r="G2963" s="23"/>
      <c r="H2963" s="24" t="str">
        <f t="shared" si="277"/>
        <v>Start Loc</v>
      </c>
      <c r="I2963" s="24" t="str">
        <f t="shared" si="278"/>
        <v>End Loc</v>
      </c>
      <c r="J2963" s="24" t="str">
        <f t="shared" si="279"/>
        <v>Segment</v>
      </c>
      <c r="K2963" s="71" t="s">
        <v>1103</v>
      </c>
      <c r="L2963" s="22">
        <v>1.75</v>
      </c>
      <c r="M2963" s="22">
        <v>1.99</v>
      </c>
      <c r="N2963" s="22">
        <v>5</v>
      </c>
      <c r="O2963" s="22">
        <v>0</v>
      </c>
      <c r="P2963" s="22">
        <v>0</v>
      </c>
      <c r="Q2963" s="22">
        <v>5</v>
      </c>
      <c r="R2963" s="22"/>
      <c r="S2963" s="22"/>
      <c r="T2963" s="22"/>
      <c r="U2963" t="s">
        <v>583</v>
      </c>
      <c r="V2963" s="18">
        <f t="shared" si="280"/>
        <v>0.24</v>
      </c>
      <c r="W2963" s="18">
        <v>40.7657092651</v>
      </c>
      <c r="X2963" s="18">
        <v>-81.025520396499999</v>
      </c>
      <c r="Y2963" s="18">
        <v>40.766458602900002</v>
      </c>
      <c r="Z2963" s="18">
        <v>-81.021289322499996</v>
      </c>
      <c r="AA2963" s="71" t="str">
        <f t="shared" si="281"/>
        <v>COL</v>
      </c>
    </row>
    <row r="2964" spans="1:27" x14ac:dyDescent="0.25">
      <c r="A2964" s="22" t="s">
        <v>3039</v>
      </c>
      <c r="B2964" s="22">
        <v>0</v>
      </c>
      <c r="C2964" s="22" t="s">
        <v>4610</v>
      </c>
      <c r="D2964" s="22">
        <v>2</v>
      </c>
      <c r="E2964" s="23" t="str">
        <f t="shared" si="276"/>
        <v>Green</v>
      </c>
      <c r="F2964" s="72" t="s">
        <v>1671</v>
      </c>
      <c r="G2964" s="23"/>
      <c r="H2964" s="24" t="str">
        <f t="shared" si="277"/>
        <v>Start Loc</v>
      </c>
      <c r="I2964" s="24" t="str">
        <f t="shared" si="278"/>
        <v>End Loc</v>
      </c>
      <c r="J2964" s="24" t="str">
        <f t="shared" si="279"/>
        <v>Segment</v>
      </c>
      <c r="K2964" s="71" t="s">
        <v>1105</v>
      </c>
      <c r="L2964" s="22">
        <v>8</v>
      </c>
      <c r="M2964" s="22">
        <v>8.24</v>
      </c>
      <c r="N2964" s="22">
        <v>2</v>
      </c>
      <c r="O2964" s="22">
        <v>0</v>
      </c>
      <c r="P2964" s="22">
        <v>0</v>
      </c>
      <c r="Q2964" s="22">
        <v>3</v>
      </c>
      <c r="R2964" s="22"/>
      <c r="S2964" s="22"/>
      <c r="T2964" s="22"/>
      <c r="U2964" t="s">
        <v>1990</v>
      </c>
      <c r="V2964" s="18">
        <f t="shared" si="280"/>
        <v>0.24000000000000021</v>
      </c>
      <c r="W2964" s="18">
        <v>40.764856200399997</v>
      </c>
      <c r="X2964" s="18">
        <v>-81.397557159399994</v>
      </c>
      <c r="Y2964" s="18">
        <v>40.7680166305</v>
      </c>
      <c r="Z2964" s="18">
        <v>-81.398753115299996</v>
      </c>
      <c r="AA2964" s="71" t="str">
        <f t="shared" si="281"/>
        <v>STA</v>
      </c>
    </row>
    <row r="2965" spans="1:27" x14ac:dyDescent="0.25">
      <c r="A2965" s="22" t="s">
        <v>3577</v>
      </c>
      <c r="B2965" s="22">
        <v>0</v>
      </c>
      <c r="C2965" s="22" t="s">
        <v>4620</v>
      </c>
      <c r="D2965" s="22">
        <v>2</v>
      </c>
      <c r="E2965" s="23" t="str">
        <f t="shared" si="276"/>
        <v>Green</v>
      </c>
      <c r="F2965" s="72" t="s">
        <v>1702</v>
      </c>
      <c r="G2965" s="23"/>
      <c r="H2965" s="24" t="str">
        <f t="shared" si="277"/>
        <v>Start Loc</v>
      </c>
      <c r="I2965" s="24" t="str">
        <f t="shared" si="278"/>
        <v>End Loc</v>
      </c>
      <c r="J2965" s="24" t="str">
        <f t="shared" si="279"/>
        <v>Segment</v>
      </c>
      <c r="K2965" s="71" t="s">
        <v>1104</v>
      </c>
      <c r="L2965" s="22">
        <v>0</v>
      </c>
      <c r="M2965" s="22">
        <v>0.24</v>
      </c>
      <c r="N2965" s="22">
        <v>2</v>
      </c>
      <c r="O2965" s="22">
        <v>0</v>
      </c>
      <c r="P2965" s="22">
        <v>0</v>
      </c>
      <c r="Q2965" s="22">
        <v>0</v>
      </c>
      <c r="R2965" s="22"/>
      <c r="S2965" s="22"/>
      <c r="T2965" s="22"/>
      <c r="U2965" t="s">
        <v>585</v>
      </c>
      <c r="V2965" s="18">
        <f t="shared" si="280"/>
        <v>0.24</v>
      </c>
      <c r="W2965" s="18">
        <v>40.764690886899999</v>
      </c>
      <c r="X2965" s="18">
        <v>-81.031586000999994</v>
      </c>
      <c r="Y2965" s="18">
        <v>40.768049364100001</v>
      </c>
      <c r="Z2965" s="18">
        <v>-81.032098916500004</v>
      </c>
      <c r="AA2965" s="71" t="str">
        <f t="shared" si="281"/>
        <v>COL</v>
      </c>
    </row>
    <row r="2966" spans="1:27" x14ac:dyDescent="0.25">
      <c r="A2966" s="22" t="s">
        <v>2889</v>
      </c>
      <c r="B2966" s="22">
        <v>0</v>
      </c>
      <c r="C2966" s="22" t="s">
        <v>4620</v>
      </c>
      <c r="D2966" s="22">
        <v>2</v>
      </c>
      <c r="E2966" s="23" t="str">
        <f t="shared" si="276"/>
        <v>Green</v>
      </c>
      <c r="F2966" s="72" t="s">
        <v>1683</v>
      </c>
      <c r="G2966" s="23"/>
      <c r="H2966" s="24" t="str">
        <f t="shared" si="277"/>
        <v>Start Loc</v>
      </c>
      <c r="I2966" s="24" t="str">
        <f t="shared" si="278"/>
        <v>End Loc</v>
      </c>
      <c r="J2966" s="24" t="str">
        <f t="shared" si="279"/>
        <v>Segment</v>
      </c>
      <c r="K2966" s="71" t="s">
        <v>855</v>
      </c>
      <c r="L2966" s="22">
        <v>0</v>
      </c>
      <c r="M2966" s="22">
        <v>0.24</v>
      </c>
      <c r="N2966" s="22">
        <v>2</v>
      </c>
      <c r="O2966" s="22">
        <v>0</v>
      </c>
      <c r="P2966" s="22">
        <v>0</v>
      </c>
      <c r="Q2966" s="22">
        <v>1</v>
      </c>
      <c r="R2966" s="22"/>
      <c r="S2966" s="22"/>
      <c r="T2966" s="22"/>
      <c r="U2966" t="s">
        <v>1593</v>
      </c>
      <c r="V2966" s="18">
        <f t="shared" si="280"/>
        <v>0.24</v>
      </c>
      <c r="W2966" s="18">
        <v>40.769464739699998</v>
      </c>
      <c r="X2966" s="18">
        <v>-84.242835346000007</v>
      </c>
      <c r="Y2966" s="18">
        <v>40.768665001499997</v>
      </c>
      <c r="Z2966" s="18">
        <v>-84.238470939600006</v>
      </c>
      <c r="AA2966" s="71" t="str">
        <f t="shared" si="281"/>
        <v>ALL</v>
      </c>
    </row>
    <row r="2967" spans="1:27" x14ac:dyDescent="0.25">
      <c r="A2967" s="22" t="s">
        <v>6504</v>
      </c>
      <c r="B2967" s="22">
        <v>0</v>
      </c>
      <c r="C2967" s="22" t="s">
        <v>4617</v>
      </c>
      <c r="D2967" s="22">
        <v>4</v>
      </c>
      <c r="E2967" s="23" t="str">
        <f t="shared" si="276"/>
        <v>Green</v>
      </c>
      <c r="F2967" s="72" t="s">
        <v>1702</v>
      </c>
      <c r="G2967" s="23"/>
      <c r="H2967" s="24" t="str">
        <f t="shared" si="277"/>
        <v>Start Loc</v>
      </c>
      <c r="I2967" s="24" t="str">
        <f t="shared" si="278"/>
        <v>End Loc</v>
      </c>
      <c r="J2967" s="24" t="str">
        <f t="shared" si="279"/>
        <v>Segment</v>
      </c>
      <c r="K2967" s="71" t="s">
        <v>1103</v>
      </c>
      <c r="L2967" s="22">
        <v>2.75</v>
      </c>
      <c r="M2967" s="22">
        <v>2.99</v>
      </c>
      <c r="N2967" s="22">
        <v>4</v>
      </c>
      <c r="O2967" s="22">
        <v>0</v>
      </c>
      <c r="P2967" s="22">
        <v>0</v>
      </c>
      <c r="Q2967" s="22">
        <v>2</v>
      </c>
      <c r="R2967" s="22"/>
      <c r="S2967" s="22"/>
      <c r="T2967" s="22"/>
      <c r="U2967" t="s">
        <v>583</v>
      </c>
      <c r="V2967" s="18">
        <f t="shared" si="280"/>
        <v>0.24000000000000021</v>
      </c>
      <c r="W2967" s="18">
        <v>40.767873136200002</v>
      </c>
      <c r="X2967" s="18">
        <v>-81.006953060399994</v>
      </c>
      <c r="Y2967" s="18">
        <v>40.768976075200001</v>
      </c>
      <c r="Z2967" s="18">
        <v>-81.002852353600005</v>
      </c>
      <c r="AA2967" s="71" t="str">
        <f t="shared" si="281"/>
        <v>COL</v>
      </c>
    </row>
    <row r="2968" spans="1:27" x14ac:dyDescent="0.25">
      <c r="A2968" s="22" t="s">
        <v>3245</v>
      </c>
      <c r="B2968" s="22">
        <v>0</v>
      </c>
      <c r="C2968" s="22" t="s">
        <v>4619</v>
      </c>
      <c r="D2968" s="22">
        <v>2</v>
      </c>
      <c r="E2968" s="23" t="str">
        <f t="shared" si="276"/>
        <v>Green</v>
      </c>
      <c r="F2968" s="72" t="s">
        <v>1707</v>
      </c>
      <c r="G2968" s="23"/>
      <c r="H2968" s="24" t="str">
        <f t="shared" si="277"/>
        <v>Start Loc</v>
      </c>
      <c r="I2968" s="24" t="str">
        <f t="shared" si="278"/>
        <v>End Loc</v>
      </c>
      <c r="J2968" s="24" t="str">
        <f t="shared" si="279"/>
        <v>Segment</v>
      </c>
      <c r="K2968" s="71" t="s">
        <v>1156</v>
      </c>
      <c r="L2968" s="22">
        <v>0.5</v>
      </c>
      <c r="M2968" s="22">
        <v>0.74</v>
      </c>
      <c r="N2968" s="22">
        <v>2</v>
      </c>
      <c r="O2968" s="22">
        <v>0</v>
      </c>
      <c r="P2968" s="22">
        <v>0</v>
      </c>
      <c r="Q2968" s="22">
        <v>0</v>
      </c>
      <c r="R2968" s="22"/>
      <c r="S2968" s="22"/>
      <c r="T2968" s="22"/>
      <c r="U2968" t="s">
        <v>770</v>
      </c>
      <c r="V2968" s="18">
        <f t="shared" si="280"/>
        <v>0.24</v>
      </c>
      <c r="W2968" s="18">
        <v>40.773287633599999</v>
      </c>
      <c r="X2968" s="18">
        <v>-82.354996801300004</v>
      </c>
      <c r="Y2968" s="18">
        <v>40.773175283699999</v>
      </c>
      <c r="Z2968" s="18">
        <v>-82.350457035600002</v>
      </c>
      <c r="AA2968" s="71" t="str">
        <f t="shared" si="281"/>
        <v>ASD</v>
      </c>
    </row>
    <row r="2969" spans="1:27" x14ac:dyDescent="0.25">
      <c r="A2969" s="22" t="s">
        <v>2444</v>
      </c>
      <c r="B2969" s="22">
        <v>0</v>
      </c>
      <c r="C2969" s="22" t="s">
        <v>4616</v>
      </c>
      <c r="D2969" s="22">
        <v>2</v>
      </c>
      <c r="E2969" s="23" t="str">
        <f t="shared" si="276"/>
        <v>Green</v>
      </c>
      <c r="F2969" s="72" t="s">
        <v>1671</v>
      </c>
      <c r="G2969" s="23"/>
      <c r="H2969" s="24" t="str">
        <f t="shared" si="277"/>
        <v>Start Loc</v>
      </c>
      <c r="I2969" s="24" t="str">
        <f t="shared" si="278"/>
        <v>End Loc</v>
      </c>
      <c r="J2969" s="24" t="str">
        <f t="shared" si="279"/>
        <v>Segment</v>
      </c>
      <c r="K2969" s="71" t="s">
        <v>791</v>
      </c>
      <c r="L2969" s="22">
        <v>4</v>
      </c>
      <c r="M2969" s="22">
        <v>4.24</v>
      </c>
      <c r="N2969" s="22">
        <v>2</v>
      </c>
      <c r="O2969" s="22">
        <v>0</v>
      </c>
      <c r="P2969" s="22">
        <v>1</v>
      </c>
      <c r="Q2969" s="22">
        <v>1</v>
      </c>
      <c r="R2969" s="22"/>
      <c r="S2969" s="22"/>
      <c r="T2969" s="22"/>
      <c r="U2969" t="s">
        <v>1318</v>
      </c>
      <c r="V2969" s="18">
        <f t="shared" si="280"/>
        <v>0.24000000000000021</v>
      </c>
      <c r="W2969" s="18">
        <v>40.774407746999998</v>
      </c>
      <c r="X2969" s="18">
        <v>-81.301069166800005</v>
      </c>
      <c r="Y2969" s="18">
        <v>40.773817702800002</v>
      </c>
      <c r="Z2969" s="18">
        <v>-81.296831419300005</v>
      </c>
      <c r="AA2969" s="71" t="str">
        <f t="shared" si="281"/>
        <v>STA</v>
      </c>
    </row>
    <row r="2970" spans="1:27" x14ac:dyDescent="0.25">
      <c r="A2970" s="22" t="s">
        <v>2447</v>
      </c>
      <c r="B2970" s="22">
        <v>0</v>
      </c>
      <c r="C2970" s="22" t="s">
        <v>4608</v>
      </c>
      <c r="D2970" s="22">
        <v>2</v>
      </c>
      <c r="E2970" s="23" t="str">
        <f t="shared" si="276"/>
        <v>Green</v>
      </c>
      <c r="F2970" s="72" t="s">
        <v>1683</v>
      </c>
      <c r="G2970" s="23"/>
      <c r="H2970" s="24" t="str">
        <f t="shared" si="277"/>
        <v>Start Loc</v>
      </c>
      <c r="I2970" s="24" t="str">
        <f t="shared" si="278"/>
        <v>End Loc</v>
      </c>
      <c r="J2970" s="24" t="str">
        <f t="shared" si="279"/>
        <v>Segment</v>
      </c>
      <c r="K2970" s="71" t="s">
        <v>1010</v>
      </c>
      <c r="L2970" s="22">
        <v>1.25</v>
      </c>
      <c r="M2970" s="22">
        <v>1.49</v>
      </c>
      <c r="N2970" s="22">
        <v>2</v>
      </c>
      <c r="O2970" s="22">
        <v>0</v>
      </c>
      <c r="P2970" s="22">
        <v>0</v>
      </c>
      <c r="Q2970" s="22">
        <v>0</v>
      </c>
      <c r="R2970" s="22"/>
      <c r="S2970" s="22"/>
      <c r="T2970" s="22"/>
      <c r="U2970" t="s">
        <v>1180</v>
      </c>
      <c r="V2970" s="18">
        <f t="shared" si="280"/>
        <v>0.24</v>
      </c>
      <c r="W2970" s="18">
        <v>40.771586467100001</v>
      </c>
      <c r="X2970" s="18">
        <v>-84.203456860100005</v>
      </c>
      <c r="Y2970" s="18">
        <v>40.775066339299997</v>
      </c>
      <c r="Z2970" s="18">
        <v>-84.2035178422</v>
      </c>
      <c r="AA2970" s="71" t="str">
        <f t="shared" si="281"/>
        <v>ALL</v>
      </c>
    </row>
    <row r="2971" spans="1:27" x14ac:dyDescent="0.25">
      <c r="A2971" s="22" t="s">
        <v>6023</v>
      </c>
      <c r="B2971" s="22">
        <v>0</v>
      </c>
      <c r="C2971" s="22" t="s">
        <v>4643</v>
      </c>
      <c r="D2971" s="22">
        <v>2</v>
      </c>
      <c r="E2971" s="23" t="str">
        <f t="shared" si="276"/>
        <v>Green</v>
      </c>
      <c r="F2971" s="72" t="s">
        <v>1702</v>
      </c>
      <c r="G2971" s="23"/>
      <c r="H2971" s="24" t="str">
        <f t="shared" si="277"/>
        <v>Start Loc</v>
      </c>
      <c r="I2971" s="24" t="str">
        <f t="shared" si="278"/>
        <v>End Loc</v>
      </c>
      <c r="J2971" s="24" t="str">
        <f t="shared" si="279"/>
        <v>Segment</v>
      </c>
      <c r="K2971" s="71" t="s">
        <v>1103</v>
      </c>
      <c r="L2971" s="22">
        <v>3.5</v>
      </c>
      <c r="M2971" s="22">
        <v>3.74</v>
      </c>
      <c r="N2971" s="22">
        <v>2</v>
      </c>
      <c r="O2971" s="22">
        <v>0</v>
      </c>
      <c r="P2971" s="22">
        <v>0</v>
      </c>
      <c r="Q2971" s="22">
        <v>0</v>
      </c>
      <c r="R2971" s="22"/>
      <c r="S2971" s="22"/>
      <c r="T2971" s="22"/>
      <c r="U2971" t="s">
        <v>583</v>
      </c>
      <c r="V2971" s="18">
        <f t="shared" si="280"/>
        <v>0.24000000000000021</v>
      </c>
      <c r="W2971" s="18">
        <v>40.771813615799999</v>
      </c>
      <c r="X2971" s="18">
        <v>-80.994570607100002</v>
      </c>
      <c r="Y2971" s="18">
        <v>40.775210429700003</v>
      </c>
      <c r="Z2971" s="18">
        <v>-80.994011170500002</v>
      </c>
      <c r="AA2971" s="71" t="str">
        <f t="shared" si="281"/>
        <v>COL</v>
      </c>
    </row>
    <row r="2972" spans="1:27" x14ac:dyDescent="0.25">
      <c r="A2972" s="22" t="s">
        <v>4134</v>
      </c>
      <c r="B2972" s="22">
        <v>0</v>
      </c>
      <c r="C2972" s="22" t="s">
        <v>4626</v>
      </c>
      <c r="D2972" s="22">
        <v>2</v>
      </c>
      <c r="E2972" s="23" t="str">
        <f t="shared" si="276"/>
        <v>Green</v>
      </c>
      <c r="F2972" s="72" t="s">
        <v>1683</v>
      </c>
      <c r="G2972" s="23"/>
      <c r="H2972" s="24" t="str">
        <f t="shared" si="277"/>
        <v>Start Loc</v>
      </c>
      <c r="I2972" s="24" t="str">
        <f t="shared" si="278"/>
        <v>End Loc</v>
      </c>
      <c r="J2972" s="24" t="str">
        <f t="shared" si="279"/>
        <v>Segment</v>
      </c>
      <c r="K2972" s="71" t="s">
        <v>837</v>
      </c>
      <c r="L2972" s="22">
        <v>1.75</v>
      </c>
      <c r="M2972" s="22">
        <v>1.99</v>
      </c>
      <c r="N2972" s="22">
        <v>2</v>
      </c>
      <c r="O2972" s="22">
        <v>0</v>
      </c>
      <c r="P2972" s="22">
        <v>0</v>
      </c>
      <c r="Q2972" s="22">
        <v>0</v>
      </c>
      <c r="R2972" s="22"/>
      <c r="S2972" s="22"/>
      <c r="T2972" s="22"/>
      <c r="U2972" t="s">
        <v>225</v>
      </c>
      <c r="V2972" s="18">
        <f t="shared" si="280"/>
        <v>0.24</v>
      </c>
      <c r="W2972" s="18">
        <v>40.772191424299997</v>
      </c>
      <c r="X2972" s="18">
        <v>-84.152409907199996</v>
      </c>
      <c r="Y2972" s="18">
        <v>40.7753019524</v>
      </c>
      <c r="Z2972" s="18">
        <v>-84.153851114899993</v>
      </c>
      <c r="AA2972" s="71" t="str">
        <f t="shared" si="281"/>
        <v>ALL</v>
      </c>
    </row>
    <row r="2973" spans="1:27" x14ac:dyDescent="0.25">
      <c r="A2973" s="22" t="s">
        <v>5994</v>
      </c>
      <c r="B2973" s="22">
        <v>0</v>
      </c>
      <c r="C2973" s="22" t="s">
        <v>4627</v>
      </c>
      <c r="D2973" s="22">
        <v>2</v>
      </c>
      <c r="E2973" s="23" t="str">
        <f t="shared" si="276"/>
        <v>Green</v>
      </c>
      <c r="F2973" s="72" t="s">
        <v>1671</v>
      </c>
      <c r="G2973" s="23"/>
      <c r="H2973" s="24" t="str">
        <f t="shared" si="277"/>
        <v>Start Loc</v>
      </c>
      <c r="I2973" s="24" t="str">
        <f t="shared" si="278"/>
        <v>End Loc</v>
      </c>
      <c r="J2973" s="24" t="str">
        <f t="shared" si="279"/>
        <v>Segment</v>
      </c>
      <c r="K2973" s="71" t="s">
        <v>791</v>
      </c>
      <c r="L2973" s="22">
        <v>3.25</v>
      </c>
      <c r="M2973" s="22">
        <v>3.49</v>
      </c>
      <c r="N2973" s="22">
        <v>2</v>
      </c>
      <c r="O2973" s="22">
        <v>0</v>
      </c>
      <c r="P2973" s="22">
        <v>0</v>
      </c>
      <c r="Q2973" s="22">
        <v>0</v>
      </c>
      <c r="R2973" s="22"/>
      <c r="S2973" s="22"/>
      <c r="T2973" s="22"/>
      <c r="U2973" t="s">
        <v>1318</v>
      </c>
      <c r="V2973" s="18">
        <f t="shared" si="280"/>
        <v>0.24000000000000021</v>
      </c>
      <c r="W2973" s="18">
        <v>40.775853259100003</v>
      </c>
      <c r="X2973" s="18">
        <v>-81.314006961399997</v>
      </c>
      <c r="Y2973" s="18">
        <v>40.776271790999999</v>
      </c>
      <c r="Z2973" s="18">
        <v>-81.309557070400004</v>
      </c>
      <c r="AA2973" s="71" t="str">
        <f t="shared" si="281"/>
        <v>STA</v>
      </c>
    </row>
    <row r="2974" spans="1:27" x14ac:dyDescent="0.25">
      <c r="A2974" s="22" t="s">
        <v>5467</v>
      </c>
      <c r="B2974" s="22">
        <v>0</v>
      </c>
      <c r="C2974" s="22" t="s">
        <v>4643</v>
      </c>
      <c r="D2974" s="22">
        <v>4</v>
      </c>
      <c r="E2974" s="23" t="str">
        <f t="shared" si="276"/>
        <v>Green</v>
      </c>
      <c r="F2974" s="72" t="s">
        <v>1671</v>
      </c>
      <c r="G2974" s="23"/>
      <c r="H2974" s="24" t="str">
        <f t="shared" si="277"/>
        <v>Start Loc</v>
      </c>
      <c r="I2974" s="24" t="str">
        <f t="shared" si="278"/>
        <v>End Loc</v>
      </c>
      <c r="J2974" s="24" t="str">
        <f t="shared" si="279"/>
        <v>Segment</v>
      </c>
      <c r="K2974" s="71" t="s">
        <v>791</v>
      </c>
      <c r="L2974" s="22">
        <v>3.5</v>
      </c>
      <c r="M2974" s="22">
        <v>3.74</v>
      </c>
      <c r="N2974" s="22">
        <v>4</v>
      </c>
      <c r="O2974" s="22">
        <v>0</v>
      </c>
      <c r="P2974" s="22">
        <v>0</v>
      </c>
      <c r="Q2974" s="22">
        <v>1</v>
      </c>
      <c r="R2974" s="22"/>
      <c r="S2974" s="22"/>
      <c r="T2974" s="22"/>
      <c r="U2974" t="s">
        <v>1318</v>
      </c>
      <c r="V2974" s="18">
        <f t="shared" si="280"/>
        <v>0.24000000000000021</v>
      </c>
      <c r="W2974" s="18">
        <v>40.776338150000001</v>
      </c>
      <c r="X2974" s="18">
        <v>-81.309387334600004</v>
      </c>
      <c r="Y2974" s="18">
        <v>40.776413848899999</v>
      </c>
      <c r="Z2974" s="18">
        <v>-81.305254140200006</v>
      </c>
      <c r="AA2974" s="71" t="str">
        <f t="shared" si="281"/>
        <v>STA</v>
      </c>
    </row>
    <row r="2975" spans="1:27" x14ac:dyDescent="0.25">
      <c r="A2975" s="22" t="s">
        <v>2779</v>
      </c>
      <c r="B2975" s="22">
        <v>0</v>
      </c>
      <c r="C2975" s="22" t="s">
        <v>4612</v>
      </c>
      <c r="D2975" s="22">
        <v>2</v>
      </c>
      <c r="E2975" s="23" t="str">
        <f t="shared" si="276"/>
        <v>Green</v>
      </c>
      <c r="F2975" s="72" t="s">
        <v>1671</v>
      </c>
      <c r="G2975" s="23"/>
      <c r="H2975" s="24" t="str">
        <f t="shared" si="277"/>
        <v>Start Loc</v>
      </c>
      <c r="I2975" s="24" t="str">
        <f t="shared" si="278"/>
        <v>End Loc</v>
      </c>
      <c r="J2975" s="24" t="str">
        <f t="shared" si="279"/>
        <v>Segment</v>
      </c>
      <c r="K2975" s="71" t="s">
        <v>791</v>
      </c>
      <c r="L2975" s="22">
        <v>1</v>
      </c>
      <c r="M2975" s="22">
        <v>1.24</v>
      </c>
      <c r="N2975" s="22">
        <v>2</v>
      </c>
      <c r="O2975" s="22">
        <v>0</v>
      </c>
      <c r="P2975" s="22">
        <v>0</v>
      </c>
      <c r="Q2975" s="22">
        <v>1</v>
      </c>
      <c r="R2975" s="22"/>
      <c r="S2975" s="22"/>
      <c r="T2975" s="22"/>
      <c r="U2975" t="s">
        <v>1318</v>
      </c>
      <c r="V2975" s="18">
        <f t="shared" si="280"/>
        <v>0.24</v>
      </c>
      <c r="W2975" s="18">
        <v>40.782260128200001</v>
      </c>
      <c r="X2975" s="18">
        <v>-81.353989423300007</v>
      </c>
      <c r="Y2975" s="18">
        <v>40.7796697769</v>
      </c>
      <c r="Z2975" s="18">
        <v>-81.351223047900007</v>
      </c>
      <c r="AA2975" s="71" t="str">
        <f t="shared" si="281"/>
        <v>STA</v>
      </c>
    </row>
    <row r="2976" spans="1:27" x14ac:dyDescent="0.25">
      <c r="A2976" s="22" t="s">
        <v>3164</v>
      </c>
      <c r="B2976" s="22">
        <v>0</v>
      </c>
      <c r="C2976" s="22" t="s">
        <v>4612</v>
      </c>
      <c r="D2976" s="22">
        <v>2</v>
      </c>
      <c r="E2976" s="23" t="str">
        <f t="shared" si="276"/>
        <v>Green</v>
      </c>
      <c r="F2976" s="72" t="s">
        <v>1700</v>
      </c>
      <c r="G2976" s="23"/>
      <c r="H2976" s="24" t="str">
        <f t="shared" si="277"/>
        <v>Start Loc</v>
      </c>
      <c r="I2976" s="24" t="str">
        <f t="shared" si="278"/>
        <v>End Loc</v>
      </c>
      <c r="J2976" s="24" t="str">
        <f t="shared" si="279"/>
        <v>Segment</v>
      </c>
      <c r="K2976" s="71" t="s">
        <v>2035</v>
      </c>
      <c r="L2976" s="22">
        <v>1</v>
      </c>
      <c r="M2976" s="22">
        <v>1.24</v>
      </c>
      <c r="N2976" s="22">
        <v>2</v>
      </c>
      <c r="O2976" s="22">
        <v>0</v>
      </c>
      <c r="P2976" s="22">
        <v>1</v>
      </c>
      <c r="Q2976" s="22">
        <v>4</v>
      </c>
      <c r="R2976" s="22"/>
      <c r="S2976" s="22"/>
      <c r="T2976" s="22"/>
      <c r="U2976" t="s">
        <v>1925</v>
      </c>
      <c r="V2976" s="18">
        <f t="shared" si="280"/>
        <v>0.24</v>
      </c>
      <c r="W2976" s="18">
        <v>40.781662065500001</v>
      </c>
      <c r="X2976" s="18">
        <v>-81.959580130000006</v>
      </c>
      <c r="Y2976" s="18">
        <v>40.783437155599998</v>
      </c>
      <c r="Z2976" s="18">
        <v>-81.955628786000005</v>
      </c>
      <c r="AA2976" s="71" t="str">
        <f t="shared" si="281"/>
        <v>WAY</v>
      </c>
    </row>
    <row r="2977" spans="1:27" x14ac:dyDescent="0.25">
      <c r="A2977" s="22" t="s">
        <v>3207</v>
      </c>
      <c r="B2977" s="22">
        <v>0</v>
      </c>
      <c r="C2977" s="22" t="s">
        <v>4624</v>
      </c>
      <c r="D2977" s="22">
        <v>2</v>
      </c>
      <c r="E2977" s="23" t="str">
        <f t="shared" si="276"/>
        <v>Green</v>
      </c>
      <c r="F2977" s="72" t="s">
        <v>1738</v>
      </c>
      <c r="G2977" s="23"/>
      <c r="H2977" s="24" t="str">
        <f t="shared" si="277"/>
        <v>Start Loc</v>
      </c>
      <c r="I2977" s="24" t="str">
        <f t="shared" si="278"/>
        <v>End Loc</v>
      </c>
      <c r="J2977" s="24" t="str">
        <f t="shared" si="279"/>
        <v>Segment</v>
      </c>
      <c r="K2977" s="71" t="s">
        <v>861</v>
      </c>
      <c r="L2977" s="22">
        <v>2.25</v>
      </c>
      <c r="M2977" s="22">
        <v>2.4900000000000002</v>
      </c>
      <c r="N2977" s="22">
        <v>2</v>
      </c>
      <c r="O2977" s="22">
        <v>0</v>
      </c>
      <c r="P2977" s="22">
        <v>0</v>
      </c>
      <c r="Q2977" s="22">
        <v>0</v>
      </c>
      <c r="R2977" s="22"/>
      <c r="S2977" s="22"/>
      <c r="T2977" s="22"/>
      <c r="U2977" t="s">
        <v>1937</v>
      </c>
      <c r="V2977" s="18">
        <f t="shared" si="280"/>
        <v>0.24000000000000021</v>
      </c>
      <c r="W2977" s="18">
        <v>40.784794560599998</v>
      </c>
      <c r="X2977" s="18">
        <v>-82.905024570600006</v>
      </c>
      <c r="Y2977" s="18">
        <v>40.784024596199998</v>
      </c>
      <c r="Z2977" s="18">
        <v>-82.900566417799993</v>
      </c>
      <c r="AA2977" s="71" t="str">
        <f t="shared" si="281"/>
        <v>CRA</v>
      </c>
    </row>
    <row r="2978" spans="1:27" x14ac:dyDescent="0.25">
      <c r="A2978" s="22" t="s">
        <v>2801</v>
      </c>
      <c r="B2978" s="22">
        <v>0</v>
      </c>
      <c r="C2978" s="22" t="s">
        <v>4616</v>
      </c>
      <c r="D2978" s="22">
        <v>2</v>
      </c>
      <c r="E2978" s="23" t="str">
        <f t="shared" si="276"/>
        <v>Green</v>
      </c>
      <c r="F2978" s="72" t="s">
        <v>1738</v>
      </c>
      <c r="G2978" s="23"/>
      <c r="H2978" s="24" t="str">
        <f t="shared" si="277"/>
        <v>Start Loc</v>
      </c>
      <c r="I2978" s="24" t="str">
        <f t="shared" si="278"/>
        <v>End Loc</v>
      </c>
      <c r="J2978" s="24" t="str">
        <f t="shared" si="279"/>
        <v>Segment</v>
      </c>
      <c r="K2978" s="71" t="s">
        <v>861</v>
      </c>
      <c r="L2978" s="22">
        <v>4</v>
      </c>
      <c r="M2978" s="22">
        <v>4.24</v>
      </c>
      <c r="N2978" s="22">
        <v>2</v>
      </c>
      <c r="O2978" s="22">
        <v>0</v>
      </c>
      <c r="P2978" s="22">
        <v>1</v>
      </c>
      <c r="Q2978" s="22">
        <v>1</v>
      </c>
      <c r="R2978" s="22"/>
      <c r="S2978" s="22"/>
      <c r="T2978" s="22"/>
      <c r="U2978" t="s">
        <v>1937</v>
      </c>
      <c r="V2978" s="18">
        <f t="shared" si="280"/>
        <v>0.24000000000000021</v>
      </c>
      <c r="W2978" s="18">
        <v>40.784680815999998</v>
      </c>
      <c r="X2978" s="18">
        <v>-82.871873316700004</v>
      </c>
      <c r="Y2978" s="18">
        <v>40.7847929669</v>
      </c>
      <c r="Z2978" s="18">
        <v>-82.867355774499998</v>
      </c>
      <c r="AA2978" s="71" t="str">
        <f t="shared" si="281"/>
        <v>CRA</v>
      </c>
    </row>
    <row r="2979" spans="1:27" x14ac:dyDescent="0.25">
      <c r="A2979" s="22" t="s">
        <v>6048</v>
      </c>
      <c r="B2979" s="22">
        <v>0</v>
      </c>
      <c r="C2979" s="22" t="s">
        <v>4612</v>
      </c>
      <c r="D2979" s="22">
        <v>2</v>
      </c>
      <c r="E2979" s="23" t="str">
        <f t="shared" si="276"/>
        <v>Green</v>
      </c>
      <c r="F2979" s="72" t="s">
        <v>1738</v>
      </c>
      <c r="G2979" s="23"/>
      <c r="H2979" s="24" t="str">
        <f t="shared" si="277"/>
        <v>Start Loc</v>
      </c>
      <c r="I2979" s="24" t="str">
        <f t="shared" si="278"/>
        <v>End Loc</v>
      </c>
      <c r="J2979" s="24" t="str">
        <f t="shared" si="279"/>
        <v>Segment</v>
      </c>
      <c r="K2979" s="71" t="s">
        <v>861</v>
      </c>
      <c r="L2979" s="22">
        <v>1</v>
      </c>
      <c r="M2979" s="22">
        <v>1.24</v>
      </c>
      <c r="N2979" s="22">
        <v>2</v>
      </c>
      <c r="O2979" s="22">
        <v>1</v>
      </c>
      <c r="P2979" s="22">
        <v>0</v>
      </c>
      <c r="Q2979" s="22">
        <v>0</v>
      </c>
      <c r="R2979" s="22"/>
      <c r="S2979" s="22"/>
      <c r="T2979" s="22"/>
      <c r="U2979" t="s">
        <v>1937</v>
      </c>
      <c r="V2979" s="18">
        <f t="shared" si="280"/>
        <v>0.24</v>
      </c>
      <c r="W2979" s="18">
        <v>40.788001881500001</v>
      </c>
      <c r="X2979" s="18">
        <v>-82.928152368599996</v>
      </c>
      <c r="Y2979" s="18">
        <v>40.788017991399997</v>
      </c>
      <c r="Z2979" s="18">
        <v>-82.923579626700004</v>
      </c>
      <c r="AA2979" s="71" t="str">
        <f t="shared" si="281"/>
        <v>CRA</v>
      </c>
    </row>
    <row r="2980" spans="1:27" x14ac:dyDescent="0.25">
      <c r="A2980" s="22" t="s">
        <v>2493</v>
      </c>
      <c r="B2980" s="22">
        <v>0</v>
      </c>
      <c r="C2980" s="22" t="s">
        <v>4612</v>
      </c>
      <c r="D2980" s="22">
        <v>2</v>
      </c>
      <c r="E2980" s="23" t="str">
        <f t="shared" si="276"/>
        <v>Green</v>
      </c>
      <c r="F2980" s="72" t="s">
        <v>1683</v>
      </c>
      <c r="G2980" s="23"/>
      <c r="H2980" s="24" t="str">
        <f t="shared" si="277"/>
        <v>Start Loc</v>
      </c>
      <c r="I2980" s="24" t="str">
        <f t="shared" si="278"/>
        <v>End Loc</v>
      </c>
      <c r="J2980" s="24" t="str">
        <f t="shared" si="279"/>
        <v>Segment</v>
      </c>
      <c r="K2980" s="71" t="s">
        <v>886</v>
      </c>
      <c r="L2980" s="22">
        <v>1</v>
      </c>
      <c r="M2980" s="22">
        <v>1.24</v>
      </c>
      <c r="N2980" s="22">
        <v>2</v>
      </c>
      <c r="O2980" s="22">
        <v>0</v>
      </c>
      <c r="P2980" s="22">
        <v>0</v>
      </c>
      <c r="Q2980" s="22">
        <v>0</v>
      </c>
      <c r="R2980" s="22"/>
      <c r="S2980" s="22"/>
      <c r="T2980" s="22"/>
      <c r="U2980" t="s">
        <v>332</v>
      </c>
      <c r="V2980" s="18">
        <f t="shared" si="280"/>
        <v>0.24</v>
      </c>
      <c r="W2980" s="18">
        <v>40.788484327100001</v>
      </c>
      <c r="X2980" s="18">
        <v>-84.089782516900001</v>
      </c>
      <c r="Y2980" s="18">
        <v>40.788612990700003</v>
      </c>
      <c r="Z2980" s="18">
        <v>-84.085200521499999</v>
      </c>
      <c r="AA2980" s="71" t="str">
        <f t="shared" si="281"/>
        <v>ALL</v>
      </c>
    </row>
    <row r="2981" spans="1:27" x14ac:dyDescent="0.25">
      <c r="A2981" s="22" t="s">
        <v>3699</v>
      </c>
      <c r="B2981" s="22">
        <v>0</v>
      </c>
      <c r="C2981" s="22" t="s">
        <v>4637</v>
      </c>
      <c r="D2981" s="22">
        <v>2</v>
      </c>
      <c r="E2981" s="23" t="str">
        <f t="shared" si="276"/>
        <v>Green</v>
      </c>
      <c r="F2981" s="72" t="s">
        <v>1707</v>
      </c>
      <c r="G2981" s="23"/>
      <c r="H2981" s="24" t="str">
        <f t="shared" si="277"/>
        <v>Start Loc</v>
      </c>
      <c r="I2981" s="24" t="str">
        <f t="shared" si="278"/>
        <v>End Loc</v>
      </c>
      <c r="J2981" s="24" t="str">
        <f t="shared" si="279"/>
        <v>Segment</v>
      </c>
      <c r="K2981" s="71" t="s">
        <v>1156</v>
      </c>
      <c r="L2981" s="22">
        <v>8.25</v>
      </c>
      <c r="M2981" s="22">
        <v>8.49</v>
      </c>
      <c r="N2981" s="22">
        <v>2</v>
      </c>
      <c r="O2981" s="22">
        <v>0</v>
      </c>
      <c r="P2981" s="22">
        <v>0</v>
      </c>
      <c r="Q2981" s="22">
        <v>2</v>
      </c>
      <c r="R2981" s="22"/>
      <c r="S2981" s="22"/>
      <c r="T2981" s="22"/>
      <c r="U2981" t="s">
        <v>770</v>
      </c>
      <c r="V2981" s="18">
        <f t="shared" si="280"/>
        <v>0.24000000000000021</v>
      </c>
      <c r="W2981" s="18">
        <v>40.788849922799997</v>
      </c>
      <c r="X2981" s="18">
        <v>-82.217631634699998</v>
      </c>
      <c r="Y2981" s="18">
        <v>40.791729942000003</v>
      </c>
      <c r="Z2981" s="18">
        <v>-82.215719407099996</v>
      </c>
      <c r="AA2981" s="71" t="str">
        <f t="shared" si="281"/>
        <v>ASD</v>
      </c>
    </row>
    <row r="2982" spans="1:27" x14ac:dyDescent="0.25">
      <c r="A2982" s="22" t="s">
        <v>3621</v>
      </c>
      <c r="B2982" s="22">
        <v>0</v>
      </c>
      <c r="C2982" s="22" t="s">
        <v>4668</v>
      </c>
      <c r="D2982" s="22">
        <v>2</v>
      </c>
      <c r="E2982" s="23" t="str">
        <f t="shared" si="276"/>
        <v>Green</v>
      </c>
      <c r="F2982" s="72" t="s">
        <v>1700</v>
      </c>
      <c r="G2982" s="23"/>
      <c r="H2982" s="24" t="str">
        <f t="shared" si="277"/>
        <v>Start Loc</v>
      </c>
      <c r="I2982" s="24" t="str">
        <f t="shared" si="278"/>
        <v>End Loc</v>
      </c>
      <c r="J2982" s="24" t="str">
        <f t="shared" si="279"/>
        <v>Segment</v>
      </c>
      <c r="K2982" s="71" t="s">
        <v>2021</v>
      </c>
      <c r="L2982" s="22">
        <v>9.5</v>
      </c>
      <c r="M2982" s="22">
        <v>9.74</v>
      </c>
      <c r="N2982" s="22">
        <v>2</v>
      </c>
      <c r="O2982" s="22">
        <v>0</v>
      </c>
      <c r="P2982" s="22">
        <v>0</v>
      </c>
      <c r="Q2982" s="22">
        <v>1</v>
      </c>
      <c r="R2982" s="22"/>
      <c r="S2982" s="22"/>
      <c r="T2982" s="22"/>
      <c r="U2982" t="s">
        <v>1809</v>
      </c>
      <c r="V2982" s="18">
        <f t="shared" si="280"/>
        <v>0.24000000000000021</v>
      </c>
      <c r="W2982" s="18">
        <v>40.788318035800003</v>
      </c>
      <c r="X2982" s="18">
        <v>-81.785101936100006</v>
      </c>
      <c r="Y2982" s="18">
        <v>40.791792041699999</v>
      </c>
      <c r="Z2982" s="18">
        <v>-81.785015980799997</v>
      </c>
      <c r="AA2982" s="71" t="str">
        <f t="shared" si="281"/>
        <v>WAY</v>
      </c>
    </row>
    <row r="2983" spans="1:27" x14ac:dyDescent="0.25">
      <c r="A2983" s="22" t="s">
        <v>4092</v>
      </c>
      <c r="B2983" s="22">
        <v>0</v>
      </c>
      <c r="C2983" s="22" t="s">
        <v>4656</v>
      </c>
      <c r="D2983" s="22">
        <v>3</v>
      </c>
      <c r="E2983" s="23" t="str">
        <f t="shared" si="276"/>
        <v>Green</v>
      </c>
      <c r="F2983" s="72" t="s">
        <v>1700</v>
      </c>
      <c r="G2983" s="23"/>
      <c r="H2983" s="24" t="str">
        <f t="shared" si="277"/>
        <v>Start Loc</v>
      </c>
      <c r="I2983" s="24" t="str">
        <f t="shared" si="278"/>
        <v>End Loc</v>
      </c>
      <c r="J2983" s="24" t="str">
        <f t="shared" si="279"/>
        <v>Segment</v>
      </c>
      <c r="K2983" s="71" t="s">
        <v>958</v>
      </c>
      <c r="L2983" s="22">
        <v>7.25</v>
      </c>
      <c r="M2983" s="22">
        <v>7.49</v>
      </c>
      <c r="N2983" s="22">
        <v>3</v>
      </c>
      <c r="O2983" s="22">
        <v>0</v>
      </c>
      <c r="P2983" s="22">
        <v>0</v>
      </c>
      <c r="Q2983" s="22">
        <v>0</v>
      </c>
      <c r="R2983" s="22"/>
      <c r="S2983" s="22"/>
      <c r="T2983" s="22"/>
      <c r="U2983" t="s">
        <v>323</v>
      </c>
      <c r="V2983" s="18">
        <f t="shared" si="280"/>
        <v>0.24000000000000021</v>
      </c>
      <c r="W2983" s="18">
        <v>40.791128811500002</v>
      </c>
      <c r="X2983" s="18">
        <v>-81.878608903499995</v>
      </c>
      <c r="Y2983" s="18">
        <v>40.7936802129</v>
      </c>
      <c r="Z2983" s="18">
        <v>-81.876884246000003</v>
      </c>
      <c r="AA2983" s="71" t="str">
        <f t="shared" si="281"/>
        <v>WAY</v>
      </c>
    </row>
    <row r="2984" spans="1:27" x14ac:dyDescent="0.25">
      <c r="A2984" s="22" t="s">
        <v>2896</v>
      </c>
      <c r="B2984" s="22">
        <v>0</v>
      </c>
      <c r="C2984" s="22" t="s">
        <v>4606</v>
      </c>
      <c r="D2984" s="22">
        <v>2</v>
      </c>
      <c r="E2984" s="23" t="str">
        <f t="shared" si="276"/>
        <v>Green</v>
      </c>
      <c r="F2984" s="72" t="s">
        <v>1702</v>
      </c>
      <c r="G2984" s="23"/>
      <c r="H2984" s="24" t="str">
        <f t="shared" si="277"/>
        <v>Start Loc</v>
      </c>
      <c r="I2984" s="24" t="str">
        <f t="shared" si="278"/>
        <v>End Loc</v>
      </c>
      <c r="J2984" s="24" t="str">
        <f t="shared" si="279"/>
        <v>Segment</v>
      </c>
      <c r="K2984" s="71" t="s">
        <v>1151</v>
      </c>
      <c r="L2984" s="22">
        <v>0.25</v>
      </c>
      <c r="M2984" s="22">
        <v>0.49</v>
      </c>
      <c r="N2984" s="22">
        <v>2</v>
      </c>
      <c r="O2984" s="22">
        <v>0</v>
      </c>
      <c r="P2984" s="22">
        <v>0</v>
      </c>
      <c r="Q2984" s="22">
        <v>1</v>
      </c>
      <c r="R2984" s="22"/>
      <c r="S2984" s="22"/>
      <c r="T2984" s="22"/>
      <c r="U2984" t="s">
        <v>749</v>
      </c>
      <c r="V2984" s="18">
        <f t="shared" si="280"/>
        <v>0.24</v>
      </c>
      <c r="W2984" s="18">
        <v>40.791910997899997</v>
      </c>
      <c r="X2984" s="18">
        <v>-80.553217317100007</v>
      </c>
      <c r="Y2984" s="18">
        <v>40.793848673799999</v>
      </c>
      <c r="Z2984" s="18">
        <v>-80.556216234000004</v>
      </c>
      <c r="AA2984" s="71" t="str">
        <f t="shared" si="281"/>
        <v>COL</v>
      </c>
    </row>
    <row r="2985" spans="1:27" x14ac:dyDescent="0.25">
      <c r="A2985" s="22" t="s">
        <v>4046</v>
      </c>
      <c r="B2985" s="22">
        <v>0</v>
      </c>
      <c r="C2985" s="22" t="s">
        <v>4614</v>
      </c>
      <c r="D2985" s="22">
        <v>3</v>
      </c>
      <c r="E2985" s="23" t="str">
        <f t="shared" si="276"/>
        <v>Green</v>
      </c>
      <c r="F2985" s="72" t="s">
        <v>1683</v>
      </c>
      <c r="G2985" s="23"/>
      <c r="H2985" s="24" t="str">
        <f t="shared" si="277"/>
        <v>Start Loc</v>
      </c>
      <c r="I2985" s="24" t="str">
        <f t="shared" si="278"/>
        <v>End Loc</v>
      </c>
      <c r="J2985" s="24" t="str">
        <f t="shared" si="279"/>
        <v>Segment</v>
      </c>
      <c r="K2985" s="71" t="s">
        <v>837</v>
      </c>
      <c r="L2985" s="22">
        <v>3.75</v>
      </c>
      <c r="M2985" s="22">
        <v>3.99</v>
      </c>
      <c r="N2985" s="22">
        <v>3</v>
      </c>
      <c r="O2985" s="22">
        <v>0</v>
      </c>
      <c r="P2985" s="22">
        <v>0</v>
      </c>
      <c r="Q2985" s="22">
        <v>4</v>
      </c>
      <c r="R2985" s="22"/>
      <c r="S2985" s="22"/>
      <c r="T2985" s="22"/>
      <c r="U2985" t="s">
        <v>225</v>
      </c>
      <c r="V2985" s="18">
        <f t="shared" si="280"/>
        <v>0.24000000000000021</v>
      </c>
      <c r="W2985" s="18">
        <v>40.792214677600001</v>
      </c>
      <c r="X2985" s="18">
        <v>-84.171069656599997</v>
      </c>
      <c r="Y2985" s="18">
        <v>40.794452440100002</v>
      </c>
      <c r="Z2985" s="18">
        <v>-84.174395708500001</v>
      </c>
      <c r="AA2985" s="71" t="str">
        <f t="shared" si="281"/>
        <v>ALL</v>
      </c>
    </row>
    <row r="2986" spans="1:27" x14ac:dyDescent="0.25">
      <c r="A2986" s="22" t="s">
        <v>5784</v>
      </c>
      <c r="B2986" s="22">
        <v>0</v>
      </c>
      <c r="C2986" s="22" t="s">
        <v>4667</v>
      </c>
      <c r="D2986" s="22">
        <v>2</v>
      </c>
      <c r="E2986" s="23" t="str">
        <f t="shared" si="276"/>
        <v>Green</v>
      </c>
      <c r="F2986" s="72" t="s">
        <v>1700</v>
      </c>
      <c r="G2986" s="23"/>
      <c r="H2986" s="24" t="str">
        <f t="shared" si="277"/>
        <v>Start Loc</v>
      </c>
      <c r="I2986" s="24" t="str">
        <f t="shared" si="278"/>
        <v>End Loc</v>
      </c>
      <c r="J2986" s="24" t="str">
        <f t="shared" si="279"/>
        <v>Segment</v>
      </c>
      <c r="K2986" s="71" t="s">
        <v>1156</v>
      </c>
      <c r="L2986" s="22">
        <v>18</v>
      </c>
      <c r="M2986" s="22">
        <v>18.239999999999998</v>
      </c>
      <c r="N2986" s="22">
        <v>2</v>
      </c>
      <c r="O2986" s="22">
        <v>0</v>
      </c>
      <c r="P2986" s="22">
        <v>0</v>
      </c>
      <c r="Q2986" s="22">
        <v>1</v>
      </c>
      <c r="R2986" s="22"/>
      <c r="S2986" s="22"/>
      <c r="T2986" s="22"/>
      <c r="U2986" t="s">
        <v>6684</v>
      </c>
      <c r="V2986" s="18">
        <f t="shared" si="280"/>
        <v>0.23999999999999844</v>
      </c>
      <c r="W2986" s="18">
        <v>40.794996919799999</v>
      </c>
      <c r="X2986" s="18">
        <v>-81.789962757799998</v>
      </c>
      <c r="Y2986" s="18">
        <v>40.796143964099997</v>
      </c>
      <c r="Z2986" s="18">
        <v>-81.785687720300004</v>
      </c>
      <c r="AA2986" s="71" t="str">
        <f t="shared" si="281"/>
        <v>WAY</v>
      </c>
    </row>
    <row r="2987" spans="1:27" x14ac:dyDescent="0.25">
      <c r="A2987" s="22" t="s">
        <v>2826</v>
      </c>
      <c r="B2987" s="22">
        <v>0</v>
      </c>
      <c r="C2987" s="22" t="s">
        <v>4638</v>
      </c>
      <c r="D2987" s="22">
        <v>2</v>
      </c>
      <c r="E2987" s="23" t="str">
        <f t="shared" si="276"/>
        <v>Green</v>
      </c>
      <c r="F2987" s="72" t="s">
        <v>1738</v>
      </c>
      <c r="G2987" s="23"/>
      <c r="H2987" s="24" t="str">
        <f t="shared" si="277"/>
        <v>Start Loc</v>
      </c>
      <c r="I2987" s="24" t="str">
        <f t="shared" si="278"/>
        <v>End Loc</v>
      </c>
      <c r="J2987" s="24" t="str">
        <f t="shared" si="279"/>
        <v>Segment</v>
      </c>
      <c r="K2987" s="71" t="s">
        <v>803</v>
      </c>
      <c r="L2987" s="22">
        <v>7.5</v>
      </c>
      <c r="M2987" s="22">
        <v>7.74</v>
      </c>
      <c r="N2987" s="22">
        <v>2</v>
      </c>
      <c r="O2987" s="22">
        <v>0</v>
      </c>
      <c r="P2987" s="22">
        <v>0</v>
      </c>
      <c r="Q2987" s="22">
        <v>1</v>
      </c>
      <c r="R2987" s="22"/>
      <c r="S2987" s="22"/>
      <c r="T2987" s="22"/>
      <c r="U2987" t="s">
        <v>596</v>
      </c>
      <c r="V2987" s="18">
        <f t="shared" si="280"/>
        <v>0.24000000000000021</v>
      </c>
      <c r="W2987" s="18">
        <v>40.794004234500001</v>
      </c>
      <c r="X2987" s="18">
        <v>-82.998885108600007</v>
      </c>
      <c r="Y2987" s="18">
        <v>40.796427028099998</v>
      </c>
      <c r="Z2987" s="18">
        <v>-82.995733419700002</v>
      </c>
      <c r="AA2987" s="71" t="str">
        <f t="shared" si="281"/>
        <v>CRA</v>
      </c>
    </row>
    <row r="2988" spans="1:27" x14ac:dyDescent="0.25">
      <c r="A2988" s="22" t="s">
        <v>2657</v>
      </c>
      <c r="B2988" s="22">
        <v>0</v>
      </c>
      <c r="C2988" s="22" t="s">
        <v>4624</v>
      </c>
      <c r="D2988" s="22">
        <v>2</v>
      </c>
      <c r="E2988" s="23" t="str">
        <f t="shared" si="276"/>
        <v>Green</v>
      </c>
      <c r="F2988" s="72" t="s">
        <v>1702</v>
      </c>
      <c r="G2988" s="23"/>
      <c r="H2988" s="24" t="str">
        <f t="shared" si="277"/>
        <v>Start Loc</v>
      </c>
      <c r="I2988" s="24" t="str">
        <f t="shared" si="278"/>
        <v>End Loc</v>
      </c>
      <c r="J2988" s="24" t="str">
        <f t="shared" si="279"/>
        <v>Segment</v>
      </c>
      <c r="K2988" s="71" t="s">
        <v>1104</v>
      </c>
      <c r="L2988" s="22">
        <v>2.25</v>
      </c>
      <c r="M2988" s="22">
        <v>2.4900000000000002</v>
      </c>
      <c r="N2988" s="22">
        <v>2</v>
      </c>
      <c r="O2988" s="22">
        <v>0</v>
      </c>
      <c r="P2988" s="22">
        <v>0</v>
      </c>
      <c r="Q2988" s="22">
        <v>1</v>
      </c>
      <c r="R2988" s="22"/>
      <c r="S2988" s="22"/>
      <c r="T2988" s="22"/>
      <c r="U2988" t="s">
        <v>585</v>
      </c>
      <c r="V2988" s="18">
        <f t="shared" si="280"/>
        <v>0.24000000000000021</v>
      </c>
      <c r="W2988" s="18">
        <v>40.794281915399999</v>
      </c>
      <c r="X2988" s="18">
        <v>-81.032131667300007</v>
      </c>
      <c r="Y2988" s="18">
        <v>40.797723920599999</v>
      </c>
      <c r="Z2988" s="18">
        <v>-81.032356382700002</v>
      </c>
      <c r="AA2988" s="71" t="str">
        <f t="shared" si="281"/>
        <v>COL</v>
      </c>
    </row>
    <row r="2989" spans="1:27" x14ac:dyDescent="0.25">
      <c r="A2989" s="22" t="s">
        <v>2599</v>
      </c>
      <c r="B2989" s="22">
        <v>0</v>
      </c>
      <c r="C2989" s="22" t="s">
        <v>4616</v>
      </c>
      <c r="D2989" s="22">
        <v>2</v>
      </c>
      <c r="E2989" s="23" t="str">
        <f t="shared" si="276"/>
        <v>Green</v>
      </c>
      <c r="F2989" s="72" t="s">
        <v>1683</v>
      </c>
      <c r="G2989" s="23"/>
      <c r="H2989" s="24" t="str">
        <f t="shared" si="277"/>
        <v>Start Loc</v>
      </c>
      <c r="I2989" s="24" t="str">
        <f t="shared" si="278"/>
        <v>End Loc</v>
      </c>
      <c r="J2989" s="24" t="str">
        <f t="shared" si="279"/>
        <v>Segment</v>
      </c>
      <c r="K2989" s="71" t="s">
        <v>837</v>
      </c>
      <c r="L2989" s="22">
        <v>4</v>
      </c>
      <c r="M2989" s="22">
        <v>4.24</v>
      </c>
      <c r="N2989" s="22">
        <v>2</v>
      </c>
      <c r="O2989" s="22">
        <v>0</v>
      </c>
      <c r="P2989" s="22">
        <v>0</v>
      </c>
      <c r="Q2989" s="22">
        <v>0</v>
      </c>
      <c r="R2989" s="22"/>
      <c r="S2989" s="22"/>
      <c r="T2989" s="22"/>
      <c r="U2989" t="s">
        <v>225</v>
      </c>
      <c r="V2989" s="18">
        <f t="shared" si="280"/>
        <v>0.24000000000000021</v>
      </c>
      <c r="W2989" s="18">
        <v>40.794577099500003</v>
      </c>
      <c r="X2989" s="18">
        <v>-84.174493170299996</v>
      </c>
      <c r="Y2989" s="18">
        <v>40.797757792799999</v>
      </c>
      <c r="Z2989" s="18">
        <v>-84.176190581900002</v>
      </c>
      <c r="AA2989" s="71" t="str">
        <f t="shared" si="281"/>
        <v>ALL</v>
      </c>
    </row>
    <row r="2990" spans="1:27" x14ac:dyDescent="0.25">
      <c r="A2990" s="22" t="s">
        <v>4290</v>
      </c>
      <c r="B2990" s="22">
        <v>0</v>
      </c>
      <c r="C2990" s="22" t="s">
        <v>4700</v>
      </c>
      <c r="D2990" s="22">
        <v>4</v>
      </c>
      <c r="E2990" s="23" t="str">
        <f t="shared" si="276"/>
        <v>Green</v>
      </c>
      <c r="F2990" s="72" t="s">
        <v>1738</v>
      </c>
      <c r="G2990" s="23"/>
      <c r="H2990" s="24" t="str">
        <f t="shared" si="277"/>
        <v>Start Loc</v>
      </c>
      <c r="I2990" s="24" t="str">
        <f t="shared" si="278"/>
        <v>End Loc</v>
      </c>
      <c r="J2990" s="24" t="str">
        <f t="shared" si="279"/>
        <v>Segment</v>
      </c>
      <c r="K2990" s="71" t="s">
        <v>919</v>
      </c>
      <c r="L2990" s="22">
        <v>18.25</v>
      </c>
      <c r="M2990" s="22">
        <v>18.489999999999998</v>
      </c>
      <c r="N2990" s="22">
        <v>4</v>
      </c>
      <c r="O2990" s="22">
        <v>0</v>
      </c>
      <c r="P2990" s="22">
        <v>1</v>
      </c>
      <c r="Q2990" s="22">
        <v>2</v>
      </c>
      <c r="R2990" s="22"/>
      <c r="S2990" s="22"/>
      <c r="T2990" s="22"/>
      <c r="U2990" t="s">
        <v>1777</v>
      </c>
      <c r="V2990" s="18">
        <f t="shared" si="280"/>
        <v>0.23999999999999844</v>
      </c>
      <c r="W2990" s="18">
        <v>40.806719710400003</v>
      </c>
      <c r="X2990" s="18">
        <v>-82.777505536000007</v>
      </c>
      <c r="Y2990" s="18">
        <v>40.8056814117</v>
      </c>
      <c r="Z2990" s="18">
        <v>-82.773265761800005</v>
      </c>
      <c r="AA2990" s="71" t="str">
        <f t="shared" si="281"/>
        <v>CRA</v>
      </c>
    </row>
    <row r="2991" spans="1:27" x14ac:dyDescent="0.25">
      <c r="A2991" s="22" t="s">
        <v>5350</v>
      </c>
      <c r="B2991" s="22">
        <v>0</v>
      </c>
      <c r="C2991" s="22" t="s">
        <v>4615</v>
      </c>
      <c r="D2991" s="22">
        <v>3</v>
      </c>
      <c r="E2991" s="23" t="str">
        <f t="shared" si="276"/>
        <v>Green</v>
      </c>
      <c r="F2991" s="72" t="s">
        <v>1708</v>
      </c>
      <c r="G2991" s="23"/>
      <c r="H2991" s="24" t="str">
        <f t="shared" si="277"/>
        <v>Start Loc</v>
      </c>
      <c r="I2991" s="24" t="str">
        <f t="shared" si="278"/>
        <v>End Loc</v>
      </c>
      <c r="J2991" s="24" t="str">
        <f t="shared" si="279"/>
        <v>Segment</v>
      </c>
      <c r="K2991" s="71" t="s">
        <v>1020</v>
      </c>
      <c r="L2991" s="22">
        <v>2.5</v>
      </c>
      <c r="M2991" s="22">
        <v>2.74</v>
      </c>
      <c r="N2991" s="22">
        <v>3</v>
      </c>
      <c r="O2991" s="22">
        <v>0</v>
      </c>
      <c r="P2991" s="22">
        <v>0</v>
      </c>
      <c r="Q2991" s="22">
        <v>1</v>
      </c>
      <c r="R2991" s="22"/>
      <c r="S2991" s="22"/>
      <c r="T2991" s="22"/>
      <c r="U2991" t="s">
        <v>416</v>
      </c>
      <c r="V2991" s="18">
        <f t="shared" si="280"/>
        <v>0.24000000000000021</v>
      </c>
      <c r="W2991" s="18">
        <v>40.808002471800002</v>
      </c>
      <c r="X2991" s="18">
        <v>-82.5468735611</v>
      </c>
      <c r="Y2991" s="18">
        <v>40.805866641999998</v>
      </c>
      <c r="Z2991" s="18">
        <v>-82.543991861799995</v>
      </c>
      <c r="AA2991" s="71" t="str">
        <f t="shared" si="281"/>
        <v>RIC</v>
      </c>
    </row>
    <row r="2992" spans="1:27" x14ac:dyDescent="0.25">
      <c r="A2992" s="22" t="s">
        <v>3518</v>
      </c>
      <c r="B2992" s="22">
        <v>0</v>
      </c>
      <c r="C2992" s="22" t="s">
        <v>4607</v>
      </c>
      <c r="D2992" s="22">
        <v>3</v>
      </c>
      <c r="E2992" s="23" t="str">
        <f t="shared" si="276"/>
        <v>Green</v>
      </c>
      <c r="F2992" s="72" t="s">
        <v>1671</v>
      </c>
      <c r="G2992" s="23"/>
      <c r="H2992" s="24" t="str">
        <f t="shared" si="277"/>
        <v>Start Loc</v>
      </c>
      <c r="I2992" s="24" t="str">
        <f t="shared" si="278"/>
        <v>End Loc</v>
      </c>
      <c r="J2992" s="24" t="str">
        <f t="shared" si="279"/>
        <v>Segment</v>
      </c>
      <c r="K2992" s="71" t="s">
        <v>939</v>
      </c>
      <c r="L2992" s="22">
        <v>5</v>
      </c>
      <c r="M2992" s="22">
        <v>5.24</v>
      </c>
      <c r="N2992" s="22">
        <v>3</v>
      </c>
      <c r="O2992" s="22">
        <v>0</v>
      </c>
      <c r="P2992" s="22">
        <v>0</v>
      </c>
      <c r="Q2992" s="22">
        <v>3</v>
      </c>
      <c r="R2992" s="22"/>
      <c r="S2992" s="22"/>
      <c r="T2992" s="22"/>
      <c r="U2992" t="s">
        <v>566</v>
      </c>
      <c r="V2992" s="18">
        <f t="shared" si="280"/>
        <v>0.24000000000000021</v>
      </c>
      <c r="W2992" s="18">
        <v>40.796654591699998</v>
      </c>
      <c r="X2992" s="18">
        <v>-81.165097260300001</v>
      </c>
      <c r="Y2992" s="18">
        <v>40.807367345899998</v>
      </c>
      <c r="Z2992" s="18">
        <v>-81.174036071399996</v>
      </c>
      <c r="AA2992" s="71" t="str">
        <f t="shared" si="281"/>
        <v>STA</v>
      </c>
    </row>
    <row r="2993" spans="1:27" x14ac:dyDescent="0.25">
      <c r="A2993" s="22" t="s">
        <v>5308</v>
      </c>
      <c r="B2993" s="22">
        <v>0</v>
      </c>
      <c r="C2993" s="22" t="s">
        <v>4609</v>
      </c>
      <c r="D2993" s="22">
        <v>2</v>
      </c>
      <c r="E2993" s="23" t="str">
        <f t="shared" si="276"/>
        <v>Green</v>
      </c>
      <c r="F2993" s="72" t="s">
        <v>1671</v>
      </c>
      <c r="G2993" s="23"/>
      <c r="H2993" s="24" t="str">
        <f t="shared" si="277"/>
        <v>Start Loc</v>
      </c>
      <c r="I2993" s="24" t="str">
        <f t="shared" si="278"/>
        <v>End Loc</v>
      </c>
      <c r="J2993" s="24" t="str">
        <f t="shared" si="279"/>
        <v>Segment</v>
      </c>
      <c r="K2993" s="71" t="s">
        <v>1058</v>
      </c>
      <c r="L2993" s="22">
        <v>4.25</v>
      </c>
      <c r="M2993" s="22">
        <v>4.49</v>
      </c>
      <c r="N2993" s="22">
        <v>2</v>
      </c>
      <c r="O2993" s="22">
        <v>0</v>
      </c>
      <c r="P2993" s="22">
        <v>0</v>
      </c>
      <c r="Q2993" s="22">
        <v>0</v>
      </c>
      <c r="R2993" s="22"/>
      <c r="S2993" s="22"/>
      <c r="T2993" s="22"/>
      <c r="U2993" t="s">
        <v>496</v>
      </c>
      <c r="V2993" s="18">
        <f t="shared" si="280"/>
        <v>0.24000000000000021</v>
      </c>
      <c r="W2993" s="18">
        <v>40.808180786100003</v>
      </c>
      <c r="X2993" s="18">
        <v>-81.305787308199996</v>
      </c>
      <c r="Y2993" s="18">
        <v>40.8095625248</v>
      </c>
      <c r="Z2993" s="18">
        <v>-81.301605347899994</v>
      </c>
      <c r="AA2993" s="71" t="str">
        <f t="shared" si="281"/>
        <v>STA</v>
      </c>
    </row>
    <row r="2994" spans="1:27" x14ac:dyDescent="0.25">
      <c r="A2994" s="22" t="s">
        <v>4200</v>
      </c>
      <c r="B2994" s="22">
        <v>0</v>
      </c>
      <c r="C2994" s="22" t="s">
        <v>4619</v>
      </c>
      <c r="D2994" s="22">
        <v>5</v>
      </c>
      <c r="E2994" s="23" t="str">
        <f t="shared" si="276"/>
        <v>Green</v>
      </c>
      <c r="F2994" s="72" t="s">
        <v>1700</v>
      </c>
      <c r="G2994" s="23"/>
      <c r="H2994" s="24" t="str">
        <f t="shared" si="277"/>
        <v>Start Loc</v>
      </c>
      <c r="I2994" s="24" t="str">
        <f t="shared" si="278"/>
        <v>End Loc</v>
      </c>
      <c r="J2994" s="24" t="str">
        <f t="shared" si="279"/>
        <v>Segment</v>
      </c>
      <c r="K2994" s="71" t="s">
        <v>787</v>
      </c>
      <c r="L2994" s="22">
        <v>0.5</v>
      </c>
      <c r="M2994" s="22">
        <v>0.74</v>
      </c>
      <c r="N2994" s="22">
        <v>5</v>
      </c>
      <c r="O2994" s="22">
        <v>0</v>
      </c>
      <c r="P2994" s="22">
        <v>0</v>
      </c>
      <c r="Q2994" s="22">
        <v>4</v>
      </c>
      <c r="R2994" s="22"/>
      <c r="S2994" s="22"/>
      <c r="T2994" s="22"/>
      <c r="U2994" t="s">
        <v>1463</v>
      </c>
      <c r="V2994" s="18">
        <f t="shared" si="280"/>
        <v>0.24</v>
      </c>
      <c r="W2994" s="18">
        <v>40.808023517899997</v>
      </c>
      <c r="X2994" s="18">
        <v>-81.693209640999996</v>
      </c>
      <c r="Y2994" s="18">
        <v>40.809829173499999</v>
      </c>
      <c r="Z2994" s="18">
        <v>-81.690745568400004</v>
      </c>
      <c r="AA2994" s="71" t="str">
        <f t="shared" si="281"/>
        <v>WAY</v>
      </c>
    </row>
    <row r="2995" spans="1:27" x14ac:dyDescent="0.25">
      <c r="A2995" s="22" t="s">
        <v>5836</v>
      </c>
      <c r="B2995" s="22">
        <v>0</v>
      </c>
      <c r="C2995" s="22" t="s">
        <v>4635</v>
      </c>
      <c r="D2995" s="22">
        <v>2</v>
      </c>
      <c r="E2995" s="23" t="str">
        <f t="shared" si="276"/>
        <v>Green</v>
      </c>
      <c r="F2995" s="72" t="s">
        <v>1671</v>
      </c>
      <c r="G2995" s="23"/>
      <c r="H2995" s="24" t="str">
        <f t="shared" si="277"/>
        <v>Start Loc</v>
      </c>
      <c r="I2995" s="24" t="str">
        <f t="shared" si="278"/>
        <v>End Loc</v>
      </c>
      <c r="J2995" s="24" t="str">
        <f t="shared" si="279"/>
        <v>Segment</v>
      </c>
      <c r="K2995" s="71" t="s">
        <v>2018</v>
      </c>
      <c r="L2995" s="22">
        <v>4.5</v>
      </c>
      <c r="M2995" s="22">
        <v>4.74</v>
      </c>
      <c r="N2995" s="22">
        <v>2</v>
      </c>
      <c r="O2995" s="22">
        <v>0</v>
      </c>
      <c r="P2995" s="22">
        <v>0</v>
      </c>
      <c r="Q2995" s="22">
        <v>0</v>
      </c>
      <c r="R2995" s="22"/>
      <c r="S2995" s="22"/>
      <c r="T2995" s="22"/>
      <c r="U2995" t="s">
        <v>1778</v>
      </c>
      <c r="V2995" s="18">
        <f t="shared" si="280"/>
        <v>0.24000000000000021</v>
      </c>
      <c r="W2995" s="18">
        <v>40.810837700699999</v>
      </c>
      <c r="X2995" s="18">
        <v>-81.425093461200007</v>
      </c>
      <c r="Y2995" s="18">
        <v>40.810201590200002</v>
      </c>
      <c r="Z2995" s="18">
        <v>-81.4206762357</v>
      </c>
      <c r="AA2995" s="71" t="str">
        <f t="shared" si="281"/>
        <v>STA</v>
      </c>
    </row>
    <row r="2996" spans="1:27" x14ac:dyDescent="0.25">
      <c r="A2996" s="22" t="s">
        <v>5152</v>
      </c>
      <c r="B2996" s="22">
        <v>0</v>
      </c>
      <c r="C2996" s="22" t="s">
        <v>4635</v>
      </c>
      <c r="D2996" s="22">
        <v>2</v>
      </c>
      <c r="E2996" s="23" t="str">
        <f t="shared" si="276"/>
        <v>Green</v>
      </c>
      <c r="F2996" s="72" t="s">
        <v>1671</v>
      </c>
      <c r="G2996" s="23"/>
      <c r="H2996" s="24" t="str">
        <f t="shared" si="277"/>
        <v>Start Loc</v>
      </c>
      <c r="I2996" s="24" t="str">
        <f t="shared" si="278"/>
        <v>End Loc</v>
      </c>
      <c r="J2996" s="24" t="str">
        <f t="shared" si="279"/>
        <v>Segment</v>
      </c>
      <c r="K2996" s="71" t="s">
        <v>1058</v>
      </c>
      <c r="L2996" s="22">
        <v>4.5</v>
      </c>
      <c r="M2996" s="22">
        <v>4.74</v>
      </c>
      <c r="N2996" s="22">
        <v>2</v>
      </c>
      <c r="O2996" s="22">
        <v>0</v>
      </c>
      <c r="P2996" s="22">
        <v>0</v>
      </c>
      <c r="Q2996" s="22">
        <v>1</v>
      </c>
      <c r="R2996" s="22"/>
      <c r="S2996" s="22"/>
      <c r="T2996" s="22"/>
      <c r="U2996" t="s">
        <v>496</v>
      </c>
      <c r="V2996" s="18">
        <f t="shared" si="280"/>
        <v>0.24000000000000021</v>
      </c>
      <c r="W2996" s="18">
        <v>40.809611446600002</v>
      </c>
      <c r="X2996" s="18">
        <v>-81.301425886900006</v>
      </c>
      <c r="Y2996" s="18">
        <v>40.810405705400001</v>
      </c>
      <c r="Z2996" s="18">
        <v>-81.297002249200006</v>
      </c>
      <c r="AA2996" s="71" t="str">
        <f t="shared" si="281"/>
        <v>STA</v>
      </c>
    </row>
    <row r="2997" spans="1:27" x14ac:dyDescent="0.25">
      <c r="A2997" s="22" t="s">
        <v>4162</v>
      </c>
      <c r="B2997" s="22">
        <v>0</v>
      </c>
      <c r="C2997" s="22" t="s">
        <v>4628</v>
      </c>
      <c r="D2997" s="22">
        <v>3</v>
      </c>
      <c r="E2997" s="23" t="str">
        <f t="shared" si="276"/>
        <v>Green</v>
      </c>
      <c r="F2997" s="72" t="s">
        <v>1671</v>
      </c>
      <c r="G2997" s="23"/>
      <c r="H2997" s="24" t="str">
        <f t="shared" si="277"/>
        <v>Start Loc</v>
      </c>
      <c r="I2997" s="24" t="str">
        <f t="shared" si="278"/>
        <v>End Loc</v>
      </c>
      <c r="J2997" s="24" t="str">
        <f t="shared" si="279"/>
        <v>Segment</v>
      </c>
      <c r="K2997" s="71" t="s">
        <v>2018</v>
      </c>
      <c r="L2997" s="22">
        <v>4.75</v>
      </c>
      <c r="M2997" s="22">
        <v>4.99</v>
      </c>
      <c r="N2997" s="22">
        <v>3</v>
      </c>
      <c r="O2997" s="22">
        <v>0</v>
      </c>
      <c r="P2997" s="22">
        <v>0</v>
      </c>
      <c r="Q2997" s="22">
        <v>3</v>
      </c>
      <c r="R2997" s="22"/>
      <c r="S2997" s="22"/>
      <c r="T2997" s="22"/>
      <c r="U2997" t="s">
        <v>1778</v>
      </c>
      <c r="V2997" s="18">
        <f t="shared" si="280"/>
        <v>0.24000000000000021</v>
      </c>
      <c r="W2997" s="18">
        <v>40.810133925599999</v>
      </c>
      <c r="X2997" s="18">
        <v>-81.420507689299995</v>
      </c>
      <c r="Y2997" s="18">
        <v>40.810893502100001</v>
      </c>
      <c r="Z2997" s="18">
        <v>-81.416553588400006</v>
      </c>
      <c r="AA2997" s="71" t="str">
        <f t="shared" si="281"/>
        <v>STA</v>
      </c>
    </row>
    <row r="2998" spans="1:27" x14ac:dyDescent="0.25">
      <c r="A2998" s="22" t="s">
        <v>5356</v>
      </c>
      <c r="B2998" s="22">
        <v>0</v>
      </c>
      <c r="C2998" s="22" t="s">
        <v>4628</v>
      </c>
      <c r="D2998" s="22">
        <v>2</v>
      </c>
      <c r="E2998" s="23" t="str">
        <f t="shared" si="276"/>
        <v>Green</v>
      </c>
      <c r="F2998" s="72" t="s">
        <v>1671</v>
      </c>
      <c r="G2998" s="23"/>
      <c r="H2998" s="24" t="str">
        <f t="shared" si="277"/>
        <v>Start Loc</v>
      </c>
      <c r="I2998" s="24" t="str">
        <f t="shared" si="278"/>
        <v>End Loc</v>
      </c>
      <c r="J2998" s="24" t="str">
        <f t="shared" si="279"/>
        <v>Segment</v>
      </c>
      <c r="K2998" s="71" t="s">
        <v>1058</v>
      </c>
      <c r="L2998" s="22">
        <v>4.75</v>
      </c>
      <c r="M2998" s="22">
        <v>4.99</v>
      </c>
      <c r="N2998" s="22">
        <v>2</v>
      </c>
      <c r="O2998" s="22">
        <v>0</v>
      </c>
      <c r="P2998" s="22">
        <v>0</v>
      </c>
      <c r="Q2998" s="22">
        <v>0</v>
      </c>
      <c r="R2998" s="22"/>
      <c r="S2998" s="22"/>
      <c r="T2998" s="22"/>
      <c r="U2998" t="s">
        <v>496</v>
      </c>
      <c r="V2998" s="18">
        <f t="shared" si="280"/>
        <v>0.24000000000000021</v>
      </c>
      <c r="W2998" s="18">
        <v>40.810420356800002</v>
      </c>
      <c r="X2998" s="18">
        <v>-81.296812666899996</v>
      </c>
      <c r="Y2998" s="18">
        <v>40.8111750789</v>
      </c>
      <c r="Z2998" s="18">
        <v>-81.292478381899997</v>
      </c>
      <c r="AA2998" s="71" t="str">
        <f t="shared" si="281"/>
        <v>STA</v>
      </c>
    </row>
    <row r="2999" spans="1:27" x14ac:dyDescent="0.25">
      <c r="A2999" s="22" t="s">
        <v>6046</v>
      </c>
      <c r="B2999" s="22">
        <v>0</v>
      </c>
      <c r="C2999" s="22" t="s">
        <v>4627</v>
      </c>
      <c r="D2999" s="22">
        <v>2</v>
      </c>
      <c r="E2999" s="23" t="str">
        <f t="shared" si="276"/>
        <v>Green</v>
      </c>
      <c r="F2999" s="72" t="s">
        <v>1671</v>
      </c>
      <c r="G2999" s="23"/>
      <c r="H2999" s="24" t="str">
        <f t="shared" si="277"/>
        <v>Start Loc</v>
      </c>
      <c r="I2999" s="24" t="str">
        <f t="shared" si="278"/>
        <v>End Loc</v>
      </c>
      <c r="J2999" s="24" t="str">
        <f t="shared" si="279"/>
        <v>Segment</v>
      </c>
      <c r="K2999" s="71" t="s">
        <v>2018</v>
      </c>
      <c r="L2999" s="22">
        <v>3.25</v>
      </c>
      <c r="M2999" s="22">
        <v>3.49</v>
      </c>
      <c r="N2999" s="22">
        <v>2</v>
      </c>
      <c r="O2999" s="22">
        <v>0</v>
      </c>
      <c r="P2999" s="22">
        <v>0</v>
      </c>
      <c r="Q2999" s="22">
        <v>0</v>
      </c>
      <c r="R2999" s="22"/>
      <c r="S2999" s="22"/>
      <c r="T2999" s="22"/>
      <c r="U2999" t="s">
        <v>1778</v>
      </c>
      <c r="V2999" s="18">
        <f t="shared" si="280"/>
        <v>0.24000000000000021</v>
      </c>
      <c r="W2999" s="18">
        <v>40.811677689200003</v>
      </c>
      <c r="X2999" s="18">
        <v>-81.448846462500001</v>
      </c>
      <c r="Y2999" s="18">
        <v>40.811492159700002</v>
      </c>
      <c r="Z2999" s="18">
        <v>-81.444302878100004</v>
      </c>
      <c r="AA2999" s="71" t="str">
        <f t="shared" si="281"/>
        <v>STA</v>
      </c>
    </row>
    <row r="3000" spans="1:27" x14ac:dyDescent="0.25">
      <c r="A3000" s="22" t="s">
        <v>4981</v>
      </c>
      <c r="B3000" s="22">
        <v>0</v>
      </c>
      <c r="C3000" s="22" t="s">
        <v>4606</v>
      </c>
      <c r="D3000" s="22">
        <v>2</v>
      </c>
      <c r="E3000" s="23" t="str">
        <f t="shared" si="276"/>
        <v>Green</v>
      </c>
      <c r="F3000" s="72" t="s">
        <v>1707</v>
      </c>
      <c r="G3000" s="23"/>
      <c r="H3000" s="24" t="str">
        <f t="shared" si="277"/>
        <v>Start Loc</v>
      </c>
      <c r="I3000" s="24" t="str">
        <f t="shared" si="278"/>
        <v>End Loc</v>
      </c>
      <c r="J3000" s="24" t="str">
        <f t="shared" si="279"/>
        <v>Segment</v>
      </c>
      <c r="K3000" s="71" t="s">
        <v>5516</v>
      </c>
      <c r="L3000" s="22">
        <v>0.25</v>
      </c>
      <c r="M3000" s="22">
        <v>0.49</v>
      </c>
      <c r="N3000" s="22">
        <v>2</v>
      </c>
      <c r="O3000" s="22">
        <v>0</v>
      </c>
      <c r="P3000" s="22">
        <v>0</v>
      </c>
      <c r="Q3000" s="22">
        <v>0</v>
      </c>
      <c r="R3000" s="22"/>
      <c r="S3000" s="22"/>
      <c r="T3000" s="22"/>
      <c r="U3000" t="s">
        <v>4737</v>
      </c>
      <c r="V3000" s="18">
        <f t="shared" si="280"/>
        <v>0.24</v>
      </c>
      <c r="W3000" s="18">
        <v>40.808705833600001</v>
      </c>
      <c r="X3000" s="18">
        <v>-82.191125197399998</v>
      </c>
      <c r="Y3000" s="18">
        <v>40.811762454300002</v>
      </c>
      <c r="Z3000" s="18">
        <v>-82.189099469499993</v>
      </c>
      <c r="AA3000" s="71" t="str">
        <f t="shared" si="281"/>
        <v>ASD</v>
      </c>
    </row>
    <row r="3001" spans="1:27" x14ac:dyDescent="0.25">
      <c r="A3001" s="22" t="s">
        <v>4269</v>
      </c>
      <c r="B3001" s="22">
        <v>0</v>
      </c>
      <c r="C3001" s="22" t="s">
        <v>4622</v>
      </c>
      <c r="D3001" s="22">
        <v>3</v>
      </c>
      <c r="E3001" s="23" t="str">
        <f t="shared" si="276"/>
        <v>Green</v>
      </c>
      <c r="F3001" s="72" t="s">
        <v>1708</v>
      </c>
      <c r="G3001" s="23"/>
      <c r="H3001" s="24" t="str">
        <f t="shared" si="277"/>
        <v>Start Loc</v>
      </c>
      <c r="I3001" s="24" t="str">
        <f t="shared" si="278"/>
        <v>End Loc</v>
      </c>
      <c r="J3001" s="24" t="str">
        <f t="shared" si="279"/>
        <v>Segment</v>
      </c>
      <c r="K3001" s="71" t="s">
        <v>1020</v>
      </c>
      <c r="L3001" s="22">
        <v>1.5</v>
      </c>
      <c r="M3001" s="22">
        <v>1.74</v>
      </c>
      <c r="N3001" s="22">
        <v>3</v>
      </c>
      <c r="O3001" s="22">
        <v>0</v>
      </c>
      <c r="P3001" s="22">
        <v>0</v>
      </c>
      <c r="Q3001" s="22">
        <v>1</v>
      </c>
      <c r="R3001" s="22"/>
      <c r="S3001" s="22"/>
      <c r="T3001" s="22"/>
      <c r="U3001" t="s">
        <v>416</v>
      </c>
      <c r="V3001" s="18">
        <f t="shared" si="280"/>
        <v>0.24</v>
      </c>
      <c r="W3001" s="18">
        <v>40.813895421799998</v>
      </c>
      <c r="X3001" s="18">
        <v>-82.562934937999998</v>
      </c>
      <c r="Y3001" s="18">
        <v>40.812356926100001</v>
      </c>
      <c r="Z3001" s="18">
        <v>-82.558967340799995</v>
      </c>
      <c r="AA3001" s="71" t="str">
        <f t="shared" si="281"/>
        <v>RIC</v>
      </c>
    </row>
    <row r="3002" spans="1:27" x14ac:dyDescent="0.25">
      <c r="A3002" s="22" t="s">
        <v>2788</v>
      </c>
      <c r="B3002" s="22">
        <v>0</v>
      </c>
      <c r="C3002" s="22" t="s">
        <v>4641</v>
      </c>
      <c r="D3002" s="22">
        <v>2</v>
      </c>
      <c r="E3002" s="23" t="str">
        <f t="shared" si="276"/>
        <v>Green</v>
      </c>
      <c r="F3002" s="72" t="s">
        <v>1671</v>
      </c>
      <c r="G3002" s="23"/>
      <c r="H3002" s="24" t="str">
        <f t="shared" si="277"/>
        <v>Start Loc</v>
      </c>
      <c r="I3002" s="24" t="str">
        <f t="shared" si="278"/>
        <v>End Loc</v>
      </c>
      <c r="J3002" s="24" t="str">
        <f t="shared" si="279"/>
        <v>Segment</v>
      </c>
      <c r="K3002" s="71" t="s">
        <v>1058</v>
      </c>
      <c r="L3002" s="22">
        <v>8.5</v>
      </c>
      <c r="M3002" s="22">
        <v>8.74</v>
      </c>
      <c r="N3002" s="22">
        <v>2</v>
      </c>
      <c r="O3002" s="22">
        <v>0</v>
      </c>
      <c r="P3002" s="22">
        <v>0</v>
      </c>
      <c r="Q3002" s="22">
        <v>1</v>
      </c>
      <c r="R3002" s="22"/>
      <c r="S3002" s="22"/>
      <c r="T3002" s="22"/>
      <c r="U3002" t="s">
        <v>496</v>
      </c>
      <c r="V3002" s="18">
        <f t="shared" si="280"/>
        <v>0.24000000000000021</v>
      </c>
      <c r="W3002" s="18">
        <v>40.811836745599997</v>
      </c>
      <c r="X3002" s="18">
        <v>-81.226697805300006</v>
      </c>
      <c r="Y3002" s="18">
        <v>40.812484920700001</v>
      </c>
      <c r="Z3002" s="18">
        <v>-81.222312094399996</v>
      </c>
      <c r="AA3002" s="71" t="str">
        <f t="shared" si="281"/>
        <v>STA</v>
      </c>
    </row>
    <row r="3003" spans="1:27" x14ac:dyDescent="0.25">
      <c r="A3003" s="22" t="s">
        <v>4093</v>
      </c>
      <c r="B3003" s="22">
        <v>0</v>
      </c>
      <c r="C3003" s="22" t="s">
        <v>4627</v>
      </c>
      <c r="D3003" s="22">
        <v>3</v>
      </c>
      <c r="E3003" s="23" t="str">
        <f t="shared" si="276"/>
        <v>Green</v>
      </c>
      <c r="F3003" s="72" t="s">
        <v>1700</v>
      </c>
      <c r="G3003" s="23"/>
      <c r="H3003" s="24" t="str">
        <f t="shared" si="277"/>
        <v>Start Loc</v>
      </c>
      <c r="I3003" s="24" t="str">
        <f t="shared" si="278"/>
        <v>End Loc</v>
      </c>
      <c r="J3003" s="24" t="str">
        <f t="shared" si="279"/>
        <v>Segment</v>
      </c>
      <c r="K3003" s="71" t="s">
        <v>853</v>
      </c>
      <c r="L3003" s="22">
        <v>3.25</v>
      </c>
      <c r="M3003" s="22">
        <v>3.49</v>
      </c>
      <c r="N3003" s="22">
        <v>3</v>
      </c>
      <c r="O3003" s="22">
        <v>0</v>
      </c>
      <c r="P3003" s="22">
        <v>0</v>
      </c>
      <c r="Q3003" s="22">
        <v>1</v>
      </c>
      <c r="R3003" s="22"/>
      <c r="S3003" s="22"/>
      <c r="T3003" s="22"/>
      <c r="U3003" t="s">
        <v>364</v>
      </c>
      <c r="V3003" s="18">
        <f t="shared" si="280"/>
        <v>0.24000000000000021</v>
      </c>
      <c r="W3003" s="18">
        <v>40.811181317699997</v>
      </c>
      <c r="X3003" s="18">
        <v>-81.786379028699997</v>
      </c>
      <c r="Y3003" s="18">
        <v>40.812509533499998</v>
      </c>
      <c r="Z3003" s="18">
        <v>-81.782481903399997</v>
      </c>
      <c r="AA3003" s="71" t="str">
        <f t="shared" si="281"/>
        <v>WAY</v>
      </c>
    </row>
    <row r="3004" spans="1:27" x14ac:dyDescent="0.25">
      <c r="A3004" s="22" t="s">
        <v>4033</v>
      </c>
      <c r="B3004" s="22">
        <v>0</v>
      </c>
      <c r="C3004" s="22" t="s">
        <v>4614</v>
      </c>
      <c r="D3004" s="22">
        <v>2</v>
      </c>
      <c r="E3004" s="23" t="str">
        <f t="shared" si="276"/>
        <v>Green</v>
      </c>
      <c r="F3004" s="72" t="s">
        <v>1671</v>
      </c>
      <c r="G3004" s="23"/>
      <c r="H3004" s="24" t="str">
        <f t="shared" si="277"/>
        <v>Start Loc</v>
      </c>
      <c r="I3004" s="24" t="str">
        <f t="shared" si="278"/>
        <v>End Loc</v>
      </c>
      <c r="J3004" s="24" t="str">
        <f t="shared" si="279"/>
        <v>Segment</v>
      </c>
      <c r="K3004" s="71" t="s">
        <v>1150</v>
      </c>
      <c r="L3004" s="22">
        <v>3.75</v>
      </c>
      <c r="M3004" s="22">
        <v>3.99</v>
      </c>
      <c r="N3004" s="22">
        <v>2</v>
      </c>
      <c r="O3004" s="22">
        <v>0</v>
      </c>
      <c r="P3004" s="22">
        <v>0</v>
      </c>
      <c r="Q3004" s="22">
        <v>3</v>
      </c>
      <c r="R3004" s="22"/>
      <c r="S3004" s="22"/>
      <c r="T3004" s="22"/>
      <c r="U3004" t="s">
        <v>2162</v>
      </c>
      <c r="V3004" s="18">
        <f t="shared" si="280"/>
        <v>0.24000000000000021</v>
      </c>
      <c r="W3004" s="18">
        <v>40.811656225999997</v>
      </c>
      <c r="X3004" s="18">
        <v>-81.321581816399998</v>
      </c>
      <c r="Y3004" s="18">
        <v>40.812879620099999</v>
      </c>
      <c r="Z3004" s="18">
        <v>-81.325801570699994</v>
      </c>
      <c r="AA3004" s="71" t="str">
        <f t="shared" si="281"/>
        <v>STA</v>
      </c>
    </row>
    <row r="3005" spans="1:27" x14ac:dyDescent="0.25">
      <c r="A3005" s="22" t="s">
        <v>3248</v>
      </c>
      <c r="B3005" s="22">
        <v>0</v>
      </c>
      <c r="C3005" s="22" t="s">
        <v>4681</v>
      </c>
      <c r="D3005" s="22">
        <v>3</v>
      </c>
      <c r="E3005" s="23" t="str">
        <f t="shared" si="276"/>
        <v>Green</v>
      </c>
      <c r="F3005" s="72" t="s">
        <v>1738</v>
      </c>
      <c r="G3005" s="23"/>
      <c r="H3005" s="24" t="str">
        <f t="shared" si="277"/>
        <v>Start Loc</v>
      </c>
      <c r="I3005" s="24" t="str">
        <f t="shared" si="278"/>
        <v>End Loc</v>
      </c>
      <c r="J3005" s="24" t="str">
        <f t="shared" si="279"/>
        <v>Segment</v>
      </c>
      <c r="K3005" s="71" t="s">
        <v>919</v>
      </c>
      <c r="L3005" s="22">
        <v>14.5</v>
      </c>
      <c r="M3005" s="22">
        <v>14.74</v>
      </c>
      <c r="N3005" s="22">
        <v>3</v>
      </c>
      <c r="O3005" s="22">
        <v>0</v>
      </c>
      <c r="P3005" s="22">
        <v>0</v>
      </c>
      <c r="Q3005" s="22">
        <v>0</v>
      </c>
      <c r="R3005" s="22"/>
      <c r="S3005" s="22"/>
      <c r="T3005" s="22"/>
      <c r="U3005" t="s">
        <v>1777</v>
      </c>
      <c r="V3005" s="18">
        <f t="shared" si="280"/>
        <v>0.24000000000000021</v>
      </c>
      <c r="W3005" s="18">
        <v>40.8127781576</v>
      </c>
      <c r="X3005" s="18">
        <v>-82.847318982299996</v>
      </c>
      <c r="Y3005" s="18">
        <v>40.8130997206</v>
      </c>
      <c r="Z3005" s="18">
        <v>-82.842795310900001</v>
      </c>
      <c r="AA3005" s="71" t="str">
        <f t="shared" si="281"/>
        <v>CRA</v>
      </c>
    </row>
    <row r="3006" spans="1:27" x14ac:dyDescent="0.25">
      <c r="A3006" s="22" t="s">
        <v>3115</v>
      </c>
      <c r="B3006" s="22">
        <v>0</v>
      </c>
      <c r="C3006" s="22" t="s">
        <v>4644</v>
      </c>
      <c r="D3006" s="22">
        <v>2</v>
      </c>
      <c r="E3006" s="23" t="str">
        <f t="shared" si="276"/>
        <v>Green</v>
      </c>
      <c r="F3006" s="72" t="s">
        <v>1671</v>
      </c>
      <c r="G3006" s="23"/>
      <c r="H3006" s="24" t="str">
        <f t="shared" si="277"/>
        <v>Start Loc</v>
      </c>
      <c r="I3006" s="24" t="str">
        <f t="shared" si="278"/>
        <v>End Loc</v>
      </c>
      <c r="J3006" s="24" t="str">
        <f t="shared" si="279"/>
        <v>Segment</v>
      </c>
      <c r="K3006" s="71" t="s">
        <v>1058</v>
      </c>
      <c r="L3006" s="22">
        <v>5.25</v>
      </c>
      <c r="M3006" s="22">
        <v>5.49</v>
      </c>
      <c r="N3006" s="22">
        <v>2</v>
      </c>
      <c r="O3006" s="22">
        <v>0</v>
      </c>
      <c r="P3006" s="22">
        <v>0</v>
      </c>
      <c r="Q3006" s="22">
        <v>2</v>
      </c>
      <c r="R3006" s="22"/>
      <c r="S3006" s="22"/>
      <c r="T3006" s="22"/>
      <c r="U3006" t="s">
        <v>496</v>
      </c>
      <c r="V3006" s="18">
        <f t="shared" si="280"/>
        <v>0.24000000000000021</v>
      </c>
      <c r="W3006" s="18">
        <v>40.813377765600002</v>
      </c>
      <c r="X3006" s="18">
        <v>-81.288453597100002</v>
      </c>
      <c r="Y3006" s="18">
        <v>40.813677573</v>
      </c>
      <c r="Z3006" s="18">
        <v>-81.284018639699994</v>
      </c>
      <c r="AA3006" s="71" t="str">
        <f t="shared" si="281"/>
        <v>STA</v>
      </c>
    </row>
    <row r="3007" spans="1:27" x14ac:dyDescent="0.25">
      <c r="A3007" s="22" t="s">
        <v>6444</v>
      </c>
      <c r="B3007" s="22">
        <v>0</v>
      </c>
      <c r="C3007" s="22" t="s">
        <v>4634</v>
      </c>
      <c r="D3007" s="22">
        <v>3</v>
      </c>
      <c r="E3007" s="23" t="str">
        <f t="shared" si="276"/>
        <v>Green</v>
      </c>
      <c r="F3007" s="72" t="s">
        <v>1702</v>
      </c>
      <c r="G3007" s="23"/>
      <c r="H3007" s="24" t="str">
        <f t="shared" si="277"/>
        <v>Start Loc</v>
      </c>
      <c r="I3007" s="24" t="str">
        <f t="shared" si="278"/>
        <v>End Loc</v>
      </c>
      <c r="J3007" s="24" t="str">
        <f t="shared" si="279"/>
        <v>Segment</v>
      </c>
      <c r="K3007" s="71" t="s">
        <v>1103</v>
      </c>
      <c r="L3007" s="22">
        <v>6.25</v>
      </c>
      <c r="M3007" s="22">
        <v>6.49</v>
      </c>
      <c r="N3007" s="22">
        <v>3</v>
      </c>
      <c r="O3007" s="22">
        <v>0</v>
      </c>
      <c r="P3007" s="22">
        <v>0</v>
      </c>
      <c r="Q3007" s="22">
        <v>1</v>
      </c>
      <c r="R3007" s="22"/>
      <c r="S3007" s="22"/>
      <c r="T3007" s="22"/>
      <c r="U3007" t="s">
        <v>583</v>
      </c>
      <c r="V3007" s="18">
        <f t="shared" si="280"/>
        <v>0.24000000000000021</v>
      </c>
      <c r="W3007" s="18">
        <v>40.811514746699999</v>
      </c>
      <c r="X3007" s="18">
        <v>-80.9936061282</v>
      </c>
      <c r="Y3007" s="18">
        <v>40.814748841899998</v>
      </c>
      <c r="Z3007" s="18">
        <v>-80.992156899500003</v>
      </c>
      <c r="AA3007" s="71" t="str">
        <f t="shared" si="281"/>
        <v>COL</v>
      </c>
    </row>
    <row r="3008" spans="1:27" x14ac:dyDescent="0.25">
      <c r="A3008" s="22" t="s">
        <v>2762</v>
      </c>
      <c r="B3008" s="22">
        <v>0</v>
      </c>
      <c r="C3008" s="22" t="s">
        <v>4643</v>
      </c>
      <c r="D3008" s="22">
        <v>2</v>
      </c>
      <c r="E3008" s="23" t="str">
        <f t="shared" si="276"/>
        <v>Green</v>
      </c>
      <c r="F3008" s="72" t="s">
        <v>1671</v>
      </c>
      <c r="G3008" s="23"/>
      <c r="H3008" s="24" t="str">
        <f t="shared" si="277"/>
        <v>Start Loc</v>
      </c>
      <c r="I3008" s="24" t="str">
        <f t="shared" si="278"/>
        <v>End Loc</v>
      </c>
      <c r="J3008" s="24" t="str">
        <f t="shared" si="279"/>
        <v>Segment</v>
      </c>
      <c r="K3008" s="71" t="s">
        <v>895</v>
      </c>
      <c r="L3008" s="22">
        <v>3.5</v>
      </c>
      <c r="M3008" s="22">
        <v>3.74</v>
      </c>
      <c r="N3008" s="22">
        <v>2</v>
      </c>
      <c r="O3008" s="22">
        <v>0</v>
      </c>
      <c r="P3008" s="22">
        <v>0</v>
      </c>
      <c r="Q3008" s="22">
        <v>1</v>
      </c>
      <c r="R3008" s="22"/>
      <c r="S3008" s="22"/>
      <c r="T3008" s="22"/>
      <c r="U3008" t="s">
        <v>670</v>
      </c>
      <c r="V3008" s="18">
        <f t="shared" si="280"/>
        <v>0.24000000000000021</v>
      </c>
      <c r="W3008" s="18">
        <v>40.816485703799998</v>
      </c>
      <c r="X3008" s="18">
        <v>-81.5846172766</v>
      </c>
      <c r="Y3008" s="18">
        <v>40.815682267</v>
      </c>
      <c r="Z3008" s="18">
        <v>-81.580215903699994</v>
      </c>
      <c r="AA3008" s="71" t="str">
        <f t="shared" si="281"/>
        <v>STA</v>
      </c>
    </row>
    <row r="3009" spans="1:27" x14ac:dyDescent="0.25">
      <c r="A3009" s="22" t="s">
        <v>6300</v>
      </c>
      <c r="B3009" s="22">
        <v>0</v>
      </c>
      <c r="C3009" s="22" t="s">
        <v>4618</v>
      </c>
      <c r="D3009" s="22">
        <v>2</v>
      </c>
      <c r="E3009" s="23" t="str">
        <f t="shared" si="276"/>
        <v>Green</v>
      </c>
      <c r="F3009" s="72" t="s">
        <v>1707</v>
      </c>
      <c r="G3009" s="23"/>
      <c r="H3009" s="24" t="str">
        <f t="shared" si="277"/>
        <v>Start Loc</v>
      </c>
      <c r="I3009" s="24" t="str">
        <f t="shared" si="278"/>
        <v>End Loc</v>
      </c>
      <c r="J3009" s="24" t="str">
        <f t="shared" si="279"/>
        <v>Segment</v>
      </c>
      <c r="K3009" s="71" t="s">
        <v>5515</v>
      </c>
      <c r="L3009" s="22">
        <v>2</v>
      </c>
      <c r="M3009" s="22">
        <v>2.2400000000000002</v>
      </c>
      <c r="N3009" s="22">
        <v>2</v>
      </c>
      <c r="O3009" s="22">
        <v>0</v>
      </c>
      <c r="P3009" s="22">
        <v>0</v>
      </c>
      <c r="Q3009" s="22">
        <v>0</v>
      </c>
      <c r="R3009" s="22"/>
      <c r="S3009" s="22"/>
      <c r="T3009" s="22"/>
      <c r="U3009" t="s">
        <v>4730</v>
      </c>
      <c r="V3009" s="18">
        <f t="shared" si="280"/>
        <v>0.24000000000000021</v>
      </c>
      <c r="W3009" s="18">
        <v>40.818684955099997</v>
      </c>
      <c r="X3009" s="18">
        <v>-82.251827962500002</v>
      </c>
      <c r="Y3009" s="18">
        <v>40.8163396295</v>
      </c>
      <c r="Z3009" s="18">
        <v>-82.249724759399996</v>
      </c>
      <c r="AA3009" s="71" t="str">
        <f t="shared" si="281"/>
        <v>ASD</v>
      </c>
    </row>
    <row r="3010" spans="1:27" x14ac:dyDescent="0.25">
      <c r="A3010" s="22" t="s">
        <v>4964</v>
      </c>
      <c r="B3010" s="22">
        <v>0</v>
      </c>
      <c r="C3010" s="22" t="s">
        <v>4622</v>
      </c>
      <c r="D3010" s="22">
        <v>2</v>
      </c>
      <c r="E3010" s="23" t="str">
        <f t="shared" si="276"/>
        <v>Green</v>
      </c>
      <c r="F3010" s="72" t="s">
        <v>1707</v>
      </c>
      <c r="G3010" s="23"/>
      <c r="H3010" s="24" t="str">
        <f t="shared" si="277"/>
        <v>Start Loc</v>
      </c>
      <c r="I3010" s="24" t="str">
        <f t="shared" si="278"/>
        <v>End Loc</v>
      </c>
      <c r="J3010" s="24" t="str">
        <f t="shared" si="279"/>
        <v>Segment</v>
      </c>
      <c r="K3010" s="71" t="s">
        <v>5515</v>
      </c>
      <c r="L3010" s="22">
        <v>1.5</v>
      </c>
      <c r="M3010" s="22">
        <v>1.74</v>
      </c>
      <c r="N3010" s="22">
        <v>2</v>
      </c>
      <c r="O3010" s="22">
        <v>0</v>
      </c>
      <c r="P3010" s="22">
        <v>0</v>
      </c>
      <c r="Q3010" s="22">
        <v>0</v>
      </c>
      <c r="R3010" s="22"/>
      <c r="S3010" s="22"/>
      <c r="T3010" s="22"/>
      <c r="U3010" t="s">
        <v>4730</v>
      </c>
      <c r="V3010" s="18">
        <f t="shared" si="280"/>
        <v>0.24</v>
      </c>
      <c r="W3010" s="18">
        <v>40.819026518599998</v>
      </c>
      <c r="X3010" s="18">
        <v>-82.261312922299993</v>
      </c>
      <c r="Y3010" s="18">
        <v>40.818782718500003</v>
      </c>
      <c r="Z3010" s="18">
        <v>-82.256783314800003</v>
      </c>
      <c r="AA3010" s="71" t="str">
        <f t="shared" si="281"/>
        <v>ASD</v>
      </c>
    </row>
    <row r="3011" spans="1:27" x14ac:dyDescent="0.25">
      <c r="A3011" s="22" t="s">
        <v>5914</v>
      </c>
      <c r="B3011" s="22">
        <v>0</v>
      </c>
      <c r="C3011" s="22" t="s">
        <v>4608</v>
      </c>
      <c r="D3011" s="22">
        <v>2</v>
      </c>
      <c r="E3011" s="23" t="str">
        <f t="shared" si="276"/>
        <v>Green</v>
      </c>
      <c r="F3011" s="72" t="s">
        <v>1707</v>
      </c>
      <c r="G3011" s="23"/>
      <c r="H3011" s="24" t="str">
        <f t="shared" si="277"/>
        <v>Start Loc</v>
      </c>
      <c r="I3011" s="24" t="str">
        <f t="shared" si="278"/>
        <v>End Loc</v>
      </c>
      <c r="J3011" s="24" t="str">
        <f t="shared" si="279"/>
        <v>Segment</v>
      </c>
      <c r="K3011" s="71" t="s">
        <v>5515</v>
      </c>
      <c r="L3011" s="22">
        <v>1.25</v>
      </c>
      <c r="M3011" s="22">
        <v>1.49</v>
      </c>
      <c r="N3011" s="22">
        <v>2</v>
      </c>
      <c r="O3011" s="22">
        <v>0</v>
      </c>
      <c r="P3011" s="22">
        <v>0</v>
      </c>
      <c r="Q3011" s="22">
        <v>0</v>
      </c>
      <c r="R3011" s="22"/>
      <c r="S3011" s="22"/>
      <c r="T3011" s="22"/>
      <c r="U3011" t="s">
        <v>4730</v>
      </c>
      <c r="V3011" s="18">
        <f t="shared" si="280"/>
        <v>0.24</v>
      </c>
      <c r="W3011" s="18">
        <v>40.821296236800002</v>
      </c>
      <c r="X3011" s="18">
        <v>-82.2649796818</v>
      </c>
      <c r="Y3011" s="18">
        <v>40.819078435400002</v>
      </c>
      <c r="Z3011" s="18">
        <v>-82.261505053099995</v>
      </c>
      <c r="AA3011" s="71" t="str">
        <f t="shared" si="281"/>
        <v>ASD</v>
      </c>
    </row>
    <row r="3012" spans="1:27" x14ac:dyDescent="0.25">
      <c r="A3012" s="22" t="s">
        <v>2885</v>
      </c>
      <c r="B3012" s="22">
        <v>0</v>
      </c>
      <c r="C3012" s="22" t="s">
        <v>4622</v>
      </c>
      <c r="D3012" s="22">
        <v>3</v>
      </c>
      <c r="E3012" s="23" t="str">
        <f t="shared" si="276"/>
        <v>Green</v>
      </c>
      <c r="F3012" s="72" t="s">
        <v>1671</v>
      </c>
      <c r="G3012" s="23"/>
      <c r="H3012" s="24" t="str">
        <f t="shared" si="277"/>
        <v>Start Loc</v>
      </c>
      <c r="I3012" s="24" t="str">
        <f t="shared" si="278"/>
        <v>End Loc</v>
      </c>
      <c r="J3012" s="24" t="str">
        <f t="shared" si="279"/>
        <v>Segment</v>
      </c>
      <c r="K3012" s="71" t="s">
        <v>888</v>
      </c>
      <c r="L3012" s="22">
        <v>1.5</v>
      </c>
      <c r="M3012" s="22">
        <v>1.74</v>
      </c>
      <c r="N3012" s="22">
        <v>3</v>
      </c>
      <c r="O3012" s="22">
        <v>0</v>
      </c>
      <c r="P3012" s="22">
        <v>0</v>
      </c>
      <c r="Q3012" s="22">
        <v>2</v>
      </c>
      <c r="R3012" s="22"/>
      <c r="S3012" s="22"/>
      <c r="T3012" s="22"/>
      <c r="U3012" t="s">
        <v>1330</v>
      </c>
      <c r="V3012" s="18">
        <f t="shared" si="280"/>
        <v>0.24</v>
      </c>
      <c r="W3012" s="18">
        <v>40.822196589699999</v>
      </c>
      <c r="X3012" s="18">
        <v>-81.461784663900005</v>
      </c>
      <c r="Y3012" s="18">
        <v>40.819717954399998</v>
      </c>
      <c r="Z3012" s="18">
        <v>-81.458698678700003</v>
      </c>
      <c r="AA3012" s="71" t="str">
        <f t="shared" si="281"/>
        <v>STA</v>
      </c>
    </row>
    <row r="3013" spans="1:27" x14ac:dyDescent="0.25">
      <c r="A3013" s="22" t="s">
        <v>4091</v>
      </c>
      <c r="B3013" s="22">
        <v>0</v>
      </c>
      <c r="C3013" s="22" t="s">
        <v>4620</v>
      </c>
      <c r="D3013" s="22">
        <v>2</v>
      </c>
      <c r="E3013" s="23" t="str">
        <f t="shared" si="276"/>
        <v>Green</v>
      </c>
      <c r="F3013" s="72" t="s">
        <v>1700</v>
      </c>
      <c r="G3013" s="23"/>
      <c r="H3013" s="24" t="str">
        <f t="shared" si="277"/>
        <v>Start Loc</v>
      </c>
      <c r="I3013" s="24" t="str">
        <f t="shared" si="278"/>
        <v>End Loc</v>
      </c>
      <c r="J3013" s="24" t="str">
        <f t="shared" si="279"/>
        <v>Segment</v>
      </c>
      <c r="K3013" s="71" t="s">
        <v>892</v>
      </c>
      <c r="L3013" s="22">
        <v>0</v>
      </c>
      <c r="M3013" s="22">
        <v>0.24</v>
      </c>
      <c r="N3013" s="22">
        <v>2</v>
      </c>
      <c r="O3013" s="22">
        <v>0</v>
      </c>
      <c r="P3013" s="22">
        <v>0</v>
      </c>
      <c r="Q3013" s="22">
        <v>0</v>
      </c>
      <c r="R3013" s="22"/>
      <c r="S3013" s="22"/>
      <c r="T3013" s="22"/>
      <c r="U3013" t="s">
        <v>640</v>
      </c>
      <c r="V3013" s="18">
        <f t="shared" si="280"/>
        <v>0.24</v>
      </c>
      <c r="W3013" s="18">
        <v>40.822445998399999</v>
      </c>
      <c r="X3013" s="18">
        <v>-81.784386034500002</v>
      </c>
      <c r="Y3013" s="18">
        <v>40.822304526499998</v>
      </c>
      <c r="Z3013" s="18">
        <v>-81.779837716900005</v>
      </c>
      <c r="AA3013" s="71" t="str">
        <f t="shared" si="281"/>
        <v>WAY</v>
      </c>
    </row>
    <row r="3014" spans="1:27" x14ac:dyDescent="0.25">
      <c r="A3014" s="22" t="s">
        <v>3808</v>
      </c>
      <c r="B3014" s="22">
        <v>0</v>
      </c>
      <c r="C3014" s="22" t="s">
        <v>4607</v>
      </c>
      <c r="D3014" s="22">
        <v>3</v>
      </c>
      <c r="E3014" s="23" t="str">
        <f t="shared" si="276"/>
        <v>Green</v>
      </c>
      <c r="F3014" s="72" t="s">
        <v>1702</v>
      </c>
      <c r="G3014" s="23"/>
      <c r="H3014" s="24" t="str">
        <f t="shared" si="277"/>
        <v>Start Loc</v>
      </c>
      <c r="I3014" s="24" t="str">
        <f t="shared" si="278"/>
        <v>End Loc</v>
      </c>
      <c r="J3014" s="24" t="str">
        <f t="shared" si="279"/>
        <v>Segment</v>
      </c>
      <c r="K3014" s="71" t="s">
        <v>924</v>
      </c>
      <c r="L3014" s="22">
        <v>5</v>
      </c>
      <c r="M3014" s="22">
        <v>5.24</v>
      </c>
      <c r="N3014" s="22">
        <v>3</v>
      </c>
      <c r="O3014" s="22">
        <v>0</v>
      </c>
      <c r="P3014" s="22">
        <v>0</v>
      </c>
      <c r="Q3014" s="22">
        <v>1</v>
      </c>
      <c r="R3014" s="22"/>
      <c r="S3014" s="22"/>
      <c r="T3014" s="22"/>
      <c r="U3014" t="s">
        <v>1355</v>
      </c>
      <c r="V3014" s="18">
        <f t="shared" si="280"/>
        <v>0.24000000000000021</v>
      </c>
      <c r="W3014" s="18">
        <v>40.821343317900002</v>
      </c>
      <c r="X3014" s="18">
        <v>-80.831817326700005</v>
      </c>
      <c r="Y3014" s="18">
        <v>40.822838574800002</v>
      </c>
      <c r="Z3014" s="18">
        <v>-80.8278463069</v>
      </c>
      <c r="AA3014" s="71" t="str">
        <f t="shared" si="281"/>
        <v>COL</v>
      </c>
    </row>
    <row r="3015" spans="1:27" x14ac:dyDescent="0.25">
      <c r="A3015" s="22" t="s">
        <v>5035</v>
      </c>
      <c r="B3015" s="22">
        <v>0</v>
      </c>
      <c r="C3015" s="22" t="s">
        <v>4619</v>
      </c>
      <c r="D3015" s="22">
        <v>2</v>
      </c>
      <c r="E3015" s="23" t="str">
        <f t="shared" si="276"/>
        <v>Green</v>
      </c>
      <c r="F3015" s="72" t="s">
        <v>1671</v>
      </c>
      <c r="G3015" s="23"/>
      <c r="H3015" s="24" t="str">
        <f t="shared" si="277"/>
        <v>Start Loc</v>
      </c>
      <c r="I3015" s="24" t="str">
        <f t="shared" si="278"/>
        <v>End Loc</v>
      </c>
      <c r="J3015" s="24" t="str">
        <f t="shared" si="279"/>
        <v>Segment</v>
      </c>
      <c r="K3015" s="71" t="s">
        <v>795</v>
      </c>
      <c r="L3015" s="22">
        <v>0.5</v>
      </c>
      <c r="M3015" s="22">
        <v>0.74</v>
      </c>
      <c r="N3015" s="22">
        <v>2</v>
      </c>
      <c r="O3015" s="22">
        <v>0</v>
      </c>
      <c r="P3015" s="22">
        <v>1</v>
      </c>
      <c r="Q3015" s="22">
        <v>1</v>
      </c>
      <c r="R3015" s="22"/>
      <c r="S3015" s="22"/>
      <c r="T3015" s="22"/>
      <c r="U3015" t="s">
        <v>206</v>
      </c>
      <c r="V3015" s="18">
        <f t="shared" si="280"/>
        <v>0.24</v>
      </c>
      <c r="W3015" s="18">
        <v>40.823145133200001</v>
      </c>
      <c r="X3015" s="18">
        <v>-81.495627312400003</v>
      </c>
      <c r="Y3015" s="18">
        <v>40.824516785900002</v>
      </c>
      <c r="Z3015" s="18">
        <v>-81.491469114300003</v>
      </c>
      <c r="AA3015" s="71" t="str">
        <f t="shared" si="281"/>
        <v>STA</v>
      </c>
    </row>
    <row r="3016" spans="1:27" x14ac:dyDescent="0.25">
      <c r="A3016" s="22" t="s">
        <v>3047</v>
      </c>
      <c r="B3016" s="22">
        <v>0</v>
      </c>
      <c r="C3016" s="22" t="s">
        <v>4612</v>
      </c>
      <c r="D3016" s="22">
        <v>2</v>
      </c>
      <c r="E3016" s="23" t="str">
        <f t="shared" si="276"/>
        <v>Green</v>
      </c>
      <c r="F3016" s="72" t="s">
        <v>1671</v>
      </c>
      <c r="G3016" s="23"/>
      <c r="H3016" s="24" t="str">
        <f t="shared" si="277"/>
        <v>Start Loc</v>
      </c>
      <c r="I3016" s="24" t="str">
        <f t="shared" si="278"/>
        <v>End Loc</v>
      </c>
      <c r="J3016" s="24" t="str">
        <f t="shared" si="279"/>
        <v>Segment</v>
      </c>
      <c r="K3016" s="71" t="s">
        <v>888</v>
      </c>
      <c r="L3016" s="22">
        <v>1</v>
      </c>
      <c r="M3016" s="22">
        <v>1.24</v>
      </c>
      <c r="N3016" s="22">
        <v>2</v>
      </c>
      <c r="O3016" s="22">
        <v>0</v>
      </c>
      <c r="P3016" s="22">
        <v>0</v>
      </c>
      <c r="Q3016" s="22">
        <v>2</v>
      </c>
      <c r="R3016" s="22"/>
      <c r="S3016" s="22"/>
      <c r="T3016" s="22"/>
      <c r="U3016" t="s">
        <v>1330</v>
      </c>
      <c r="V3016" s="18">
        <f t="shared" si="280"/>
        <v>0.24</v>
      </c>
      <c r="W3016" s="18">
        <v>40.8263264701</v>
      </c>
      <c r="X3016" s="18">
        <v>-81.4694481943</v>
      </c>
      <c r="Y3016" s="18">
        <v>40.8245721945</v>
      </c>
      <c r="Z3016" s="18">
        <v>-81.465577408599998</v>
      </c>
      <c r="AA3016" s="71" t="str">
        <f t="shared" si="281"/>
        <v>STA</v>
      </c>
    </row>
    <row r="3017" spans="1:27" x14ac:dyDescent="0.25">
      <c r="A3017" s="22" t="s">
        <v>4075</v>
      </c>
      <c r="B3017" s="22">
        <v>0</v>
      </c>
      <c r="C3017" s="22" t="s">
        <v>4620</v>
      </c>
      <c r="D3017" s="22">
        <v>5</v>
      </c>
      <c r="E3017" s="23" t="str">
        <f t="shared" ref="E3017:E3080" si="282">IF(D3017&gt;15,"Red",IF(D3017&gt;10,"Yellow",IF(D3017&gt;5,"Purple",IF(D3017&gt;1,"Green",""))))</f>
        <v>Green</v>
      </c>
      <c r="F3017" s="72" t="s">
        <v>1700</v>
      </c>
      <c r="G3017" s="23"/>
      <c r="H3017" s="24" t="str">
        <f t="shared" ref="H3017:H3080" si="283">IF(W3017=0,"Unavailable",HYPERLINK(CONCATENATE("http://maps.google.com/maps?q=",+W3017,",+",+X3017,"+(Begin)&amp;iwloc=A&amp;hl=en"),"Start Loc"))</f>
        <v>Start Loc</v>
      </c>
      <c r="I3017" s="24" t="str">
        <f t="shared" ref="I3017:I3080" si="284">IF(Y3017=0,"Unavailable",HYPERLINK(CONCATENATE("http://maps.google.com/maps?q=",+Y3017,",+",+Z3017,"+(End)&amp;iwloc=A&amp;hl=en"),"End Loc"))</f>
        <v>End Loc</v>
      </c>
      <c r="J3017" s="24" t="str">
        <f t="shared" ref="J3017:J3080" si="285">HYPERLINK(CONCATENATE("https://www.google.us/maps/dir/",W3017,",",X3017,"/",Y3017,",",Z3017,"/@",AVERAGE(W3017,Y3017),",",AVERAGE(X3017,Z3017),",15z"),"Segment")</f>
        <v>Segment</v>
      </c>
      <c r="K3017" s="71" t="s">
        <v>1757</v>
      </c>
      <c r="L3017" s="22">
        <v>0</v>
      </c>
      <c r="M3017" s="22">
        <v>0.24</v>
      </c>
      <c r="N3017" s="22">
        <v>5</v>
      </c>
      <c r="O3017" s="22">
        <v>0</v>
      </c>
      <c r="P3017" s="22">
        <v>0</v>
      </c>
      <c r="Q3017" s="22">
        <v>1</v>
      </c>
      <c r="R3017" s="22"/>
      <c r="S3017" s="22"/>
      <c r="T3017" s="22"/>
      <c r="U3017" t="s">
        <v>1603</v>
      </c>
      <c r="V3017" s="18">
        <f t="shared" ref="V3017:V3080" si="286">M3017-L3017</f>
        <v>0.24</v>
      </c>
      <c r="W3017" s="18">
        <v>40.822445998399999</v>
      </c>
      <c r="X3017" s="18">
        <v>-81.784386034500002</v>
      </c>
      <c r="Y3017" s="18">
        <v>40.825906634500001</v>
      </c>
      <c r="Z3017" s="18">
        <v>-81.784454493300004</v>
      </c>
      <c r="AA3017" s="71" t="str">
        <f t="shared" ref="AA3017:AA3080" si="287">MID(U3017,2,3)</f>
        <v>WAY</v>
      </c>
    </row>
    <row r="3018" spans="1:27" x14ac:dyDescent="0.25">
      <c r="A3018" s="22" t="s">
        <v>6278</v>
      </c>
      <c r="B3018" s="22">
        <v>0</v>
      </c>
      <c r="C3018" s="22" t="s">
        <v>4621</v>
      </c>
      <c r="D3018" s="22">
        <v>2</v>
      </c>
      <c r="E3018" s="23" t="str">
        <f t="shared" si="282"/>
        <v>Green</v>
      </c>
      <c r="F3018" s="72" t="s">
        <v>1671</v>
      </c>
      <c r="G3018" s="23"/>
      <c r="H3018" s="24" t="str">
        <f t="shared" si="283"/>
        <v>Start Loc</v>
      </c>
      <c r="I3018" s="24" t="str">
        <f t="shared" si="284"/>
        <v>End Loc</v>
      </c>
      <c r="J3018" s="24" t="str">
        <f t="shared" si="285"/>
        <v>Segment</v>
      </c>
      <c r="K3018" s="71" t="s">
        <v>888</v>
      </c>
      <c r="L3018" s="22">
        <v>0.75</v>
      </c>
      <c r="M3018" s="22">
        <v>0.99</v>
      </c>
      <c r="N3018" s="22">
        <v>2</v>
      </c>
      <c r="O3018" s="22">
        <v>1</v>
      </c>
      <c r="P3018" s="22">
        <v>0</v>
      </c>
      <c r="Q3018" s="22">
        <v>1</v>
      </c>
      <c r="R3018" s="22"/>
      <c r="S3018" s="22"/>
      <c r="T3018" s="22"/>
      <c r="U3018" t="s">
        <v>1330</v>
      </c>
      <c r="V3018" s="18">
        <f t="shared" si="286"/>
        <v>0.24</v>
      </c>
      <c r="W3018" s="18">
        <v>40.827307571200002</v>
      </c>
      <c r="X3018" s="18">
        <v>-81.473999049699998</v>
      </c>
      <c r="Y3018" s="18">
        <v>40.826374431200001</v>
      </c>
      <c r="Z3018" s="18">
        <v>-81.469627705600004</v>
      </c>
      <c r="AA3018" s="71" t="str">
        <f t="shared" si="287"/>
        <v>STA</v>
      </c>
    </row>
    <row r="3019" spans="1:27" x14ac:dyDescent="0.25">
      <c r="A3019" s="22" t="s">
        <v>5311</v>
      </c>
      <c r="B3019" s="22">
        <v>0</v>
      </c>
      <c r="C3019" s="22" t="s">
        <v>4613</v>
      </c>
      <c r="D3019" s="22">
        <v>3</v>
      </c>
      <c r="E3019" s="23" t="str">
        <f t="shared" si="282"/>
        <v>Green</v>
      </c>
      <c r="F3019" s="72" t="s">
        <v>1671</v>
      </c>
      <c r="G3019" s="23"/>
      <c r="H3019" s="24" t="str">
        <f t="shared" si="283"/>
        <v>Start Loc</v>
      </c>
      <c r="I3019" s="24" t="str">
        <f t="shared" si="284"/>
        <v>End Loc</v>
      </c>
      <c r="J3019" s="24" t="str">
        <f t="shared" si="285"/>
        <v>Segment</v>
      </c>
      <c r="K3019" s="71" t="s">
        <v>913</v>
      </c>
      <c r="L3019" s="22">
        <v>6.5</v>
      </c>
      <c r="M3019" s="22">
        <v>6.74</v>
      </c>
      <c r="N3019" s="22">
        <v>3</v>
      </c>
      <c r="O3019" s="22">
        <v>0</v>
      </c>
      <c r="P3019" s="22">
        <v>0</v>
      </c>
      <c r="Q3019" s="22">
        <v>0</v>
      </c>
      <c r="R3019" s="22"/>
      <c r="S3019" s="22"/>
      <c r="T3019" s="22"/>
      <c r="U3019" t="s">
        <v>4867</v>
      </c>
      <c r="V3019" s="18">
        <f t="shared" si="286"/>
        <v>0.24000000000000021</v>
      </c>
      <c r="W3019" s="18">
        <v>40.823422855899999</v>
      </c>
      <c r="X3019" s="18">
        <v>-81.629804982400003</v>
      </c>
      <c r="Y3019" s="18">
        <v>40.826870323999998</v>
      </c>
      <c r="Z3019" s="18">
        <v>-81.629344731499998</v>
      </c>
      <c r="AA3019" s="71" t="str">
        <f t="shared" si="287"/>
        <v>STA</v>
      </c>
    </row>
    <row r="3020" spans="1:27" x14ac:dyDescent="0.25">
      <c r="A3020" s="22" t="s">
        <v>6145</v>
      </c>
      <c r="B3020" s="22">
        <v>0</v>
      </c>
      <c r="C3020" s="22" t="s">
        <v>4641</v>
      </c>
      <c r="D3020" s="22">
        <v>2</v>
      </c>
      <c r="E3020" s="23" t="str">
        <f t="shared" si="282"/>
        <v>Green</v>
      </c>
      <c r="F3020" s="72" t="s">
        <v>1700</v>
      </c>
      <c r="G3020" s="23"/>
      <c r="H3020" s="24" t="str">
        <f t="shared" si="283"/>
        <v>Start Loc</v>
      </c>
      <c r="I3020" s="24" t="str">
        <f t="shared" si="284"/>
        <v>End Loc</v>
      </c>
      <c r="J3020" s="24" t="str">
        <f t="shared" si="285"/>
        <v>Segment</v>
      </c>
      <c r="K3020" s="71" t="s">
        <v>939</v>
      </c>
      <c r="L3020" s="22">
        <v>8.5</v>
      </c>
      <c r="M3020" s="22">
        <v>8.74</v>
      </c>
      <c r="N3020" s="22">
        <v>2</v>
      </c>
      <c r="O3020" s="22">
        <v>0</v>
      </c>
      <c r="P3020" s="22">
        <v>0</v>
      </c>
      <c r="Q3020" s="22">
        <v>0</v>
      </c>
      <c r="R3020" s="22"/>
      <c r="S3020" s="22"/>
      <c r="T3020" s="22"/>
      <c r="U3020" t="s">
        <v>6785</v>
      </c>
      <c r="V3020" s="18">
        <f t="shared" si="286"/>
        <v>0.24000000000000021</v>
      </c>
      <c r="W3020" s="18">
        <v>40.824289444900003</v>
      </c>
      <c r="X3020" s="18">
        <v>-81.842218399299995</v>
      </c>
      <c r="Y3020" s="18">
        <v>40.827766530300003</v>
      </c>
      <c r="Z3020" s="18">
        <v>-81.8422845602</v>
      </c>
      <c r="AA3020" s="71" t="str">
        <f t="shared" si="287"/>
        <v>WAY</v>
      </c>
    </row>
    <row r="3021" spans="1:27" x14ac:dyDescent="0.25">
      <c r="A3021" s="22" t="s">
        <v>3741</v>
      </c>
      <c r="B3021" s="22">
        <v>0</v>
      </c>
      <c r="C3021" s="22" t="s">
        <v>4634</v>
      </c>
      <c r="D3021" s="22">
        <v>3</v>
      </c>
      <c r="E3021" s="23" t="str">
        <f t="shared" si="282"/>
        <v>Green</v>
      </c>
      <c r="F3021" s="72" t="s">
        <v>1700</v>
      </c>
      <c r="G3021" s="23"/>
      <c r="H3021" s="24" t="str">
        <f t="shared" si="283"/>
        <v>Start Loc</v>
      </c>
      <c r="I3021" s="24" t="str">
        <f t="shared" si="284"/>
        <v>End Loc</v>
      </c>
      <c r="J3021" s="24" t="str">
        <f t="shared" si="285"/>
        <v>Segment</v>
      </c>
      <c r="K3021" s="71" t="s">
        <v>815</v>
      </c>
      <c r="L3021" s="22">
        <v>6.25</v>
      </c>
      <c r="M3021" s="22">
        <v>6.49</v>
      </c>
      <c r="N3021" s="22">
        <v>3</v>
      </c>
      <c r="O3021" s="22">
        <v>0</v>
      </c>
      <c r="P3021" s="22">
        <v>0</v>
      </c>
      <c r="Q3021" s="22">
        <v>4</v>
      </c>
      <c r="R3021" s="22"/>
      <c r="S3021" s="22"/>
      <c r="T3021" s="22"/>
      <c r="U3021" t="s">
        <v>296</v>
      </c>
      <c r="V3021" s="18">
        <f t="shared" si="286"/>
        <v>0.24000000000000021</v>
      </c>
      <c r="W3021" s="18">
        <v>40.829909044300003</v>
      </c>
      <c r="X3021" s="18">
        <v>-81.815839955800001</v>
      </c>
      <c r="Y3021" s="18">
        <v>40.829528207099997</v>
      </c>
      <c r="Z3021" s="18">
        <v>-81.8113181951</v>
      </c>
      <c r="AA3021" s="71" t="str">
        <f t="shared" si="287"/>
        <v>WAY</v>
      </c>
    </row>
    <row r="3022" spans="1:27" x14ac:dyDescent="0.25">
      <c r="A3022" s="22" t="s">
        <v>2697</v>
      </c>
      <c r="B3022" s="22">
        <v>0</v>
      </c>
      <c r="C3022" s="22" t="s">
        <v>4624</v>
      </c>
      <c r="D3022" s="22">
        <v>2</v>
      </c>
      <c r="E3022" s="23" t="str">
        <f t="shared" si="282"/>
        <v>Green</v>
      </c>
      <c r="F3022" s="72" t="s">
        <v>1746</v>
      </c>
      <c r="G3022" s="23"/>
      <c r="H3022" s="24" t="str">
        <f t="shared" si="283"/>
        <v>Start Loc</v>
      </c>
      <c r="I3022" s="24" t="str">
        <f t="shared" si="284"/>
        <v>End Loc</v>
      </c>
      <c r="J3022" s="24" t="str">
        <f t="shared" si="285"/>
        <v>Segment</v>
      </c>
      <c r="K3022" s="71" t="s">
        <v>792</v>
      </c>
      <c r="L3022" s="22">
        <v>2.25</v>
      </c>
      <c r="M3022" s="22">
        <v>2.4900000000000002</v>
      </c>
      <c r="N3022" s="22">
        <v>2</v>
      </c>
      <c r="O3022" s="22">
        <v>0</v>
      </c>
      <c r="P3022" s="22">
        <v>0</v>
      </c>
      <c r="Q3022" s="22">
        <v>1</v>
      </c>
      <c r="R3022" s="22"/>
      <c r="S3022" s="22"/>
      <c r="T3022" s="22"/>
      <c r="U3022" t="s">
        <v>623</v>
      </c>
      <c r="V3022" s="18">
        <f t="shared" si="286"/>
        <v>0.24000000000000021</v>
      </c>
      <c r="W3022" s="18">
        <v>40.829554847899999</v>
      </c>
      <c r="X3022" s="18">
        <v>-84.672389605199996</v>
      </c>
      <c r="Y3022" s="18">
        <v>40.829536499600003</v>
      </c>
      <c r="Z3022" s="18">
        <v>-84.667808289800007</v>
      </c>
      <c r="AA3022" s="71" t="str">
        <f t="shared" si="287"/>
        <v>VAN</v>
      </c>
    </row>
    <row r="3023" spans="1:27" x14ac:dyDescent="0.25">
      <c r="A3023" s="22" t="s">
        <v>3864</v>
      </c>
      <c r="B3023" s="22">
        <v>0</v>
      </c>
      <c r="C3023" s="22" t="s">
        <v>4630</v>
      </c>
      <c r="D3023" s="22">
        <v>4</v>
      </c>
      <c r="E3023" s="23" t="str">
        <f t="shared" si="282"/>
        <v>Green</v>
      </c>
      <c r="F3023" s="72" t="s">
        <v>1700</v>
      </c>
      <c r="G3023" s="23"/>
      <c r="H3023" s="24" t="str">
        <f t="shared" si="283"/>
        <v>Start Loc</v>
      </c>
      <c r="I3023" s="24" t="str">
        <f t="shared" si="284"/>
        <v>End Loc</v>
      </c>
      <c r="J3023" s="24" t="str">
        <f t="shared" si="285"/>
        <v>Segment</v>
      </c>
      <c r="K3023" s="71" t="s">
        <v>815</v>
      </c>
      <c r="L3023" s="22">
        <v>5.75</v>
      </c>
      <c r="M3023" s="22">
        <v>5.99</v>
      </c>
      <c r="N3023" s="22">
        <v>4</v>
      </c>
      <c r="O3023" s="22">
        <v>1</v>
      </c>
      <c r="P3023" s="22">
        <v>1</v>
      </c>
      <c r="Q3023" s="22">
        <v>1</v>
      </c>
      <c r="R3023" s="22"/>
      <c r="S3023" s="22"/>
      <c r="T3023" s="22"/>
      <c r="U3023" t="s">
        <v>296</v>
      </c>
      <c r="V3023" s="18">
        <f t="shared" si="286"/>
        <v>0.24000000000000021</v>
      </c>
      <c r="W3023" s="18">
        <v>40.829398297300003</v>
      </c>
      <c r="X3023" s="18">
        <v>-81.825314911999996</v>
      </c>
      <c r="Y3023" s="18">
        <v>40.829859164200002</v>
      </c>
      <c r="Z3023" s="18">
        <v>-81.820801194799998</v>
      </c>
      <c r="AA3023" s="71" t="str">
        <f t="shared" si="287"/>
        <v>WAY</v>
      </c>
    </row>
    <row r="3024" spans="1:27" x14ac:dyDescent="0.25">
      <c r="A3024" s="22" t="s">
        <v>5398</v>
      </c>
      <c r="B3024" s="22">
        <v>0</v>
      </c>
      <c r="C3024" s="22" t="s">
        <v>4608</v>
      </c>
      <c r="D3024" s="22">
        <v>3</v>
      </c>
      <c r="E3024" s="23" t="str">
        <f t="shared" si="282"/>
        <v>Green</v>
      </c>
      <c r="F3024" s="72" t="s">
        <v>1671</v>
      </c>
      <c r="G3024" s="23"/>
      <c r="H3024" s="24" t="str">
        <f t="shared" si="283"/>
        <v>Start Loc</v>
      </c>
      <c r="I3024" s="24" t="str">
        <f t="shared" si="284"/>
        <v>End Loc</v>
      </c>
      <c r="J3024" s="24" t="str">
        <f t="shared" si="285"/>
        <v>Segment</v>
      </c>
      <c r="K3024" s="71" t="s">
        <v>813</v>
      </c>
      <c r="L3024" s="22">
        <v>1.25</v>
      </c>
      <c r="M3024" s="22">
        <v>1.49</v>
      </c>
      <c r="N3024" s="22">
        <v>3</v>
      </c>
      <c r="O3024" s="22">
        <v>0</v>
      </c>
      <c r="P3024" s="22">
        <v>0</v>
      </c>
      <c r="Q3024" s="22">
        <v>0</v>
      </c>
      <c r="R3024" s="22"/>
      <c r="S3024" s="22"/>
      <c r="T3024" s="22"/>
      <c r="U3024" t="s">
        <v>4893</v>
      </c>
      <c r="V3024" s="18">
        <f t="shared" si="286"/>
        <v>0.24</v>
      </c>
      <c r="W3024" s="18">
        <v>40.826832762599999</v>
      </c>
      <c r="X3024" s="18">
        <v>-81.3486953261</v>
      </c>
      <c r="Y3024" s="18">
        <v>40.829941186600003</v>
      </c>
      <c r="Z3024" s="18">
        <v>-81.347333941900004</v>
      </c>
      <c r="AA3024" s="71" t="str">
        <f t="shared" si="287"/>
        <v>STA</v>
      </c>
    </row>
    <row r="3025" spans="1:27" x14ac:dyDescent="0.25">
      <c r="A3025" s="22" t="s">
        <v>3153</v>
      </c>
      <c r="B3025" s="22">
        <v>0</v>
      </c>
      <c r="C3025" s="22" t="s">
        <v>4612</v>
      </c>
      <c r="D3025" s="22">
        <v>5</v>
      </c>
      <c r="E3025" s="23" t="str">
        <f t="shared" si="282"/>
        <v>Green</v>
      </c>
      <c r="F3025" s="72" t="s">
        <v>1671</v>
      </c>
      <c r="G3025" s="23"/>
      <c r="H3025" s="24" t="str">
        <f t="shared" si="283"/>
        <v>Start Loc</v>
      </c>
      <c r="I3025" s="24" t="str">
        <f t="shared" si="284"/>
        <v>End Loc</v>
      </c>
      <c r="J3025" s="24" t="str">
        <f t="shared" si="285"/>
        <v>Segment</v>
      </c>
      <c r="K3025" s="71" t="s">
        <v>795</v>
      </c>
      <c r="L3025" s="22">
        <v>1</v>
      </c>
      <c r="M3025" s="22">
        <v>1.24</v>
      </c>
      <c r="N3025" s="22">
        <v>5</v>
      </c>
      <c r="O3025" s="22">
        <v>0</v>
      </c>
      <c r="P3025" s="22">
        <v>1</v>
      </c>
      <c r="Q3025" s="22">
        <v>5</v>
      </c>
      <c r="R3025" s="22"/>
      <c r="S3025" s="22"/>
      <c r="T3025" s="22"/>
      <c r="U3025" t="s">
        <v>206</v>
      </c>
      <c r="V3025" s="18">
        <f t="shared" si="286"/>
        <v>0.24</v>
      </c>
      <c r="W3025" s="18">
        <v>40.827515387200002</v>
      </c>
      <c r="X3025" s="18">
        <v>-81.488762001699996</v>
      </c>
      <c r="Y3025" s="18">
        <v>40.829974786199998</v>
      </c>
      <c r="Z3025" s="18">
        <v>-81.485528364000004</v>
      </c>
      <c r="AA3025" s="71" t="str">
        <f t="shared" si="287"/>
        <v>STA</v>
      </c>
    </row>
    <row r="3026" spans="1:27" x14ac:dyDescent="0.25">
      <c r="A3026" s="22" t="s">
        <v>3397</v>
      </c>
      <c r="B3026" s="22">
        <v>0</v>
      </c>
      <c r="C3026" s="22" t="s">
        <v>4608</v>
      </c>
      <c r="D3026" s="22">
        <v>3</v>
      </c>
      <c r="E3026" s="23" t="str">
        <f t="shared" si="282"/>
        <v>Green</v>
      </c>
      <c r="F3026" s="72" t="s">
        <v>1671</v>
      </c>
      <c r="G3026" s="23"/>
      <c r="H3026" s="24" t="str">
        <f t="shared" si="283"/>
        <v>Start Loc</v>
      </c>
      <c r="I3026" s="24" t="str">
        <f t="shared" si="284"/>
        <v>End Loc</v>
      </c>
      <c r="J3026" s="24" t="str">
        <f t="shared" si="285"/>
        <v>Segment</v>
      </c>
      <c r="K3026" s="71" t="s">
        <v>795</v>
      </c>
      <c r="L3026" s="22">
        <v>1.25</v>
      </c>
      <c r="M3026" s="22">
        <v>1.49</v>
      </c>
      <c r="N3026" s="22">
        <v>3</v>
      </c>
      <c r="O3026" s="22">
        <v>0</v>
      </c>
      <c r="P3026" s="22">
        <v>0</v>
      </c>
      <c r="Q3026" s="22">
        <v>1</v>
      </c>
      <c r="R3026" s="22"/>
      <c r="S3026" s="22"/>
      <c r="T3026" s="22"/>
      <c r="U3026" t="s">
        <v>206</v>
      </c>
      <c r="V3026" s="18">
        <f t="shared" si="286"/>
        <v>0.24</v>
      </c>
      <c r="W3026" s="18">
        <v>40.830065766399997</v>
      </c>
      <c r="X3026" s="18">
        <v>-81.485395062999999</v>
      </c>
      <c r="Y3026" s="18">
        <v>40.831599321900001</v>
      </c>
      <c r="Z3026" s="18">
        <v>-81.481297250500006</v>
      </c>
      <c r="AA3026" s="71" t="str">
        <f t="shared" si="287"/>
        <v>STA</v>
      </c>
    </row>
    <row r="3027" spans="1:27" x14ac:dyDescent="0.25">
      <c r="A3027" s="22" t="s">
        <v>3607</v>
      </c>
      <c r="B3027" s="22">
        <v>0</v>
      </c>
      <c r="C3027" s="22" t="s">
        <v>4624</v>
      </c>
      <c r="D3027" s="22">
        <v>4</v>
      </c>
      <c r="E3027" s="23" t="str">
        <f t="shared" si="282"/>
        <v>Green</v>
      </c>
      <c r="F3027" s="72" t="s">
        <v>1702</v>
      </c>
      <c r="G3027" s="23"/>
      <c r="H3027" s="24" t="str">
        <f t="shared" si="283"/>
        <v>Start Loc</v>
      </c>
      <c r="I3027" s="24" t="str">
        <f t="shared" si="284"/>
        <v>End Loc</v>
      </c>
      <c r="J3027" s="24" t="str">
        <f t="shared" si="285"/>
        <v>Segment</v>
      </c>
      <c r="K3027" s="71" t="s">
        <v>1013</v>
      </c>
      <c r="L3027" s="22">
        <v>2.25</v>
      </c>
      <c r="M3027" s="22">
        <v>2.4900000000000002</v>
      </c>
      <c r="N3027" s="22">
        <v>4</v>
      </c>
      <c r="O3027" s="22">
        <v>0</v>
      </c>
      <c r="P3027" s="22">
        <v>0</v>
      </c>
      <c r="Q3027" s="22">
        <v>2</v>
      </c>
      <c r="R3027" s="22"/>
      <c r="S3027" s="22"/>
      <c r="T3027" s="22"/>
      <c r="U3027" t="s">
        <v>401</v>
      </c>
      <c r="V3027" s="18">
        <f t="shared" si="286"/>
        <v>0.24000000000000021</v>
      </c>
      <c r="W3027" s="18">
        <v>40.832388088599998</v>
      </c>
      <c r="X3027" s="18">
        <v>-81.044932425699997</v>
      </c>
      <c r="Y3027" s="18">
        <v>40.8324727818</v>
      </c>
      <c r="Z3027" s="18">
        <v>-81.040577838700003</v>
      </c>
      <c r="AA3027" s="71" t="str">
        <f t="shared" si="287"/>
        <v>COL</v>
      </c>
    </row>
    <row r="3028" spans="1:27" x14ac:dyDescent="0.25">
      <c r="A3028" s="22" t="s">
        <v>5559</v>
      </c>
      <c r="B3028" s="22">
        <v>0</v>
      </c>
      <c r="C3028" s="22" t="s">
        <v>4613</v>
      </c>
      <c r="D3028" s="22">
        <v>2</v>
      </c>
      <c r="E3028" s="23" t="str">
        <f t="shared" si="282"/>
        <v>Green</v>
      </c>
      <c r="F3028" s="72" t="s">
        <v>1683</v>
      </c>
      <c r="G3028" s="23"/>
      <c r="H3028" s="24" t="str">
        <f t="shared" si="283"/>
        <v>Start Loc</v>
      </c>
      <c r="I3028" s="24" t="str">
        <f t="shared" si="284"/>
        <v>End Loc</v>
      </c>
      <c r="J3028" s="24" t="str">
        <f t="shared" si="285"/>
        <v>Segment</v>
      </c>
      <c r="K3028" s="71" t="s">
        <v>837</v>
      </c>
      <c r="L3028" s="22">
        <v>6.5</v>
      </c>
      <c r="M3028" s="22">
        <v>6.74</v>
      </c>
      <c r="N3028" s="22">
        <v>2</v>
      </c>
      <c r="O3028" s="22">
        <v>0</v>
      </c>
      <c r="P3028" s="22">
        <v>0</v>
      </c>
      <c r="Q3028" s="22">
        <v>1</v>
      </c>
      <c r="R3028" s="22"/>
      <c r="S3028" s="22"/>
      <c r="T3028" s="22"/>
      <c r="U3028" t="s">
        <v>225</v>
      </c>
      <c r="V3028" s="18">
        <f t="shared" si="286"/>
        <v>0.24000000000000021</v>
      </c>
      <c r="W3028" s="18">
        <v>40.830198679900001</v>
      </c>
      <c r="X3028" s="18">
        <v>-84.181669718600006</v>
      </c>
      <c r="Y3028" s="18">
        <v>40.833547129199999</v>
      </c>
      <c r="Z3028" s="18">
        <v>-84.182789055399994</v>
      </c>
      <c r="AA3028" s="71" t="str">
        <f t="shared" si="287"/>
        <v>ALL</v>
      </c>
    </row>
    <row r="3029" spans="1:27" x14ac:dyDescent="0.25">
      <c r="A3029" s="22" t="s">
        <v>6497</v>
      </c>
      <c r="B3029" s="22">
        <v>0</v>
      </c>
      <c r="C3029" s="22" t="s">
        <v>4626</v>
      </c>
      <c r="D3029" s="22">
        <v>3</v>
      </c>
      <c r="E3029" s="23" t="str">
        <f t="shared" si="282"/>
        <v>Green</v>
      </c>
      <c r="F3029" s="72" t="s">
        <v>1671</v>
      </c>
      <c r="G3029" s="23"/>
      <c r="H3029" s="24" t="str">
        <f t="shared" si="283"/>
        <v>Start Loc</v>
      </c>
      <c r="I3029" s="24" t="str">
        <f t="shared" si="284"/>
        <v>End Loc</v>
      </c>
      <c r="J3029" s="24" t="str">
        <f t="shared" si="285"/>
        <v>Segment</v>
      </c>
      <c r="K3029" s="71" t="s">
        <v>795</v>
      </c>
      <c r="L3029" s="22">
        <v>1.75</v>
      </c>
      <c r="M3029" s="22">
        <v>1.99</v>
      </c>
      <c r="N3029" s="22">
        <v>3</v>
      </c>
      <c r="O3029" s="22">
        <v>0</v>
      </c>
      <c r="P3029" s="22">
        <v>0</v>
      </c>
      <c r="Q3029" s="22">
        <v>2</v>
      </c>
      <c r="R3029" s="22"/>
      <c r="S3029" s="22"/>
      <c r="T3029" s="22"/>
      <c r="U3029" t="s">
        <v>206</v>
      </c>
      <c r="V3029" s="18">
        <f t="shared" si="286"/>
        <v>0.24</v>
      </c>
      <c r="W3029" s="18">
        <v>40.833084204099997</v>
      </c>
      <c r="X3029" s="18">
        <v>-81.476729029799998</v>
      </c>
      <c r="Y3029" s="18">
        <v>40.834411241799998</v>
      </c>
      <c r="Z3029" s="18">
        <v>-81.472529577399996</v>
      </c>
      <c r="AA3029" s="71" t="str">
        <f t="shared" si="287"/>
        <v>STA</v>
      </c>
    </row>
    <row r="3030" spans="1:27" x14ac:dyDescent="0.25">
      <c r="A3030" s="22" t="s">
        <v>2925</v>
      </c>
      <c r="B3030" s="22">
        <v>0</v>
      </c>
      <c r="C3030" s="22" t="s">
        <v>4631</v>
      </c>
      <c r="D3030" s="22">
        <v>4</v>
      </c>
      <c r="E3030" s="23" t="str">
        <f t="shared" si="282"/>
        <v>Green</v>
      </c>
      <c r="F3030" s="72" t="s">
        <v>1702</v>
      </c>
      <c r="G3030" s="23"/>
      <c r="H3030" s="24" t="str">
        <f t="shared" si="283"/>
        <v>Start Loc</v>
      </c>
      <c r="I3030" s="24" t="str">
        <f t="shared" si="284"/>
        <v>End Loc</v>
      </c>
      <c r="J3030" s="24" t="str">
        <f t="shared" si="285"/>
        <v>Segment</v>
      </c>
      <c r="K3030" s="71" t="s">
        <v>1013</v>
      </c>
      <c r="L3030" s="22">
        <v>3</v>
      </c>
      <c r="M3030" s="22">
        <v>3.24</v>
      </c>
      <c r="N3030" s="22">
        <v>4</v>
      </c>
      <c r="O3030" s="22">
        <v>0</v>
      </c>
      <c r="P3030" s="22">
        <v>0</v>
      </c>
      <c r="Q3030" s="22">
        <v>2</v>
      </c>
      <c r="R3030" s="22"/>
      <c r="S3030" s="22"/>
      <c r="T3030" s="22"/>
      <c r="U3030" t="s">
        <v>401</v>
      </c>
      <c r="V3030" s="18">
        <f t="shared" si="286"/>
        <v>0.24000000000000021</v>
      </c>
      <c r="W3030" s="18">
        <v>40.8348595979</v>
      </c>
      <c r="X3030" s="18">
        <v>-81.031372361799995</v>
      </c>
      <c r="Y3030" s="18">
        <v>40.836803134999997</v>
      </c>
      <c r="Z3030" s="18">
        <v>-81.027597457799999</v>
      </c>
      <c r="AA3030" s="71" t="str">
        <f t="shared" si="287"/>
        <v>COL</v>
      </c>
    </row>
    <row r="3031" spans="1:27" x14ac:dyDescent="0.25">
      <c r="A3031" s="22" t="s">
        <v>5110</v>
      </c>
      <c r="B3031" s="22">
        <v>0</v>
      </c>
      <c r="C3031" s="22" t="s">
        <v>4620</v>
      </c>
      <c r="D3031" s="22">
        <v>3</v>
      </c>
      <c r="E3031" s="23" t="str">
        <f t="shared" si="282"/>
        <v>Green</v>
      </c>
      <c r="F3031" s="72" t="s">
        <v>1702</v>
      </c>
      <c r="G3031" s="23"/>
      <c r="H3031" s="24" t="str">
        <f t="shared" si="283"/>
        <v>Start Loc</v>
      </c>
      <c r="I3031" s="24" t="str">
        <f t="shared" si="284"/>
        <v>End Loc</v>
      </c>
      <c r="J3031" s="24" t="str">
        <f t="shared" si="285"/>
        <v>Segment</v>
      </c>
      <c r="K3031" s="71" t="s">
        <v>5519</v>
      </c>
      <c r="L3031" s="22">
        <v>0</v>
      </c>
      <c r="M3031" s="22">
        <v>0.24</v>
      </c>
      <c r="N3031" s="22">
        <v>3</v>
      </c>
      <c r="O3031" s="22">
        <v>0</v>
      </c>
      <c r="P3031" s="22">
        <v>0</v>
      </c>
      <c r="Q3031" s="22">
        <v>2</v>
      </c>
      <c r="R3031" s="22"/>
      <c r="S3031" s="22"/>
      <c r="T3031" s="22"/>
      <c r="U3031" t="s">
        <v>4778</v>
      </c>
      <c r="V3031" s="18">
        <f t="shared" si="286"/>
        <v>0.24</v>
      </c>
      <c r="W3031" s="18">
        <v>40.835230197400001</v>
      </c>
      <c r="X3031" s="18">
        <v>-81.068461721199995</v>
      </c>
      <c r="Y3031" s="18">
        <v>40.838533742599999</v>
      </c>
      <c r="Z3031" s="18">
        <v>-81.069189146400007</v>
      </c>
      <c r="AA3031" s="71" t="str">
        <f t="shared" si="287"/>
        <v>COL</v>
      </c>
    </row>
    <row r="3032" spans="1:27" x14ac:dyDescent="0.25">
      <c r="A3032" s="22" t="s">
        <v>4023</v>
      </c>
      <c r="B3032" s="22">
        <v>0</v>
      </c>
      <c r="C3032" s="22" t="s">
        <v>4606</v>
      </c>
      <c r="D3032" s="22">
        <v>2</v>
      </c>
      <c r="E3032" s="23" t="str">
        <f t="shared" si="282"/>
        <v>Green</v>
      </c>
      <c r="F3032" s="72" t="s">
        <v>1683</v>
      </c>
      <c r="G3032" s="23"/>
      <c r="H3032" s="24" t="str">
        <f t="shared" si="283"/>
        <v>Start Loc</v>
      </c>
      <c r="I3032" s="24" t="str">
        <f t="shared" si="284"/>
        <v>End Loc</v>
      </c>
      <c r="J3032" s="24" t="str">
        <f t="shared" si="285"/>
        <v>Segment</v>
      </c>
      <c r="K3032" s="71" t="s">
        <v>1196</v>
      </c>
      <c r="L3032" s="22">
        <v>0.25</v>
      </c>
      <c r="M3032" s="22">
        <v>0.49</v>
      </c>
      <c r="N3032" s="22">
        <v>2</v>
      </c>
      <c r="O3032" s="22">
        <v>0</v>
      </c>
      <c r="P3032" s="22">
        <v>0</v>
      </c>
      <c r="Q3032" s="22">
        <v>2</v>
      </c>
      <c r="R3032" s="22"/>
      <c r="S3032" s="22"/>
      <c r="T3032" s="22"/>
      <c r="U3032" t="s">
        <v>1163</v>
      </c>
      <c r="V3032" s="18">
        <f t="shared" si="286"/>
        <v>0.24</v>
      </c>
      <c r="W3032" s="18">
        <v>40.842916627699999</v>
      </c>
      <c r="X3032" s="18">
        <v>-84.323837815900006</v>
      </c>
      <c r="Y3032" s="18">
        <v>40.840098078899999</v>
      </c>
      <c r="Z3032" s="18">
        <v>-84.321803534200001</v>
      </c>
      <c r="AA3032" s="71" t="str">
        <f t="shared" si="287"/>
        <v>ALL</v>
      </c>
    </row>
    <row r="3033" spans="1:27" x14ac:dyDescent="0.25">
      <c r="A3033" s="22" t="s">
        <v>4935</v>
      </c>
      <c r="B3033" s="22">
        <v>0</v>
      </c>
      <c r="C3033" s="22" t="s">
        <v>4631</v>
      </c>
      <c r="D3033" s="22">
        <v>2</v>
      </c>
      <c r="E3033" s="23" t="str">
        <f t="shared" si="282"/>
        <v>Green</v>
      </c>
      <c r="F3033" s="72" t="s">
        <v>1671</v>
      </c>
      <c r="G3033" s="23"/>
      <c r="H3033" s="24" t="str">
        <f t="shared" si="283"/>
        <v>Start Loc</v>
      </c>
      <c r="I3033" s="24" t="str">
        <f t="shared" si="284"/>
        <v>End Loc</v>
      </c>
      <c r="J3033" s="24" t="str">
        <f t="shared" si="285"/>
        <v>Segment</v>
      </c>
      <c r="K3033" s="71" t="s">
        <v>795</v>
      </c>
      <c r="L3033" s="22">
        <v>3</v>
      </c>
      <c r="M3033" s="22">
        <v>3.24</v>
      </c>
      <c r="N3033" s="22">
        <v>2</v>
      </c>
      <c r="O3033" s="22">
        <v>0</v>
      </c>
      <c r="P3033" s="22">
        <v>0</v>
      </c>
      <c r="Q3033" s="22">
        <v>0</v>
      </c>
      <c r="R3033" s="22"/>
      <c r="S3033" s="22"/>
      <c r="T3033" s="22"/>
      <c r="U3033" t="s">
        <v>206</v>
      </c>
      <c r="V3033" s="18">
        <f t="shared" si="286"/>
        <v>0.24000000000000021</v>
      </c>
      <c r="W3033" s="18">
        <v>40.837741086800001</v>
      </c>
      <c r="X3033" s="18">
        <v>-81.455102428000004</v>
      </c>
      <c r="Y3033" s="18">
        <v>40.8404176644</v>
      </c>
      <c r="Z3033" s="18">
        <v>-81.452232142699998</v>
      </c>
      <c r="AA3033" s="71" t="str">
        <f t="shared" si="287"/>
        <v>STA</v>
      </c>
    </row>
    <row r="3034" spans="1:27" x14ac:dyDescent="0.25">
      <c r="A3034" s="22" t="s">
        <v>3777</v>
      </c>
      <c r="B3034" s="22">
        <v>0</v>
      </c>
      <c r="C3034" s="22" t="s">
        <v>4621</v>
      </c>
      <c r="D3034" s="22">
        <v>5</v>
      </c>
      <c r="E3034" s="23" t="str">
        <f t="shared" si="282"/>
        <v>Green</v>
      </c>
      <c r="F3034" s="72" t="s">
        <v>1671</v>
      </c>
      <c r="G3034" s="23"/>
      <c r="H3034" s="24" t="str">
        <f t="shared" si="283"/>
        <v>Start Loc</v>
      </c>
      <c r="I3034" s="24" t="str">
        <f t="shared" si="284"/>
        <v>End Loc</v>
      </c>
      <c r="J3034" s="24" t="str">
        <f t="shared" si="285"/>
        <v>Segment</v>
      </c>
      <c r="K3034" s="71" t="s">
        <v>963</v>
      </c>
      <c r="L3034" s="22">
        <v>0.75</v>
      </c>
      <c r="M3034" s="22">
        <v>0.99</v>
      </c>
      <c r="N3034" s="22">
        <v>5</v>
      </c>
      <c r="O3034" s="22">
        <v>0</v>
      </c>
      <c r="P3034" s="22">
        <v>0</v>
      </c>
      <c r="Q3034" s="22">
        <v>0</v>
      </c>
      <c r="R3034" s="22"/>
      <c r="S3034" s="22"/>
      <c r="T3034" s="22"/>
      <c r="U3034" t="s">
        <v>328</v>
      </c>
      <c r="V3034" s="18">
        <f t="shared" si="286"/>
        <v>0.24</v>
      </c>
      <c r="W3034" s="18">
        <v>40.840907230299997</v>
      </c>
      <c r="X3034" s="18">
        <v>-81.357606214</v>
      </c>
      <c r="Y3034" s="18">
        <v>40.841792957199999</v>
      </c>
      <c r="Z3034" s="18">
        <v>-81.353295611299998</v>
      </c>
      <c r="AA3034" s="71" t="str">
        <f t="shared" si="287"/>
        <v>STA</v>
      </c>
    </row>
    <row r="3035" spans="1:27" x14ac:dyDescent="0.25">
      <c r="A3035" s="22" t="s">
        <v>6328</v>
      </c>
      <c r="B3035" s="22">
        <v>0</v>
      </c>
      <c r="C3035" s="22" t="s">
        <v>4616</v>
      </c>
      <c r="D3035" s="22">
        <v>2</v>
      </c>
      <c r="E3035" s="23" t="str">
        <f t="shared" si="282"/>
        <v>Green</v>
      </c>
      <c r="F3035" s="72" t="s">
        <v>1700</v>
      </c>
      <c r="G3035" s="23"/>
      <c r="H3035" s="24" t="str">
        <f t="shared" si="283"/>
        <v>Start Loc</v>
      </c>
      <c r="I3035" s="24" t="str">
        <f t="shared" si="284"/>
        <v>End Loc</v>
      </c>
      <c r="J3035" s="24" t="str">
        <f t="shared" si="285"/>
        <v>Segment</v>
      </c>
      <c r="K3035" s="71" t="s">
        <v>6624</v>
      </c>
      <c r="L3035" s="22">
        <v>4</v>
      </c>
      <c r="M3035" s="22">
        <v>4.24</v>
      </c>
      <c r="N3035" s="22">
        <v>2</v>
      </c>
      <c r="O3035" s="22">
        <v>0</v>
      </c>
      <c r="P3035" s="22">
        <v>0</v>
      </c>
      <c r="Q3035" s="22">
        <v>1</v>
      </c>
      <c r="R3035" s="22"/>
      <c r="S3035" s="22"/>
      <c r="T3035" s="22"/>
      <c r="U3035" t="s">
        <v>6818</v>
      </c>
      <c r="V3035" s="18">
        <f t="shared" si="286"/>
        <v>0.24000000000000021</v>
      </c>
      <c r="W3035" s="18">
        <v>40.844919550500002</v>
      </c>
      <c r="X3035" s="18">
        <v>-81.803898489900007</v>
      </c>
      <c r="Y3035" s="18">
        <v>40.844325806199997</v>
      </c>
      <c r="Z3035" s="18">
        <v>-81.800018012199999</v>
      </c>
      <c r="AA3035" s="71" t="str">
        <f t="shared" si="287"/>
        <v>WAY</v>
      </c>
    </row>
    <row r="3036" spans="1:27" x14ac:dyDescent="0.25">
      <c r="A3036" s="22" t="s">
        <v>4169</v>
      </c>
      <c r="B3036" s="22">
        <v>0</v>
      </c>
      <c r="C3036" s="22" t="s">
        <v>4643</v>
      </c>
      <c r="D3036" s="22">
        <v>3</v>
      </c>
      <c r="E3036" s="23" t="str">
        <f t="shared" si="282"/>
        <v>Green</v>
      </c>
      <c r="F3036" s="72" t="s">
        <v>1700</v>
      </c>
      <c r="G3036" s="23"/>
      <c r="H3036" s="24" t="str">
        <f t="shared" si="283"/>
        <v>Start Loc</v>
      </c>
      <c r="I3036" s="24" t="str">
        <f t="shared" si="284"/>
        <v>End Loc</v>
      </c>
      <c r="J3036" s="24" t="str">
        <f t="shared" si="285"/>
        <v>Segment</v>
      </c>
      <c r="K3036" s="71" t="s">
        <v>877</v>
      </c>
      <c r="L3036" s="22">
        <v>3.5</v>
      </c>
      <c r="M3036" s="22">
        <v>3.74</v>
      </c>
      <c r="N3036" s="22">
        <v>3</v>
      </c>
      <c r="O3036" s="22">
        <v>0</v>
      </c>
      <c r="P3036" s="22">
        <v>0</v>
      </c>
      <c r="Q3036" s="22">
        <v>2</v>
      </c>
      <c r="R3036" s="22"/>
      <c r="S3036" s="22"/>
      <c r="T3036" s="22"/>
      <c r="U3036" t="s">
        <v>320</v>
      </c>
      <c r="V3036" s="18">
        <f t="shared" si="286"/>
        <v>0.24000000000000021</v>
      </c>
      <c r="W3036" s="18">
        <v>40.844601822900003</v>
      </c>
      <c r="X3036" s="18">
        <v>-81.970412417199995</v>
      </c>
      <c r="Y3036" s="18">
        <v>40.845277525299998</v>
      </c>
      <c r="Z3036" s="18">
        <v>-81.974789223100004</v>
      </c>
      <c r="AA3036" s="71" t="str">
        <f t="shared" si="287"/>
        <v>WAY</v>
      </c>
    </row>
    <row r="3037" spans="1:27" x14ac:dyDescent="0.25">
      <c r="A3037" s="22" t="s">
        <v>2923</v>
      </c>
      <c r="B3037" s="22">
        <v>0</v>
      </c>
      <c r="C3037" s="22" t="s">
        <v>4622</v>
      </c>
      <c r="D3037" s="22">
        <v>3</v>
      </c>
      <c r="E3037" s="23" t="str">
        <f t="shared" si="282"/>
        <v>Green</v>
      </c>
      <c r="F3037" s="72" t="s">
        <v>1671</v>
      </c>
      <c r="G3037" s="23"/>
      <c r="H3037" s="24" t="str">
        <f t="shared" si="283"/>
        <v>Start Loc</v>
      </c>
      <c r="I3037" s="24" t="str">
        <f t="shared" si="284"/>
        <v>End Loc</v>
      </c>
      <c r="J3037" s="24" t="str">
        <f t="shared" si="285"/>
        <v>Segment</v>
      </c>
      <c r="K3037" s="71" t="s">
        <v>963</v>
      </c>
      <c r="L3037" s="22">
        <v>1.5</v>
      </c>
      <c r="M3037" s="22">
        <v>1.74</v>
      </c>
      <c r="N3037" s="22">
        <v>3</v>
      </c>
      <c r="O3037" s="22">
        <v>0</v>
      </c>
      <c r="P3037" s="22">
        <v>0</v>
      </c>
      <c r="Q3037" s="22">
        <v>1</v>
      </c>
      <c r="R3037" s="22"/>
      <c r="S3037" s="22"/>
      <c r="T3037" s="22"/>
      <c r="U3037" t="s">
        <v>328</v>
      </c>
      <c r="V3037" s="18">
        <f t="shared" si="286"/>
        <v>0.24</v>
      </c>
      <c r="W3037" s="18">
        <v>40.843637242</v>
      </c>
      <c r="X3037" s="18">
        <v>-81.343961822599994</v>
      </c>
      <c r="Y3037" s="18">
        <v>40.845407390399998</v>
      </c>
      <c r="Z3037" s="18">
        <v>-81.340055530000001</v>
      </c>
      <c r="AA3037" s="71" t="str">
        <f t="shared" si="287"/>
        <v>STA</v>
      </c>
    </row>
    <row r="3038" spans="1:27" x14ac:dyDescent="0.25">
      <c r="A3038" s="22" t="s">
        <v>3329</v>
      </c>
      <c r="B3038" s="22">
        <v>0</v>
      </c>
      <c r="C3038" s="22" t="s">
        <v>4614</v>
      </c>
      <c r="D3038" s="22">
        <v>3</v>
      </c>
      <c r="E3038" s="23" t="str">
        <f t="shared" si="282"/>
        <v>Green</v>
      </c>
      <c r="F3038" s="72" t="s">
        <v>1700</v>
      </c>
      <c r="G3038" s="23"/>
      <c r="H3038" s="24" t="str">
        <f t="shared" si="283"/>
        <v>Start Loc</v>
      </c>
      <c r="I3038" s="24" t="str">
        <f t="shared" si="284"/>
        <v>End Loc</v>
      </c>
      <c r="J3038" s="24" t="str">
        <f t="shared" si="285"/>
        <v>Segment</v>
      </c>
      <c r="K3038" s="71" t="s">
        <v>877</v>
      </c>
      <c r="L3038" s="22">
        <v>3.75</v>
      </c>
      <c r="M3038" s="22">
        <v>3.99</v>
      </c>
      <c r="N3038" s="22">
        <v>3</v>
      </c>
      <c r="O3038" s="22">
        <v>0</v>
      </c>
      <c r="P3038" s="22">
        <v>0</v>
      </c>
      <c r="Q3038" s="22">
        <v>0</v>
      </c>
      <c r="R3038" s="22"/>
      <c r="S3038" s="22"/>
      <c r="T3038" s="22"/>
      <c r="U3038" t="s">
        <v>320</v>
      </c>
      <c r="V3038" s="18">
        <f t="shared" si="286"/>
        <v>0.24000000000000021</v>
      </c>
      <c r="W3038" s="18">
        <v>40.845306630000003</v>
      </c>
      <c r="X3038" s="18">
        <v>-81.974973528600003</v>
      </c>
      <c r="Y3038" s="18">
        <v>40.847558516200003</v>
      </c>
      <c r="Z3038" s="18">
        <v>-81.978424048400001</v>
      </c>
      <c r="AA3038" s="71" t="str">
        <f t="shared" si="287"/>
        <v>WAY</v>
      </c>
    </row>
    <row r="3039" spans="1:27" x14ac:dyDescent="0.25">
      <c r="A3039" s="22" t="s">
        <v>5886</v>
      </c>
      <c r="B3039" s="22">
        <v>0</v>
      </c>
      <c r="C3039" s="22" t="s">
        <v>4634</v>
      </c>
      <c r="D3039" s="22">
        <v>2</v>
      </c>
      <c r="E3039" s="23" t="str">
        <f t="shared" si="282"/>
        <v>Green</v>
      </c>
      <c r="F3039" s="72" t="s">
        <v>1702</v>
      </c>
      <c r="G3039" s="23"/>
      <c r="H3039" s="24" t="str">
        <f t="shared" si="283"/>
        <v>Start Loc</v>
      </c>
      <c r="I3039" s="24" t="str">
        <f t="shared" si="284"/>
        <v>End Loc</v>
      </c>
      <c r="J3039" s="24" t="str">
        <f t="shared" si="285"/>
        <v>Segment</v>
      </c>
      <c r="K3039" s="71" t="s">
        <v>1013</v>
      </c>
      <c r="L3039" s="22">
        <v>6.25</v>
      </c>
      <c r="M3039" s="22">
        <v>6.49</v>
      </c>
      <c r="N3039" s="22">
        <v>2</v>
      </c>
      <c r="O3039" s="22">
        <v>0</v>
      </c>
      <c r="P3039" s="22">
        <v>0</v>
      </c>
      <c r="Q3039" s="22">
        <v>0</v>
      </c>
      <c r="R3039" s="22"/>
      <c r="S3039" s="22"/>
      <c r="T3039" s="22"/>
      <c r="U3039" t="s">
        <v>401</v>
      </c>
      <c r="V3039" s="18">
        <f t="shared" si="286"/>
        <v>0.24000000000000021</v>
      </c>
      <c r="W3039" s="18">
        <v>40.846502230500001</v>
      </c>
      <c r="X3039" s="18">
        <v>-80.973448930299995</v>
      </c>
      <c r="Y3039" s="18">
        <v>40.848732537300002</v>
      </c>
      <c r="Z3039" s="18">
        <v>-80.9700158765</v>
      </c>
      <c r="AA3039" s="71" t="str">
        <f t="shared" si="287"/>
        <v>COL</v>
      </c>
    </row>
    <row r="3040" spans="1:27" x14ac:dyDescent="0.25">
      <c r="A3040" s="22" t="s">
        <v>4376</v>
      </c>
      <c r="B3040" s="22">
        <v>0</v>
      </c>
      <c r="C3040" s="22" t="s">
        <v>4612</v>
      </c>
      <c r="D3040" s="22">
        <v>5</v>
      </c>
      <c r="E3040" s="23" t="str">
        <f t="shared" si="282"/>
        <v>Green</v>
      </c>
      <c r="F3040" s="72" t="s">
        <v>1671</v>
      </c>
      <c r="G3040" s="23"/>
      <c r="H3040" s="24" t="str">
        <f t="shared" si="283"/>
        <v>Start Loc</v>
      </c>
      <c r="I3040" s="24" t="str">
        <f t="shared" si="284"/>
        <v>End Loc</v>
      </c>
      <c r="J3040" s="24" t="str">
        <f t="shared" si="285"/>
        <v>Segment</v>
      </c>
      <c r="K3040" s="71" t="s">
        <v>1063</v>
      </c>
      <c r="L3040" s="22">
        <v>1</v>
      </c>
      <c r="M3040" s="22">
        <v>1.24</v>
      </c>
      <c r="N3040" s="22">
        <v>5</v>
      </c>
      <c r="O3040" s="22">
        <v>0</v>
      </c>
      <c r="P3040" s="22">
        <v>0</v>
      </c>
      <c r="Q3040" s="22">
        <v>3</v>
      </c>
      <c r="R3040" s="22"/>
      <c r="S3040" s="22"/>
      <c r="T3040" s="22"/>
      <c r="U3040" t="s">
        <v>1397</v>
      </c>
      <c r="V3040" s="18">
        <f t="shared" si="286"/>
        <v>0.24</v>
      </c>
      <c r="W3040" s="18">
        <v>40.850943662900001</v>
      </c>
      <c r="X3040" s="18">
        <v>-81.629486709299997</v>
      </c>
      <c r="Y3040" s="18">
        <v>40.849295637499999</v>
      </c>
      <c r="Z3040" s="18">
        <v>-81.625518733899995</v>
      </c>
      <c r="AA3040" s="71" t="str">
        <f t="shared" si="287"/>
        <v>STA</v>
      </c>
    </row>
    <row r="3041" spans="1:27" x14ac:dyDescent="0.25">
      <c r="A3041" s="22" t="s">
        <v>5262</v>
      </c>
      <c r="B3041" s="22">
        <v>0</v>
      </c>
      <c r="C3041" s="22" t="s">
        <v>4616</v>
      </c>
      <c r="D3041" s="22">
        <v>2</v>
      </c>
      <c r="E3041" s="23" t="str">
        <f t="shared" si="282"/>
        <v>Green</v>
      </c>
      <c r="F3041" s="72" t="s">
        <v>1700</v>
      </c>
      <c r="G3041" s="23"/>
      <c r="H3041" s="24" t="str">
        <f t="shared" si="283"/>
        <v>Start Loc</v>
      </c>
      <c r="I3041" s="24" t="str">
        <f t="shared" si="284"/>
        <v>End Loc</v>
      </c>
      <c r="J3041" s="24" t="str">
        <f t="shared" si="285"/>
        <v>Segment</v>
      </c>
      <c r="K3041" s="71" t="s">
        <v>877</v>
      </c>
      <c r="L3041" s="22">
        <v>4</v>
      </c>
      <c r="M3041" s="22">
        <v>4.24</v>
      </c>
      <c r="N3041" s="22">
        <v>2</v>
      </c>
      <c r="O3041" s="22">
        <v>1</v>
      </c>
      <c r="P3041" s="22">
        <v>1</v>
      </c>
      <c r="Q3041" s="22">
        <v>2</v>
      </c>
      <c r="R3041" s="22"/>
      <c r="S3041" s="22"/>
      <c r="T3041" s="22"/>
      <c r="U3041" t="s">
        <v>320</v>
      </c>
      <c r="V3041" s="18">
        <f t="shared" si="286"/>
        <v>0.24000000000000021</v>
      </c>
      <c r="W3041" s="18">
        <v>40.847657859100003</v>
      </c>
      <c r="X3041" s="18">
        <v>-81.978562529100003</v>
      </c>
      <c r="Y3041" s="18">
        <v>40.850831473</v>
      </c>
      <c r="Z3041" s="18">
        <v>-81.980240456299995</v>
      </c>
      <c r="AA3041" s="71" t="str">
        <f t="shared" si="287"/>
        <v>WAY</v>
      </c>
    </row>
    <row r="3042" spans="1:27" x14ac:dyDescent="0.25">
      <c r="A3042" s="22" t="s">
        <v>5301</v>
      </c>
      <c r="B3042" s="22">
        <v>0</v>
      </c>
      <c r="C3042" s="22" t="s">
        <v>4620</v>
      </c>
      <c r="D3042" s="22">
        <v>2</v>
      </c>
      <c r="E3042" s="23" t="str">
        <f t="shared" si="282"/>
        <v>Green</v>
      </c>
      <c r="F3042" s="72" t="s">
        <v>1708</v>
      </c>
      <c r="G3042" s="23"/>
      <c r="H3042" s="24" t="str">
        <f t="shared" si="283"/>
        <v>Start Loc</v>
      </c>
      <c r="I3042" s="24" t="str">
        <f t="shared" si="284"/>
        <v>End Loc</v>
      </c>
      <c r="J3042" s="24" t="str">
        <f t="shared" si="285"/>
        <v>Segment</v>
      </c>
      <c r="K3042" s="71" t="s">
        <v>1021</v>
      </c>
      <c r="L3042" s="22">
        <v>0</v>
      </c>
      <c r="M3042" s="22">
        <v>0.24</v>
      </c>
      <c r="N3042" s="22">
        <v>2</v>
      </c>
      <c r="O3042" s="22">
        <v>0</v>
      </c>
      <c r="P3042" s="22">
        <v>0</v>
      </c>
      <c r="Q3042" s="22">
        <v>0</v>
      </c>
      <c r="R3042" s="22"/>
      <c r="S3042" s="22"/>
      <c r="T3042" s="22"/>
      <c r="U3042" t="s">
        <v>4862</v>
      </c>
      <c r="V3042" s="18">
        <f t="shared" si="286"/>
        <v>0.24</v>
      </c>
      <c r="W3042" s="18">
        <v>40.848581078099997</v>
      </c>
      <c r="X3042" s="18">
        <v>-82.513642615899997</v>
      </c>
      <c r="Y3042" s="18">
        <v>40.851187562200003</v>
      </c>
      <c r="Z3042" s="18">
        <v>-82.516625610999995</v>
      </c>
      <c r="AA3042" s="71" t="str">
        <f t="shared" si="287"/>
        <v>RIC</v>
      </c>
    </row>
    <row r="3043" spans="1:27" x14ac:dyDescent="0.25">
      <c r="A3043" s="22" t="s">
        <v>2439</v>
      </c>
      <c r="B3043" s="22">
        <v>0</v>
      </c>
      <c r="C3043" s="22" t="s">
        <v>4620</v>
      </c>
      <c r="D3043" s="22">
        <v>4</v>
      </c>
      <c r="E3043" s="23" t="str">
        <f t="shared" si="282"/>
        <v>Green</v>
      </c>
      <c r="F3043" s="72" t="s">
        <v>1671</v>
      </c>
      <c r="G3043" s="23"/>
      <c r="H3043" s="24" t="str">
        <f t="shared" si="283"/>
        <v>Start Loc</v>
      </c>
      <c r="I3043" s="24" t="str">
        <f t="shared" si="284"/>
        <v>End Loc</v>
      </c>
      <c r="J3043" s="24" t="str">
        <f t="shared" si="285"/>
        <v>Segment</v>
      </c>
      <c r="K3043" s="71" t="s">
        <v>1076</v>
      </c>
      <c r="L3043" s="22">
        <v>0</v>
      </c>
      <c r="M3043" s="22">
        <v>0.24</v>
      </c>
      <c r="N3043" s="22">
        <v>4</v>
      </c>
      <c r="O3043" s="22">
        <v>0</v>
      </c>
      <c r="P3043" s="22">
        <v>0</v>
      </c>
      <c r="Q3043" s="22">
        <v>0</v>
      </c>
      <c r="R3043" s="22"/>
      <c r="S3043" s="22"/>
      <c r="T3043" s="22"/>
      <c r="U3043" t="s">
        <v>2083</v>
      </c>
      <c r="V3043" s="18">
        <f t="shared" si="286"/>
        <v>0.24</v>
      </c>
      <c r="W3043" s="18">
        <v>40.8503157229</v>
      </c>
      <c r="X3043" s="18">
        <v>-81.445499352300004</v>
      </c>
      <c r="Y3043" s="18">
        <v>40.853075237200002</v>
      </c>
      <c r="Z3043" s="18">
        <v>-81.442748770199998</v>
      </c>
      <c r="AA3043" s="71" t="str">
        <f t="shared" si="287"/>
        <v>STA</v>
      </c>
    </row>
    <row r="3044" spans="1:27" x14ac:dyDescent="0.25">
      <c r="A3044" s="22" t="s">
        <v>2975</v>
      </c>
      <c r="B3044" s="22">
        <v>0</v>
      </c>
      <c r="C3044" s="22" t="s">
        <v>4615</v>
      </c>
      <c r="D3044" s="22">
        <v>2</v>
      </c>
      <c r="E3044" s="23" t="str">
        <f t="shared" si="282"/>
        <v>Green</v>
      </c>
      <c r="F3044" s="72" t="s">
        <v>1700</v>
      </c>
      <c r="G3044" s="23"/>
      <c r="H3044" s="24" t="str">
        <f t="shared" si="283"/>
        <v>Start Loc</v>
      </c>
      <c r="I3044" s="24" t="str">
        <f t="shared" si="284"/>
        <v>End Loc</v>
      </c>
      <c r="J3044" s="24" t="str">
        <f t="shared" si="285"/>
        <v>Segment</v>
      </c>
      <c r="K3044" s="71" t="s">
        <v>1099</v>
      </c>
      <c r="L3044" s="22">
        <v>2.5</v>
      </c>
      <c r="M3044" s="22">
        <v>2.74</v>
      </c>
      <c r="N3044" s="22">
        <v>2</v>
      </c>
      <c r="O3044" s="22">
        <v>0</v>
      </c>
      <c r="P3044" s="22">
        <v>1</v>
      </c>
      <c r="Q3044" s="22">
        <v>2</v>
      </c>
      <c r="R3044" s="22"/>
      <c r="S3044" s="22"/>
      <c r="T3044" s="22"/>
      <c r="U3044" t="s">
        <v>1893</v>
      </c>
      <c r="V3044" s="18">
        <f t="shared" si="286"/>
        <v>0.24000000000000021</v>
      </c>
      <c r="W3044" s="18">
        <v>40.850290350900003</v>
      </c>
      <c r="X3044" s="18">
        <v>-82.009915203000006</v>
      </c>
      <c r="Y3044" s="18">
        <v>40.853691998199999</v>
      </c>
      <c r="Z3044" s="18">
        <v>-82.0106112024</v>
      </c>
      <c r="AA3044" s="71" t="str">
        <f t="shared" si="287"/>
        <v>WAY</v>
      </c>
    </row>
    <row r="3045" spans="1:27" x14ac:dyDescent="0.25">
      <c r="A3045" s="22" t="s">
        <v>4160</v>
      </c>
      <c r="B3045" s="22">
        <v>0</v>
      </c>
      <c r="C3045" s="22" t="s">
        <v>4606</v>
      </c>
      <c r="D3045" s="22">
        <v>3</v>
      </c>
      <c r="E3045" s="23" t="str">
        <f t="shared" si="282"/>
        <v>Green</v>
      </c>
      <c r="F3045" s="72" t="s">
        <v>1671</v>
      </c>
      <c r="G3045" s="23"/>
      <c r="H3045" s="24" t="str">
        <f t="shared" si="283"/>
        <v>Start Loc</v>
      </c>
      <c r="I3045" s="24" t="str">
        <f t="shared" si="284"/>
        <v>End Loc</v>
      </c>
      <c r="J3045" s="24" t="str">
        <f t="shared" si="285"/>
        <v>Segment</v>
      </c>
      <c r="K3045" s="71" t="s">
        <v>874</v>
      </c>
      <c r="L3045" s="22">
        <v>0.25</v>
      </c>
      <c r="M3045" s="22">
        <v>0.49</v>
      </c>
      <c r="N3045" s="22">
        <v>3</v>
      </c>
      <c r="O3045" s="22">
        <v>0</v>
      </c>
      <c r="P3045" s="22">
        <v>0</v>
      </c>
      <c r="Q3045" s="22">
        <v>1</v>
      </c>
      <c r="R3045" s="22"/>
      <c r="S3045" s="22"/>
      <c r="T3045" s="22"/>
      <c r="U3045" t="s">
        <v>283</v>
      </c>
      <c r="V3045" s="18">
        <f t="shared" si="286"/>
        <v>0.24</v>
      </c>
      <c r="W3045" s="18">
        <v>40.856272373400003</v>
      </c>
      <c r="X3045" s="18">
        <v>-81.431280175699996</v>
      </c>
      <c r="Y3045" s="18">
        <v>40.855274316500001</v>
      </c>
      <c r="Z3045" s="18">
        <v>-81.426953788700004</v>
      </c>
      <c r="AA3045" s="71" t="str">
        <f t="shared" si="287"/>
        <v>STA</v>
      </c>
    </row>
    <row r="3046" spans="1:27" x14ac:dyDescent="0.25">
      <c r="A3046" s="22" t="s">
        <v>3467</v>
      </c>
      <c r="B3046" s="22">
        <v>0</v>
      </c>
      <c r="C3046" s="22" t="s">
        <v>4624</v>
      </c>
      <c r="D3046" s="22">
        <v>3</v>
      </c>
      <c r="E3046" s="23" t="str">
        <f t="shared" si="282"/>
        <v>Green</v>
      </c>
      <c r="F3046" s="72" t="s">
        <v>1671</v>
      </c>
      <c r="G3046" s="23"/>
      <c r="H3046" s="24" t="str">
        <f t="shared" si="283"/>
        <v>Start Loc</v>
      </c>
      <c r="I3046" s="24" t="str">
        <f t="shared" si="284"/>
        <v>End Loc</v>
      </c>
      <c r="J3046" s="24" t="str">
        <f t="shared" si="285"/>
        <v>Segment</v>
      </c>
      <c r="K3046" s="71" t="s">
        <v>963</v>
      </c>
      <c r="L3046" s="22">
        <v>2.25</v>
      </c>
      <c r="M3046" s="22">
        <v>2.4900000000000002</v>
      </c>
      <c r="N3046" s="22">
        <v>3</v>
      </c>
      <c r="O3046" s="22">
        <v>0</v>
      </c>
      <c r="P3046" s="22">
        <v>0</v>
      </c>
      <c r="Q3046" s="22">
        <v>2</v>
      </c>
      <c r="R3046" s="22"/>
      <c r="S3046" s="22"/>
      <c r="T3046" s="22"/>
      <c r="U3046" t="s">
        <v>328</v>
      </c>
      <c r="V3046" s="18">
        <f t="shared" si="286"/>
        <v>0.24000000000000021</v>
      </c>
      <c r="W3046" s="18">
        <v>40.852254181600003</v>
      </c>
      <c r="X3046" s="18">
        <v>-81.336546904599999</v>
      </c>
      <c r="Y3046" s="18">
        <v>40.855632325800002</v>
      </c>
      <c r="Z3046" s="18">
        <v>-81.335815996600004</v>
      </c>
      <c r="AA3046" s="71" t="str">
        <f t="shared" si="287"/>
        <v>STA</v>
      </c>
    </row>
    <row r="3047" spans="1:27" x14ac:dyDescent="0.25">
      <c r="A3047" s="22" t="s">
        <v>3345</v>
      </c>
      <c r="B3047" s="22">
        <v>0</v>
      </c>
      <c r="C3047" s="22" t="s">
        <v>4620</v>
      </c>
      <c r="D3047" s="22">
        <v>3</v>
      </c>
      <c r="E3047" s="23" t="str">
        <f t="shared" si="282"/>
        <v>Green</v>
      </c>
      <c r="F3047" s="72" t="s">
        <v>1671</v>
      </c>
      <c r="G3047" s="23"/>
      <c r="H3047" s="24" t="str">
        <f t="shared" si="283"/>
        <v>Start Loc</v>
      </c>
      <c r="I3047" s="24" t="str">
        <f t="shared" si="284"/>
        <v>End Loc</v>
      </c>
      <c r="J3047" s="24" t="str">
        <f t="shared" si="285"/>
        <v>Segment</v>
      </c>
      <c r="K3047" s="71" t="s">
        <v>874</v>
      </c>
      <c r="L3047" s="22">
        <v>0</v>
      </c>
      <c r="M3047" s="22">
        <v>0.24</v>
      </c>
      <c r="N3047" s="22">
        <v>3</v>
      </c>
      <c r="O3047" s="22">
        <v>0</v>
      </c>
      <c r="P3047" s="22">
        <v>0</v>
      </c>
      <c r="Q3047" s="22">
        <v>2</v>
      </c>
      <c r="R3047" s="22"/>
      <c r="S3047" s="22"/>
      <c r="T3047" s="22"/>
      <c r="U3047" t="s">
        <v>283</v>
      </c>
      <c r="V3047" s="18">
        <f t="shared" si="286"/>
        <v>0.24</v>
      </c>
      <c r="W3047" s="18">
        <v>40.856515693200002</v>
      </c>
      <c r="X3047" s="18">
        <v>-81.436027590500004</v>
      </c>
      <c r="Y3047" s="18">
        <v>40.856316296000003</v>
      </c>
      <c r="Z3047" s="18">
        <v>-81.431461453899999</v>
      </c>
      <c r="AA3047" s="71" t="str">
        <f t="shared" si="287"/>
        <v>STA</v>
      </c>
    </row>
    <row r="3048" spans="1:27" x14ac:dyDescent="0.25">
      <c r="A3048" s="22" t="s">
        <v>3200</v>
      </c>
      <c r="B3048" s="22">
        <v>0</v>
      </c>
      <c r="C3048" s="22" t="s">
        <v>4620</v>
      </c>
      <c r="D3048" s="22">
        <v>3</v>
      </c>
      <c r="E3048" s="23" t="str">
        <f t="shared" si="282"/>
        <v>Green</v>
      </c>
      <c r="F3048" s="72" t="s">
        <v>1671</v>
      </c>
      <c r="G3048" s="23"/>
      <c r="H3048" s="24" t="str">
        <f t="shared" si="283"/>
        <v>Start Loc</v>
      </c>
      <c r="I3048" s="24" t="str">
        <f t="shared" si="284"/>
        <v>End Loc</v>
      </c>
      <c r="J3048" s="24" t="str">
        <f t="shared" si="285"/>
        <v>Segment</v>
      </c>
      <c r="K3048" s="71" t="s">
        <v>1590</v>
      </c>
      <c r="L3048" s="22">
        <v>0</v>
      </c>
      <c r="M3048" s="22">
        <v>0.24</v>
      </c>
      <c r="N3048" s="22">
        <v>3</v>
      </c>
      <c r="O3048" s="22">
        <v>0</v>
      </c>
      <c r="P3048" s="22">
        <v>0</v>
      </c>
      <c r="Q3048" s="22">
        <v>0</v>
      </c>
      <c r="R3048" s="22"/>
      <c r="S3048" s="22"/>
      <c r="T3048" s="22"/>
      <c r="U3048" t="s">
        <v>1472</v>
      </c>
      <c r="V3048" s="18">
        <f t="shared" si="286"/>
        <v>0.24</v>
      </c>
      <c r="W3048" s="18">
        <v>40.853013011400002</v>
      </c>
      <c r="X3048" s="18">
        <v>-81.520861424499998</v>
      </c>
      <c r="Y3048" s="18">
        <v>40.856473365399999</v>
      </c>
      <c r="Z3048" s="18">
        <v>-81.520669536200003</v>
      </c>
      <c r="AA3048" s="71" t="str">
        <f t="shared" si="287"/>
        <v>STA</v>
      </c>
    </row>
    <row r="3049" spans="1:27" x14ac:dyDescent="0.25">
      <c r="A3049" s="22" t="s">
        <v>3748</v>
      </c>
      <c r="B3049" s="22">
        <v>0</v>
      </c>
      <c r="C3049" s="22" t="s">
        <v>4635</v>
      </c>
      <c r="D3049" s="22">
        <v>4</v>
      </c>
      <c r="E3049" s="23" t="str">
        <f t="shared" si="282"/>
        <v>Green</v>
      </c>
      <c r="F3049" s="72" t="s">
        <v>1671</v>
      </c>
      <c r="G3049" s="23"/>
      <c r="H3049" s="24" t="str">
        <f t="shared" si="283"/>
        <v>Start Loc</v>
      </c>
      <c r="I3049" s="24" t="str">
        <f t="shared" si="284"/>
        <v>End Loc</v>
      </c>
      <c r="J3049" s="24" t="str">
        <f t="shared" si="285"/>
        <v>Segment</v>
      </c>
      <c r="K3049" s="71" t="s">
        <v>795</v>
      </c>
      <c r="L3049" s="22">
        <v>4.5</v>
      </c>
      <c r="M3049" s="22">
        <v>4.74</v>
      </c>
      <c r="N3049" s="22">
        <v>4</v>
      </c>
      <c r="O3049" s="22">
        <v>0</v>
      </c>
      <c r="P3049" s="22">
        <v>0</v>
      </c>
      <c r="Q3049" s="22">
        <v>2</v>
      </c>
      <c r="R3049" s="22"/>
      <c r="S3049" s="22"/>
      <c r="T3049" s="22"/>
      <c r="U3049" t="s">
        <v>206</v>
      </c>
      <c r="V3049" s="18">
        <f t="shared" si="286"/>
        <v>0.24000000000000021</v>
      </c>
      <c r="W3049" s="18">
        <v>40.854793677399996</v>
      </c>
      <c r="X3049" s="18">
        <v>-81.437579325000002</v>
      </c>
      <c r="Y3049" s="18">
        <v>40.8575713627</v>
      </c>
      <c r="Z3049" s="18">
        <v>-81.434857444100004</v>
      </c>
      <c r="AA3049" s="71" t="str">
        <f t="shared" si="287"/>
        <v>STA</v>
      </c>
    </row>
    <row r="3050" spans="1:27" x14ac:dyDescent="0.25">
      <c r="A3050" s="22" t="s">
        <v>4246</v>
      </c>
      <c r="B3050" s="22">
        <v>0</v>
      </c>
      <c r="C3050" s="22" t="s">
        <v>4621</v>
      </c>
      <c r="D3050" s="22">
        <v>5</v>
      </c>
      <c r="E3050" s="23" t="str">
        <f t="shared" si="282"/>
        <v>Green</v>
      </c>
      <c r="F3050" s="72" t="s">
        <v>1700</v>
      </c>
      <c r="G3050" s="23"/>
      <c r="H3050" s="24" t="str">
        <f t="shared" si="283"/>
        <v>Start Loc</v>
      </c>
      <c r="I3050" s="24" t="str">
        <f t="shared" si="284"/>
        <v>End Loc</v>
      </c>
      <c r="J3050" s="24" t="str">
        <f t="shared" si="285"/>
        <v>Segment</v>
      </c>
      <c r="K3050" s="71" t="s">
        <v>862</v>
      </c>
      <c r="L3050" s="22">
        <v>0.75</v>
      </c>
      <c r="M3050" s="22">
        <v>0.99</v>
      </c>
      <c r="N3050" s="22">
        <v>5</v>
      </c>
      <c r="O3050" s="22">
        <v>0</v>
      </c>
      <c r="P3050" s="22">
        <v>0</v>
      </c>
      <c r="Q3050" s="22">
        <v>6</v>
      </c>
      <c r="R3050" s="22"/>
      <c r="S3050" s="22"/>
      <c r="T3050" s="22"/>
      <c r="U3050" t="s">
        <v>343</v>
      </c>
      <c r="V3050" s="18">
        <f t="shared" si="286"/>
        <v>0.24</v>
      </c>
      <c r="W3050" s="18">
        <v>40.857633516999996</v>
      </c>
      <c r="X3050" s="18">
        <v>-82.111297055600005</v>
      </c>
      <c r="Y3050" s="18">
        <v>40.857929765199998</v>
      </c>
      <c r="Z3050" s="18">
        <v>-82.106779306700005</v>
      </c>
      <c r="AA3050" s="71" t="str">
        <f t="shared" si="287"/>
        <v>WAY</v>
      </c>
    </row>
    <row r="3051" spans="1:27" x14ac:dyDescent="0.25">
      <c r="A3051" s="22" t="s">
        <v>3481</v>
      </c>
      <c r="B3051" s="22">
        <v>0</v>
      </c>
      <c r="C3051" s="22" t="s">
        <v>4606</v>
      </c>
      <c r="D3051" s="22">
        <v>3</v>
      </c>
      <c r="E3051" s="23" t="str">
        <f t="shared" si="282"/>
        <v>Green</v>
      </c>
      <c r="F3051" s="72" t="s">
        <v>1671</v>
      </c>
      <c r="G3051" s="23"/>
      <c r="H3051" s="24" t="str">
        <f t="shared" si="283"/>
        <v>Start Loc</v>
      </c>
      <c r="I3051" s="24" t="str">
        <f t="shared" si="284"/>
        <v>End Loc</v>
      </c>
      <c r="J3051" s="24" t="str">
        <f t="shared" si="285"/>
        <v>Segment</v>
      </c>
      <c r="K3051" s="71" t="s">
        <v>809</v>
      </c>
      <c r="L3051" s="22">
        <v>0.25</v>
      </c>
      <c r="M3051" s="22">
        <v>0.49</v>
      </c>
      <c r="N3051" s="22">
        <v>3</v>
      </c>
      <c r="O3051" s="22">
        <v>0</v>
      </c>
      <c r="P3051" s="22">
        <v>0</v>
      </c>
      <c r="Q3051" s="22">
        <v>0</v>
      </c>
      <c r="R3051" s="22"/>
      <c r="S3051" s="22"/>
      <c r="T3051" s="22"/>
      <c r="U3051" t="s">
        <v>1576</v>
      </c>
      <c r="V3051" s="18">
        <f t="shared" si="286"/>
        <v>0.24</v>
      </c>
      <c r="W3051" s="18">
        <v>40.859238662499997</v>
      </c>
      <c r="X3051" s="18">
        <v>-81.331004080100001</v>
      </c>
      <c r="Y3051" s="18">
        <v>40.8585139654</v>
      </c>
      <c r="Z3051" s="18">
        <v>-81.326672880800004</v>
      </c>
      <c r="AA3051" s="71" t="str">
        <f t="shared" si="287"/>
        <v>STA</v>
      </c>
    </row>
    <row r="3052" spans="1:27" x14ac:dyDescent="0.25">
      <c r="A3052" s="22" t="s">
        <v>6431</v>
      </c>
      <c r="B3052" s="22">
        <v>0</v>
      </c>
      <c r="C3052" s="22" t="s">
        <v>4638</v>
      </c>
      <c r="D3052" s="22">
        <v>3</v>
      </c>
      <c r="E3052" s="23" t="str">
        <f t="shared" si="282"/>
        <v>Green</v>
      </c>
      <c r="F3052" s="72" t="s">
        <v>1707</v>
      </c>
      <c r="G3052" s="23"/>
      <c r="H3052" s="24" t="str">
        <f t="shared" si="283"/>
        <v>Start Loc</v>
      </c>
      <c r="I3052" s="24" t="str">
        <f t="shared" si="284"/>
        <v>End Loc</v>
      </c>
      <c r="J3052" s="24" t="str">
        <f t="shared" si="285"/>
        <v>Segment</v>
      </c>
      <c r="K3052" s="71" t="s">
        <v>1195</v>
      </c>
      <c r="L3052" s="22">
        <v>7.5</v>
      </c>
      <c r="M3052" s="22">
        <v>7.74</v>
      </c>
      <c r="N3052" s="22">
        <v>3</v>
      </c>
      <c r="O3052" s="22">
        <v>0</v>
      </c>
      <c r="P3052" s="22">
        <v>0</v>
      </c>
      <c r="Q3052" s="22">
        <v>1</v>
      </c>
      <c r="R3052" s="22"/>
      <c r="S3052" s="22"/>
      <c r="T3052" s="22"/>
      <c r="U3052" t="s">
        <v>1159</v>
      </c>
      <c r="V3052" s="18">
        <f t="shared" si="286"/>
        <v>0.24000000000000021</v>
      </c>
      <c r="W3052" s="18">
        <v>40.861247745199996</v>
      </c>
      <c r="X3052" s="18">
        <v>-82.158784371199999</v>
      </c>
      <c r="Y3052" s="18">
        <v>40.859058875999999</v>
      </c>
      <c r="Z3052" s="18">
        <v>-82.155574635899995</v>
      </c>
      <c r="AA3052" s="71" t="str">
        <f t="shared" si="287"/>
        <v>ASD</v>
      </c>
    </row>
    <row r="3053" spans="1:27" x14ac:dyDescent="0.25">
      <c r="A3053" s="22" t="s">
        <v>3922</v>
      </c>
      <c r="B3053" s="22">
        <v>0</v>
      </c>
      <c r="C3053" s="22" t="s">
        <v>4627</v>
      </c>
      <c r="D3053" s="22">
        <v>2</v>
      </c>
      <c r="E3053" s="23" t="str">
        <f t="shared" si="282"/>
        <v>Green</v>
      </c>
      <c r="F3053" s="72" t="s">
        <v>1671</v>
      </c>
      <c r="G3053" s="23"/>
      <c r="H3053" s="24" t="str">
        <f t="shared" si="283"/>
        <v>Start Loc</v>
      </c>
      <c r="I3053" s="24" t="str">
        <f t="shared" si="284"/>
        <v>End Loc</v>
      </c>
      <c r="J3053" s="24" t="str">
        <f t="shared" si="285"/>
        <v>Segment</v>
      </c>
      <c r="K3053" s="71" t="s">
        <v>1584</v>
      </c>
      <c r="L3053" s="22">
        <v>3.25</v>
      </c>
      <c r="M3053" s="22">
        <v>3.49</v>
      </c>
      <c r="N3053" s="22">
        <v>2</v>
      </c>
      <c r="O3053" s="22">
        <v>0</v>
      </c>
      <c r="P3053" s="22">
        <v>0</v>
      </c>
      <c r="Q3053" s="22">
        <v>1</v>
      </c>
      <c r="R3053" s="22"/>
      <c r="S3053" s="22"/>
      <c r="T3053" s="22"/>
      <c r="U3053" t="s">
        <v>515</v>
      </c>
      <c r="V3053" s="18">
        <f t="shared" si="286"/>
        <v>0.24000000000000021</v>
      </c>
      <c r="W3053" s="18">
        <v>40.859329182000003</v>
      </c>
      <c r="X3053" s="18">
        <v>-81.289763791699997</v>
      </c>
      <c r="Y3053" s="18">
        <v>40.860434137299997</v>
      </c>
      <c r="Z3053" s="18">
        <v>-81.285434123200005</v>
      </c>
      <c r="AA3053" s="71" t="str">
        <f t="shared" si="287"/>
        <v>STA</v>
      </c>
    </row>
    <row r="3054" spans="1:27" x14ac:dyDescent="0.25">
      <c r="A3054" s="22" t="s">
        <v>2868</v>
      </c>
      <c r="B3054" s="22">
        <v>0</v>
      </c>
      <c r="C3054" s="22" t="s">
        <v>4606</v>
      </c>
      <c r="D3054" s="22">
        <v>3</v>
      </c>
      <c r="E3054" s="23" t="str">
        <f t="shared" si="282"/>
        <v>Green</v>
      </c>
      <c r="F3054" s="72" t="s">
        <v>1702</v>
      </c>
      <c r="G3054" s="23"/>
      <c r="H3054" s="24" t="str">
        <f t="shared" si="283"/>
        <v>Start Loc</v>
      </c>
      <c r="I3054" s="24" t="str">
        <f t="shared" si="284"/>
        <v>End Loc</v>
      </c>
      <c r="J3054" s="24" t="str">
        <f t="shared" si="285"/>
        <v>Segment</v>
      </c>
      <c r="K3054" s="71" t="s">
        <v>4713</v>
      </c>
      <c r="L3054" s="22">
        <v>0.25</v>
      </c>
      <c r="M3054" s="22">
        <v>0.49</v>
      </c>
      <c r="N3054" s="22">
        <v>3</v>
      </c>
      <c r="O3054" s="22">
        <v>0</v>
      </c>
      <c r="P3054" s="22">
        <v>0</v>
      </c>
      <c r="Q3054" s="22">
        <v>1</v>
      </c>
      <c r="R3054" s="22"/>
      <c r="S3054" s="22"/>
      <c r="T3054" s="22"/>
      <c r="U3054" t="s">
        <v>2135</v>
      </c>
      <c r="V3054" s="18">
        <f t="shared" si="286"/>
        <v>0.24</v>
      </c>
      <c r="W3054" s="18">
        <v>40.859671031300003</v>
      </c>
      <c r="X3054" s="18">
        <v>-80.783170756700002</v>
      </c>
      <c r="Y3054" s="18">
        <v>40.861042298000001</v>
      </c>
      <c r="Z3054" s="18">
        <v>-80.779126683200005</v>
      </c>
      <c r="AA3054" s="71" t="str">
        <f t="shared" si="287"/>
        <v>COL</v>
      </c>
    </row>
    <row r="3055" spans="1:27" x14ac:dyDescent="0.25">
      <c r="A3055" s="22" t="s">
        <v>3867</v>
      </c>
      <c r="B3055" s="22">
        <v>0</v>
      </c>
      <c r="C3055" s="22" t="s">
        <v>4620</v>
      </c>
      <c r="D3055" s="22">
        <v>4</v>
      </c>
      <c r="E3055" s="23" t="str">
        <f t="shared" si="282"/>
        <v>Green</v>
      </c>
      <c r="F3055" s="72" t="s">
        <v>1700</v>
      </c>
      <c r="G3055" s="23"/>
      <c r="H3055" s="24" t="str">
        <f t="shared" si="283"/>
        <v>Start Loc</v>
      </c>
      <c r="I3055" s="24" t="str">
        <f t="shared" si="284"/>
        <v>End Loc</v>
      </c>
      <c r="J3055" s="24" t="str">
        <f t="shared" si="285"/>
        <v>Segment</v>
      </c>
      <c r="K3055" s="71" t="s">
        <v>948</v>
      </c>
      <c r="L3055" s="22">
        <v>0</v>
      </c>
      <c r="M3055" s="22">
        <v>0.24</v>
      </c>
      <c r="N3055" s="22">
        <v>4</v>
      </c>
      <c r="O3055" s="22">
        <v>0</v>
      </c>
      <c r="P3055" s="22">
        <v>0</v>
      </c>
      <c r="Q3055" s="22">
        <v>1</v>
      </c>
      <c r="R3055" s="22"/>
      <c r="S3055" s="22"/>
      <c r="T3055" s="22"/>
      <c r="U3055" t="s">
        <v>1390</v>
      </c>
      <c r="V3055" s="18">
        <f t="shared" si="286"/>
        <v>0.24</v>
      </c>
      <c r="W3055" s="18">
        <v>40.857885857299998</v>
      </c>
      <c r="X3055" s="18">
        <v>-82.107957031300003</v>
      </c>
      <c r="Y3055" s="18">
        <v>40.861123709099999</v>
      </c>
      <c r="Z3055" s="18">
        <v>-82.108422783500004</v>
      </c>
      <c r="AA3055" s="71" t="str">
        <f t="shared" si="287"/>
        <v>WAY</v>
      </c>
    </row>
    <row r="3056" spans="1:27" x14ac:dyDescent="0.25">
      <c r="A3056" s="22" t="s">
        <v>6149</v>
      </c>
      <c r="B3056" s="22">
        <v>0</v>
      </c>
      <c r="C3056" s="22" t="s">
        <v>4656</v>
      </c>
      <c r="D3056" s="22">
        <v>2</v>
      </c>
      <c r="E3056" s="23" t="str">
        <f t="shared" si="282"/>
        <v>Green</v>
      </c>
      <c r="F3056" s="72" t="s">
        <v>1755</v>
      </c>
      <c r="G3056" s="23"/>
      <c r="H3056" s="24" t="str">
        <f t="shared" si="283"/>
        <v>Start Loc</v>
      </c>
      <c r="I3056" s="24" t="str">
        <f t="shared" si="284"/>
        <v>End Loc</v>
      </c>
      <c r="J3056" s="24" t="str">
        <f t="shared" si="285"/>
        <v>Segment</v>
      </c>
      <c r="K3056" s="71" t="s">
        <v>1059</v>
      </c>
      <c r="L3056" s="22">
        <v>7.25</v>
      </c>
      <c r="M3056" s="22">
        <v>7.49</v>
      </c>
      <c r="N3056" s="22">
        <v>2</v>
      </c>
      <c r="O3056" s="22">
        <v>0</v>
      </c>
      <c r="P3056" s="22">
        <v>0</v>
      </c>
      <c r="Q3056" s="22">
        <v>0</v>
      </c>
      <c r="R3056" s="22"/>
      <c r="S3056" s="22"/>
      <c r="T3056" s="22"/>
      <c r="U3056" t="s">
        <v>6787</v>
      </c>
      <c r="V3056" s="18">
        <f t="shared" si="286"/>
        <v>0.24000000000000021</v>
      </c>
      <c r="W3056" s="18">
        <v>40.861241397000001</v>
      </c>
      <c r="X3056" s="18">
        <v>-83.376886742500005</v>
      </c>
      <c r="Y3056" s="18">
        <v>40.861972441600003</v>
      </c>
      <c r="Z3056" s="18">
        <v>-83.3740351637</v>
      </c>
      <c r="AA3056" s="71" t="str">
        <f t="shared" si="287"/>
        <v>WYA</v>
      </c>
    </row>
    <row r="3057" spans="1:27" x14ac:dyDescent="0.25">
      <c r="A3057" s="22" t="s">
        <v>5976</v>
      </c>
      <c r="B3057" s="22">
        <v>0</v>
      </c>
      <c r="C3057" s="22" t="s">
        <v>4643</v>
      </c>
      <c r="D3057" s="22">
        <v>2</v>
      </c>
      <c r="E3057" s="23" t="str">
        <f t="shared" si="282"/>
        <v>Green</v>
      </c>
      <c r="F3057" s="72" t="s">
        <v>1671</v>
      </c>
      <c r="G3057" s="23"/>
      <c r="H3057" s="24" t="str">
        <f t="shared" si="283"/>
        <v>Start Loc</v>
      </c>
      <c r="I3057" s="24" t="str">
        <f t="shared" si="284"/>
        <v>End Loc</v>
      </c>
      <c r="J3057" s="24" t="str">
        <f t="shared" si="285"/>
        <v>Segment</v>
      </c>
      <c r="K3057" s="71" t="s">
        <v>1584</v>
      </c>
      <c r="L3057" s="22">
        <v>3.5</v>
      </c>
      <c r="M3057" s="22">
        <v>3.74</v>
      </c>
      <c r="N3057" s="22">
        <v>2</v>
      </c>
      <c r="O3057" s="22">
        <v>0</v>
      </c>
      <c r="P3057" s="22">
        <v>0</v>
      </c>
      <c r="Q3057" s="22">
        <v>0</v>
      </c>
      <c r="R3057" s="22"/>
      <c r="S3057" s="22"/>
      <c r="T3057" s="22"/>
      <c r="U3057" t="s">
        <v>515</v>
      </c>
      <c r="V3057" s="18">
        <f t="shared" si="286"/>
        <v>0.24000000000000021</v>
      </c>
      <c r="W3057" s="18">
        <v>40.860484362000001</v>
      </c>
      <c r="X3057" s="18">
        <v>-81.285256200999996</v>
      </c>
      <c r="Y3057" s="18">
        <v>40.862398265099998</v>
      </c>
      <c r="Z3057" s="18">
        <v>-81.281477568900002</v>
      </c>
      <c r="AA3057" s="71" t="str">
        <f t="shared" si="287"/>
        <v>STA</v>
      </c>
    </row>
    <row r="3058" spans="1:27" x14ac:dyDescent="0.25">
      <c r="A3058" s="22" t="s">
        <v>3132</v>
      </c>
      <c r="B3058" s="22">
        <v>0</v>
      </c>
      <c r="C3058" s="22" t="s">
        <v>4622</v>
      </c>
      <c r="D3058" s="22">
        <v>2</v>
      </c>
      <c r="E3058" s="23" t="str">
        <f t="shared" si="282"/>
        <v>Green</v>
      </c>
      <c r="F3058" s="72" t="s">
        <v>1708</v>
      </c>
      <c r="G3058" s="23"/>
      <c r="H3058" s="24" t="str">
        <f t="shared" si="283"/>
        <v>Start Loc</v>
      </c>
      <c r="I3058" s="24" t="str">
        <f t="shared" si="284"/>
        <v>End Loc</v>
      </c>
      <c r="J3058" s="24" t="str">
        <f t="shared" si="285"/>
        <v>Segment</v>
      </c>
      <c r="K3058" s="71" t="s">
        <v>1131</v>
      </c>
      <c r="L3058" s="22">
        <v>1.5</v>
      </c>
      <c r="M3058" s="22">
        <v>1.74</v>
      </c>
      <c r="N3058" s="22">
        <v>2</v>
      </c>
      <c r="O3058" s="22">
        <v>0</v>
      </c>
      <c r="P3058" s="22">
        <v>0</v>
      </c>
      <c r="Q3058" s="22">
        <v>3</v>
      </c>
      <c r="R3058" s="22"/>
      <c r="S3058" s="22"/>
      <c r="T3058" s="22"/>
      <c r="U3058" t="s">
        <v>1651</v>
      </c>
      <c r="V3058" s="18">
        <f t="shared" si="286"/>
        <v>0.24</v>
      </c>
      <c r="W3058" s="18">
        <v>40.859488255899997</v>
      </c>
      <c r="X3058" s="18">
        <v>-82.481350702100002</v>
      </c>
      <c r="Y3058" s="18">
        <v>40.862668875499999</v>
      </c>
      <c r="Z3058" s="18">
        <v>-82.482442557599995</v>
      </c>
      <c r="AA3058" s="71" t="str">
        <f t="shared" si="287"/>
        <v>RIC</v>
      </c>
    </row>
    <row r="3059" spans="1:27" x14ac:dyDescent="0.25">
      <c r="A3059" s="22" t="s">
        <v>4278</v>
      </c>
      <c r="B3059" s="22">
        <v>0</v>
      </c>
      <c r="C3059" s="22" t="s">
        <v>4606</v>
      </c>
      <c r="D3059" s="22">
        <v>4</v>
      </c>
      <c r="E3059" s="23" t="str">
        <f t="shared" si="282"/>
        <v>Green</v>
      </c>
      <c r="F3059" s="72" t="s">
        <v>1671</v>
      </c>
      <c r="G3059" s="23"/>
      <c r="H3059" s="24" t="str">
        <f t="shared" si="283"/>
        <v>Start Loc</v>
      </c>
      <c r="I3059" s="24" t="str">
        <f t="shared" si="284"/>
        <v>End Loc</v>
      </c>
      <c r="J3059" s="24" t="str">
        <f t="shared" si="285"/>
        <v>Segment</v>
      </c>
      <c r="K3059" s="71" t="s">
        <v>865</v>
      </c>
      <c r="L3059" s="22">
        <v>0.25</v>
      </c>
      <c r="M3059" s="22">
        <v>0.49</v>
      </c>
      <c r="N3059" s="22">
        <v>4</v>
      </c>
      <c r="O3059" s="22">
        <v>0</v>
      </c>
      <c r="P3059" s="22">
        <v>0</v>
      </c>
      <c r="Q3059" s="22">
        <v>3</v>
      </c>
      <c r="R3059" s="22"/>
      <c r="S3059" s="22"/>
      <c r="T3059" s="22"/>
      <c r="U3059" t="s">
        <v>1251</v>
      </c>
      <c r="V3059" s="18">
        <f t="shared" si="286"/>
        <v>0.24</v>
      </c>
      <c r="W3059" s="18">
        <v>40.859933739799999</v>
      </c>
      <c r="X3059" s="18">
        <v>-81.461404991899997</v>
      </c>
      <c r="Y3059" s="18">
        <v>40.863184420000003</v>
      </c>
      <c r="Z3059" s="18">
        <v>-81.460469427899994</v>
      </c>
      <c r="AA3059" s="71" t="str">
        <f t="shared" si="287"/>
        <v>STA</v>
      </c>
    </row>
    <row r="3060" spans="1:27" x14ac:dyDescent="0.25">
      <c r="A3060" s="22" t="s">
        <v>5089</v>
      </c>
      <c r="B3060" s="22">
        <v>0</v>
      </c>
      <c r="C3060" s="22" t="s">
        <v>4618</v>
      </c>
      <c r="D3060" s="22">
        <v>2</v>
      </c>
      <c r="E3060" s="23" t="str">
        <f t="shared" si="282"/>
        <v>Green</v>
      </c>
      <c r="F3060" s="72" t="s">
        <v>1702</v>
      </c>
      <c r="G3060" s="23"/>
      <c r="H3060" s="24" t="str">
        <f t="shared" si="283"/>
        <v>Start Loc</v>
      </c>
      <c r="I3060" s="24" t="str">
        <f t="shared" si="284"/>
        <v>End Loc</v>
      </c>
      <c r="J3060" s="24" t="str">
        <f t="shared" si="285"/>
        <v>Segment</v>
      </c>
      <c r="K3060" s="71" t="s">
        <v>1112</v>
      </c>
      <c r="L3060" s="22">
        <v>2</v>
      </c>
      <c r="M3060" s="22">
        <v>2.2400000000000002</v>
      </c>
      <c r="N3060" s="22">
        <v>2</v>
      </c>
      <c r="O3060" s="22">
        <v>0</v>
      </c>
      <c r="P3060" s="22">
        <v>0</v>
      </c>
      <c r="Q3060" s="22">
        <v>1</v>
      </c>
      <c r="R3060" s="22"/>
      <c r="S3060" s="22"/>
      <c r="T3060" s="22"/>
      <c r="U3060" t="s">
        <v>1791</v>
      </c>
      <c r="V3060" s="18">
        <f t="shared" si="286"/>
        <v>0.24000000000000021</v>
      </c>
      <c r="W3060" s="18">
        <v>40.861063119400001</v>
      </c>
      <c r="X3060" s="18">
        <v>-80.5594039291</v>
      </c>
      <c r="Y3060" s="18">
        <v>40.864394787099997</v>
      </c>
      <c r="Z3060" s="18">
        <v>-80.558285517599998</v>
      </c>
      <c r="AA3060" s="71" t="str">
        <f t="shared" si="287"/>
        <v>COL</v>
      </c>
    </row>
    <row r="3061" spans="1:27" x14ac:dyDescent="0.25">
      <c r="A3061" s="22" t="s">
        <v>4925</v>
      </c>
      <c r="B3061" s="22">
        <v>0</v>
      </c>
      <c r="C3061" s="22" t="s">
        <v>4646</v>
      </c>
      <c r="D3061" s="22">
        <v>2</v>
      </c>
      <c r="E3061" s="23" t="str">
        <f t="shared" si="282"/>
        <v>Green</v>
      </c>
      <c r="F3061" s="72" t="s">
        <v>1700</v>
      </c>
      <c r="G3061" s="23"/>
      <c r="H3061" s="24" t="str">
        <f t="shared" si="283"/>
        <v>Start Loc</v>
      </c>
      <c r="I3061" s="24" t="str">
        <f t="shared" si="284"/>
        <v>End Loc</v>
      </c>
      <c r="J3061" s="24" t="str">
        <f t="shared" si="285"/>
        <v>Segment</v>
      </c>
      <c r="K3061" s="71" t="s">
        <v>877</v>
      </c>
      <c r="L3061" s="22">
        <v>5.5</v>
      </c>
      <c r="M3061" s="22">
        <v>5.74</v>
      </c>
      <c r="N3061" s="22">
        <v>2</v>
      </c>
      <c r="O3061" s="22">
        <v>0</v>
      </c>
      <c r="P3061" s="22">
        <v>0</v>
      </c>
      <c r="Q3061" s="22">
        <v>3</v>
      </c>
      <c r="R3061" s="22"/>
      <c r="S3061" s="22"/>
      <c r="T3061" s="22"/>
      <c r="U3061" t="s">
        <v>320</v>
      </c>
      <c r="V3061" s="18">
        <f t="shared" si="286"/>
        <v>0.24000000000000021</v>
      </c>
      <c r="W3061" s="18">
        <v>40.865481739400003</v>
      </c>
      <c r="X3061" s="18">
        <v>-81.991532177899998</v>
      </c>
      <c r="Y3061" s="18">
        <v>40.865095879000002</v>
      </c>
      <c r="Z3061" s="18">
        <v>-81.995795641499996</v>
      </c>
      <c r="AA3061" s="71" t="str">
        <f t="shared" si="287"/>
        <v>WAY</v>
      </c>
    </row>
    <row r="3062" spans="1:27" x14ac:dyDescent="0.25">
      <c r="A3062" s="22" t="s">
        <v>5328</v>
      </c>
      <c r="B3062" s="22">
        <v>0</v>
      </c>
      <c r="C3062" s="22" t="s">
        <v>4653</v>
      </c>
      <c r="D3062" s="22">
        <v>3</v>
      </c>
      <c r="E3062" s="23" t="str">
        <f t="shared" si="282"/>
        <v>Green</v>
      </c>
      <c r="F3062" s="72" t="s">
        <v>1700</v>
      </c>
      <c r="G3062" s="23"/>
      <c r="H3062" s="24" t="str">
        <f t="shared" si="283"/>
        <v>Start Loc</v>
      </c>
      <c r="I3062" s="24" t="str">
        <f t="shared" si="284"/>
        <v>End Loc</v>
      </c>
      <c r="J3062" s="24" t="str">
        <f t="shared" si="285"/>
        <v>Segment</v>
      </c>
      <c r="K3062" s="71" t="s">
        <v>877</v>
      </c>
      <c r="L3062" s="22">
        <v>6</v>
      </c>
      <c r="M3062" s="22">
        <v>6.24</v>
      </c>
      <c r="N3062" s="22">
        <v>3</v>
      </c>
      <c r="O3062" s="22">
        <v>0</v>
      </c>
      <c r="P3062" s="22">
        <v>0</v>
      </c>
      <c r="Q3062" s="22">
        <v>1</v>
      </c>
      <c r="R3062" s="22"/>
      <c r="S3062" s="22"/>
      <c r="T3062" s="22"/>
      <c r="U3062" t="s">
        <v>320</v>
      </c>
      <c r="V3062" s="18">
        <f t="shared" si="286"/>
        <v>0.24000000000000021</v>
      </c>
      <c r="W3062" s="18">
        <v>40.865153832499999</v>
      </c>
      <c r="X3062" s="18">
        <v>-82.000739530399997</v>
      </c>
      <c r="Y3062" s="18">
        <v>40.865657835900002</v>
      </c>
      <c r="Z3062" s="18">
        <v>-82.004958797</v>
      </c>
      <c r="AA3062" s="71" t="str">
        <f t="shared" si="287"/>
        <v>WAY</v>
      </c>
    </row>
    <row r="3063" spans="1:27" x14ac:dyDescent="0.25">
      <c r="A3063" s="22" t="s">
        <v>2319</v>
      </c>
      <c r="B3063" s="22">
        <v>0</v>
      </c>
      <c r="C3063" s="22" t="s">
        <v>4631</v>
      </c>
      <c r="D3063" s="22">
        <v>2</v>
      </c>
      <c r="E3063" s="23" t="str">
        <f t="shared" si="282"/>
        <v>Green</v>
      </c>
      <c r="F3063" s="72" t="s">
        <v>1707</v>
      </c>
      <c r="G3063" s="23"/>
      <c r="H3063" s="24" t="str">
        <f t="shared" si="283"/>
        <v>Start Loc</v>
      </c>
      <c r="I3063" s="24" t="str">
        <f t="shared" si="284"/>
        <v>End Loc</v>
      </c>
      <c r="J3063" s="24" t="str">
        <f t="shared" si="285"/>
        <v>Segment</v>
      </c>
      <c r="K3063" s="71" t="s">
        <v>4706</v>
      </c>
      <c r="L3063" s="22">
        <v>3</v>
      </c>
      <c r="M3063" s="22">
        <v>3.24</v>
      </c>
      <c r="N3063" s="22">
        <v>2</v>
      </c>
      <c r="O3063" s="22">
        <v>0</v>
      </c>
      <c r="P3063" s="22">
        <v>0</v>
      </c>
      <c r="Q3063" s="22">
        <v>0</v>
      </c>
      <c r="R3063" s="22"/>
      <c r="S3063" s="22"/>
      <c r="T3063" s="22"/>
      <c r="U3063" t="s">
        <v>2069</v>
      </c>
      <c r="V3063" s="18">
        <f t="shared" si="286"/>
        <v>0.24000000000000021</v>
      </c>
      <c r="W3063" s="18">
        <v>40.8655594413</v>
      </c>
      <c r="X3063" s="18">
        <v>-82.345726430100001</v>
      </c>
      <c r="Y3063" s="18">
        <v>40.866145884600002</v>
      </c>
      <c r="Z3063" s="18">
        <v>-82.341293610700006</v>
      </c>
      <c r="AA3063" s="71" t="str">
        <f t="shared" si="287"/>
        <v>ASD</v>
      </c>
    </row>
    <row r="3064" spans="1:27" x14ac:dyDescent="0.25">
      <c r="A3064" s="22" t="s">
        <v>3141</v>
      </c>
      <c r="B3064" s="22">
        <v>0</v>
      </c>
      <c r="C3064" s="22" t="s">
        <v>4619</v>
      </c>
      <c r="D3064" s="22">
        <v>3</v>
      </c>
      <c r="E3064" s="23" t="str">
        <f t="shared" si="282"/>
        <v>Green</v>
      </c>
      <c r="F3064" s="72" t="s">
        <v>1671</v>
      </c>
      <c r="G3064" s="23"/>
      <c r="H3064" s="24" t="str">
        <f t="shared" si="283"/>
        <v>Start Loc</v>
      </c>
      <c r="I3064" s="24" t="str">
        <f t="shared" si="284"/>
        <v>End Loc</v>
      </c>
      <c r="J3064" s="24" t="str">
        <f t="shared" si="285"/>
        <v>Segment</v>
      </c>
      <c r="K3064" s="71" t="s">
        <v>865</v>
      </c>
      <c r="L3064" s="22">
        <v>0.5</v>
      </c>
      <c r="M3064" s="22">
        <v>0.74</v>
      </c>
      <c r="N3064" s="22">
        <v>3</v>
      </c>
      <c r="O3064" s="22">
        <v>0</v>
      </c>
      <c r="P3064" s="22">
        <v>0</v>
      </c>
      <c r="Q3064" s="22">
        <v>4</v>
      </c>
      <c r="R3064" s="22"/>
      <c r="S3064" s="22"/>
      <c r="T3064" s="22"/>
      <c r="U3064" t="s">
        <v>1251</v>
      </c>
      <c r="V3064" s="18">
        <f t="shared" si="286"/>
        <v>0.24</v>
      </c>
      <c r="W3064" s="18">
        <v>40.863325362499999</v>
      </c>
      <c r="X3064" s="18">
        <v>-81.460445416900001</v>
      </c>
      <c r="Y3064" s="18">
        <v>40.8667393315</v>
      </c>
      <c r="Z3064" s="18">
        <v>-81.460798407200002</v>
      </c>
      <c r="AA3064" s="71" t="str">
        <f t="shared" si="287"/>
        <v>STA</v>
      </c>
    </row>
    <row r="3065" spans="1:27" x14ac:dyDescent="0.25">
      <c r="A3065" s="22" t="s">
        <v>3251</v>
      </c>
      <c r="B3065" s="22">
        <v>0</v>
      </c>
      <c r="C3065" s="22" t="s">
        <v>4654</v>
      </c>
      <c r="D3065" s="22">
        <v>3</v>
      </c>
      <c r="E3065" s="23" t="str">
        <f t="shared" si="282"/>
        <v>Green</v>
      </c>
      <c r="F3065" s="72" t="s">
        <v>1700</v>
      </c>
      <c r="G3065" s="23"/>
      <c r="H3065" s="24" t="str">
        <f t="shared" si="283"/>
        <v>Start Loc</v>
      </c>
      <c r="I3065" s="24" t="str">
        <f t="shared" si="284"/>
        <v>End Loc</v>
      </c>
      <c r="J3065" s="24" t="str">
        <f t="shared" si="285"/>
        <v>Segment</v>
      </c>
      <c r="K3065" s="71" t="s">
        <v>877</v>
      </c>
      <c r="L3065" s="22">
        <v>6.75</v>
      </c>
      <c r="M3065" s="22">
        <v>6.99</v>
      </c>
      <c r="N3065" s="22">
        <v>3</v>
      </c>
      <c r="O3065" s="22">
        <v>0</v>
      </c>
      <c r="P3065" s="22">
        <v>0</v>
      </c>
      <c r="Q3065" s="22">
        <v>0</v>
      </c>
      <c r="R3065" s="22"/>
      <c r="S3065" s="22"/>
      <c r="T3065" s="22"/>
      <c r="U3065" t="s">
        <v>320</v>
      </c>
      <c r="V3065" s="18">
        <f t="shared" si="286"/>
        <v>0.24000000000000021</v>
      </c>
      <c r="W3065" s="18">
        <v>40.865668753100003</v>
      </c>
      <c r="X3065" s="18">
        <v>-82.012637824199999</v>
      </c>
      <c r="Y3065" s="18">
        <v>40.867569908299998</v>
      </c>
      <c r="Z3065" s="18">
        <v>-82.015119057199996</v>
      </c>
      <c r="AA3065" s="71" t="str">
        <f t="shared" si="287"/>
        <v>WAY</v>
      </c>
    </row>
    <row r="3066" spans="1:27" x14ac:dyDescent="0.25">
      <c r="A3066" s="22" t="s">
        <v>5393</v>
      </c>
      <c r="B3066" s="22">
        <v>0</v>
      </c>
      <c r="C3066" s="22" t="s">
        <v>4624</v>
      </c>
      <c r="D3066" s="22">
        <v>3</v>
      </c>
      <c r="E3066" s="23" t="str">
        <f t="shared" si="282"/>
        <v>Green</v>
      </c>
      <c r="F3066" s="72" t="s">
        <v>1738</v>
      </c>
      <c r="G3066" s="23"/>
      <c r="H3066" s="24" t="str">
        <f t="shared" si="283"/>
        <v>Start Loc</v>
      </c>
      <c r="I3066" s="24" t="str">
        <f t="shared" si="284"/>
        <v>End Loc</v>
      </c>
      <c r="J3066" s="24" t="str">
        <f t="shared" si="285"/>
        <v>Segment</v>
      </c>
      <c r="K3066" s="71" t="s">
        <v>1059</v>
      </c>
      <c r="L3066" s="22">
        <v>2.25</v>
      </c>
      <c r="M3066" s="22">
        <v>2.4900000000000002</v>
      </c>
      <c r="N3066" s="22">
        <v>3</v>
      </c>
      <c r="O3066" s="22">
        <v>0</v>
      </c>
      <c r="P3066" s="22">
        <v>0</v>
      </c>
      <c r="Q3066" s="22">
        <v>1</v>
      </c>
      <c r="R3066" s="22"/>
      <c r="S3066" s="22"/>
      <c r="T3066" s="22"/>
      <c r="U3066" t="s">
        <v>2126</v>
      </c>
      <c r="V3066" s="18">
        <f t="shared" si="286"/>
        <v>0.24000000000000021</v>
      </c>
      <c r="W3066" s="18">
        <v>40.8647167405</v>
      </c>
      <c r="X3066" s="18">
        <v>-82.744077220099996</v>
      </c>
      <c r="Y3066" s="18">
        <v>40.868193626500002</v>
      </c>
      <c r="Z3066" s="18">
        <v>-82.744025241800003</v>
      </c>
      <c r="AA3066" s="71" t="str">
        <f t="shared" si="287"/>
        <v>CRA</v>
      </c>
    </row>
    <row r="3067" spans="1:27" x14ac:dyDescent="0.25">
      <c r="A3067" s="22" t="s">
        <v>3120</v>
      </c>
      <c r="B3067" s="22">
        <v>0</v>
      </c>
      <c r="C3067" s="22" t="s">
        <v>4620</v>
      </c>
      <c r="D3067" s="22">
        <v>2</v>
      </c>
      <c r="E3067" s="23" t="str">
        <f t="shared" si="282"/>
        <v>Green</v>
      </c>
      <c r="F3067" s="72" t="s">
        <v>1702</v>
      </c>
      <c r="G3067" s="23"/>
      <c r="H3067" s="24" t="str">
        <f t="shared" si="283"/>
        <v>Start Loc</v>
      </c>
      <c r="I3067" s="24" t="str">
        <f t="shared" si="284"/>
        <v>End Loc</v>
      </c>
      <c r="J3067" s="24" t="str">
        <f t="shared" si="285"/>
        <v>Segment</v>
      </c>
      <c r="K3067" s="71" t="s">
        <v>824</v>
      </c>
      <c r="L3067" s="22">
        <v>0</v>
      </c>
      <c r="M3067" s="22">
        <v>0.24</v>
      </c>
      <c r="N3067" s="22">
        <v>2</v>
      </c>
      <c r="O3067" s="22">
        <v>0</v>
      </c>
      <c r="P3067" s="22">
        <v>0</v>
      </c>
      <c r="Q3067" s="22">
        <v>3</v>
      </c>
      <c r="R3067" s="22"/>
      <c r="S3067" s="22"/>
      <c r="T3067" s="22"/>
      <c r="U3067" t="s">
        <v>2171</v>
      </c>
      <c r="V3067" s="18">
        <f t="shared" si="286"/>
        <v>0.24</v>
      </c>
      <c r="W3067" s="18">
        <v>40.865456522700001</v>
      </c>
      <c r="X3067" s="18">
        <v>-80.947540668599999</v>
      </c>
      <c r="Y3067" s="18">
        <v>40.868487975000001</v>
      </c>
      <c r="Z3067" s="18">
        <v>-80.949511854400001</v>
      </c>
      <c r="AA3067" s="71" t="str">
        <f t="shared" si="287"/>
        <v>COL</v>
      </c>
    </row>
    <row r="3068" spans="1:27" x14ac:dyDescent="0.25">
      <c r="A3068" s="22" t="s">
        <v>3157</v>
      </c>
      <c r="B3068" s="22">
        <v>0</v>
      </c>
      <c r="C3068" s="22" t="s">
        <v>4656</v>
      </c>
      <c r="D3068" s="22">
        <v>2</v>
      </c>
      <c r="E3068" s="23" t="str">
        <f t="shared" si="282"/>
        <v>Green</v>
      </c>
      <c r="F3068" s="72" t="s">
        <v>1702</v>
      </c>
      <c r="G3068" s="23"/>
      <c r="H3068" s="24" t="str">
        <f t="shared" si="283"/>
        <v>Start Loc</v>
      </c>
      <c r="I3068" s="24" t="str">
        <f t="shared" si="284"/>
        <v>End Loc</v>
      </c>
      <c r="J3068" s="24" t="str">
        <f t="shared" si="285"/>
        <v>Segment</v>
      </c>
      <c r="K3068" s="71" t="s">
        <v>1104</v>
      </c>
      <c r="L3068" s="22">
        <v>7.25</v>
      </c>
      <c r="M3068" s="22">
        <v>7.49</v>
      </c>
      <c r="N3068" s="22">
        <v>2</v>
      </c>
      <c r="O3068" s="22">
        <v>1</v>
      </c>
      <c r="P3068" s="22">
        <v>2</v>
      </c>
      <c r="Q3068" s="22">
        <v>3</v>
      </c>
      <c r="R3068" s="22"/>
      <c r="S3068" s="22"/>
      <c r="T3068" s="22"/>
      <c r="U3068" t="s">
        <v>585</v>
      </c>
      <c r="V3068" s="18">
        <f t="shared" si="286"/>
        <v>0.24000000000000021</v>
      </c>
      <c r="W3068" s="18">
        <v>40.865526096799996</v>
      </c>
      <c r="X3068" s="18">
        <v>-81.0299378574</v>
      </c>
      <c r="Y3068" s="18">
        <v>40.868713018500003</v>
      </c>
      <c r="Z3068" s="18">
        <v>-81.028849368799996</v>
      </c>
      <c r="AA3068" s="71" t="str">
        <f t="shared" si="287"/>
        <v>COL</v>
      </c>
    </row>
    <row r="3069" spans="1:27" x14ac:dyDescent="0.25">
      <c r="A3069" s="22" t="s">
        <v>4985</v>
      </c>
      <c r="B3069" s="22">
        <v>0</v>
      </c>
      <c r="C3069" s="22" t="s">
        <v>4630</v>
      </c>
      <c r="D3069" s="22">
        <v>3</v>
      </c>
      <c r="E3069" s="23" t="str">
        <f t="shared" si="282"/>
        <v>Green</v>
      </c>
      <c r="F3069" s="72" t="s">
        <v>1707</v>
      </c>
      <c r="G3069" s="23"/>
      <c r="H3069" s="24" t="str">
        <f t="shared" si="283"/>
        <v>Start Loc</v>
      </c>
      <c r="I3069" s="24" t="str">
        <f t="shared" si="284"/>
        <v>End Loc</v>
      </c>
      <c r="J3069" s="24" t="str">
        <f t="shared" si="285"/>
        <v>Segment</v>
      </c>
      <c r="K3069" s="71" t="s">
        <v>1195</v>
      </c>
      <c r="L3069" s="22">
        <v>5.75</v>
      </c>
      <c r="M3069" s="22">
        <v>5.99</v>
      </c>
      <c r="N3069" s="22">
        <v>3</v>
      </c>
      <c r="O3069" s="22">
        <v>0</v>
      </c>
      <c r="P3069" s="22">
        <v>0</v>
      </c>
      <c r="Q3069" s="22">
        <v>2</v>
      </c>
      <c r="R3069" s="22"/>
      <c r="S3069" s="22"/>
      <c r="T3069" s="22"/>
      <c r="U3069" t="s">
        <v>1159</v>
      </c>
      <c r="V3069" s="18">
        <f t="shared" si="286"/>
        <v>0.24000000000000021</v>
      </c>
      <c r="W3069" s="18">
        <v>40.8713201017</v>
      </c>
      <c r="X3069" s="18">
        <v>-82.188888969999994</v>
      </c>
      <c r="Y3069" s="18">
        <v>40.870762045100001</v>
      </c>
      <c r="Z3069" s="18">
        <v>-82.184528459500001</v>
      </c>
      <c r="AA3069" s="71" t="str">
        <f t="shared" si="287"/>
        <v>ASD</v>
      </c>
    </row>
    <row r="3070" spans="1:27" x14ac:dyDescent="0.25">
      <c r="A3070" s="22" t="s">
        <v>2359</v>
      </c>
      <c r="B3070" s="22">
        <v>0</v>
      </c>
      <c r="C3070" s="22" t="s">
        <v>4624</v>
      </c>
      <c r="D3070" s="22">
        <v>2</v>
      </c>
      <c r="E3070" s="23" t="str">
        <f t="shared" si="282"/>
        <v>Green</v>
      </c>
      <c r="F3070" s="72" t="s">
        <v>1671</v>
      </c>
      <c r="G3070" s="23"/>
      <c r="H3070" s="24" t="str">
        <f t="shared" si="283"/>
        <v>Start Loc</v>
      </c>
      <c r="I3070" s="24" t="str">
        <f t="shared" si="284"/>
        <v>End Loc</v>
      </c>
      <c r="J3070" s="24" t="str">
        <f t="shared" si="285"/>
        <v>Segment</v>
      </c>
      <c r="K3070" s="71" t="s">
        <v>898</v>
      </c>
      <c r="L3070" s="22">
        <v>2.25</v>
      </c>
      <c r="M3070" s="22">
        <v>2.4900000000000002</v>
      </c>
      <c r="N3070" s="22">
        <v>2</v>
      </c>
      <c r="O3070" s="22">
        <v>0</v>
      </c>
      <c r="P3070" s="22">
        <v>0</v>
      </c>
      <c r="Q3070" s="22">
        <v>0</v>
      </c>
      <c r="R3070" s="22"/>
      <c r="S3070" s="22"/>
      <c r="T3070" s="22"/>
      <c r="U3070" t="s">
        <v>273</v>
      </c>
      <c r="V3070" s="18">
        <f t="shared" si="286"/>
        <v>0.24000000000000021</v>
      </c>
      <c r="W3070" s="18">
        <v>40.869053045100003</v>
      </c>
      <c r="X3070" s="18">
        <v>-81.422283520299999</v>
      </c>
      <c r="Y3070" s="18">
        <v>40.872535959499999</v>
      </c>
      <c r="Z3070" s="18">
        <v>-81.4220851444</v>
      </c>
      <c r="AA3070" s="71" t="str">
        <f t="shared" si="287"/>
        <v>STA</v>
      </c>
    </row>
    <row r="3071" spans="1:27" x14ac:dyDescent="0.25">
      <c r="A3071" s="22" t="s">
        <v>5935</v>
      </c>
      <c r="B3071" s="22">
        <v>0</v>
      </c>
      <c r="C3071" s="22" t="s">
        <v>4644</v>
      </c>
      <c r="D3071" s="22">
        <v>2</v>
      </c>
      <c r="E3071" s="23" t="str">
        <f t="shared" si="282"/>
        <v>Green</v>
      </c>
      <c r="F3071" s="72" t="s">
        <v>1671</v>
      </c>
      <c r="G3071" s="23"/>
      <c r="H3071" s="24" t="str">
        <f t="shared" si="283"/>
        <v>Start Loc</v>
      </c>
      <c r="I3071" s="24" t="str">
        <f t="shared" si="284"/>
        <v>End Loc</v>
      </c>
      <c r="J3071" s="24" t="str">
        <f t="shared" si="285"/>
        <v>Segment</v>
      </c>
      <c r="K3071" s="71" t="s">
        <v>788</v>
      </c>
      <c r="L3071" s="22">
        <v>5.25</v>
      </c>
      <c r="M3071" s="22">
        <v>5.49</v>
      </c>
      <c r="N3071" s="22">
        <v>2</v>
      </c>
      <c r="O3071" s="22">
        <v>0</v>
      </c>
      <c r="P3071" s="22">
        <v>0</v>
      </c>
      <c r="Q3071" s="22">
        <v>0</v>
      </c>
      <c r="R3071" s="22"/>
      <c r="S3071" s="22"/>
      <c r="T3071" s="22"/>
      <c r="U3071" t="s">
        <v>1199</v>
      </c>
      <c r="V3071" s="18">
        <f t="shared" si="286"/>
        <v>0.24000000000000021</v>
      </c>
      <c r="W3071" s="18">
        <v>40.8692761995</v>
      </c>
      <c r="X3071" s="18">
        <v>-81.430991539800004</v>
      </c>
      <c r="Y3071" s="18">
        <v>40.872642758700003</v>
      </c>
      <c r="Z3071" s="18">
        <v>-81.432050576199998</v>
      </c>
      <c r="AA3071" s="71" t="str">
        <f t="shared" si="287"/>
        <v>STA</v>
      </c>
    </row>
    <row r="3072" spans="1:27" x14ac:dyDescent="0.25">
      <c r="A3072" s="22" t="s">
        <v>5302</v>
      </c>
      <c r="B3072" s="22">
        <v>0</v>
      </c>
      <c r="C3072" s="22" t="s">
        <v>4643</v>
      </c>
      <c r="D3072" s="22">
        <v>2</v>
      </c>
      <c r="E3072" s="23" t="str">
        <f t="shared" si="282"/>
        <v>Green</v>
      </c>
      <c r="F3072" s="72" t="s">
        <v>1707</v>
      </c>
      <c r="G3072" s="23"/>
      <c r="H3072" s="24" t="str">
        <f t="shared" si="283"/>
        <v>Start Loc</v>
      </c>
      <c r="I3072" s="24" t="str">
        <f t="shared" si="284"/>
        <v>End Loc</v>
      </c>
      <c r="J3072" s="24" t="str">
        <f t="shared" si="285"/>
        <v>Segment</v>
      </c>
      <c r="K3072" s="71" t="s">
        <v>1195</v>
      </c>
      <c r="L3072" s="22">
        <v>3.5</v>
      </c>
      <c r="M3072" s="22">
        <v>3.74</v>
      </c>
      <c r="N3072" s="22">
        <v>2</v>
      </c>
      <c r="O3072" s="22">
        <v>0</v>
      </c>
      <c r="P3072" s="22">
        <v>1</v>
      </c>
      <c r="Q3072" s="22">
        <v>2</v>
      </c>
      <c r="R3072" s="22"/>
      <c r="S3072" s="22"/>
      <c r="T3072" s="22"/>
      <c r="U3072" t="s">
        <v>1159</v>
      </c>
      <c r="V3072" s="18">
        <f t="shared" si="286"/>
        <v>0.24000000000000021</v>
      </c>
      <c r="W3072" s="18">
        <v>40.873998061800002</v>
      </c>
      <c r="X3072" s="18">
        <v>-82.230384747299993</v>
      </c>
      <c r="Y3072" s="18">
        <v>40.872894520800003</v>
      </c>
      <c r="Z3072" s="18">
        <v>-82.226173978800006</v>
      </c>
      <c r="AA3072" s="71" t="str">
        <f t="shared" si="287"/>
        <v>ASD</v>
      </c>
    </row>
    <row r="3073" spans="1:27" x14ac:dyDescent="0.25">
      <c r="A3073" s="22" t="s">
        <v>6486</v>
      </c>
      <c r="B3073" s="22">
        <v>0</v>
      </c>
      <c r="C3073" s="22" t="s">
        <v>4646</v>
      </c>
      <c r="D3073" s="22">
        <v>3</v>
      </c>
      <c r="E3073" s="23" t="str">
        <f t="shared" si="282"/>
        <v>Green</v>
      </c>
      <c r="F3073" s="72" t="s">
        <v>1700</v>
      </c>
      <c r="G3073" s="23"/>
      <c r="H3073" s="24" t="str">
        <f t="shared" si="283"/>
        <v>Start Loc</v>
      </c>
      <c r="I3073" s="24" t="str">
        <f t="shared" si="284"/>
        <v>End Loc</v>
      </c>
      <c r="J3073" s="24" t="str">
        <f t="shared" si="285"/>
        <v>Segment</v>
      </c>
      <c r="K3073" s="71" t="s">
        <v>912</v>
      </c>
      <c r="L3073" s="22">
        <v>5.5</v>
      </c>
      <c r="M3073" s="22">
        <v>5.74</v>
      </c>
      <c r="N3073" s="22">
        <v>3</v>
      </c>
      <c r="O3073" s="22">
        <v>0</v>
      </c>
      <c r="P3073" s="22">
        <v>0</v>
      </c>
      <c r="Q3073" s="22">
        <v>2</v>
      </c>
      <c r="R3073" s="22"/>
      <c r="S3073" s="22"/>
      <c r="T3073" s="22"/>
      <c r="U3073" t="s">
        <v>424</v>
      </c>
      <c r="V3073" s="18">
        <f t="shared" si="286"/>
        <v>0.24000000000000021</v>
      </c>
      <c r="W3073" s="18">
        <v>40.872942347699997</v>
      </c>
      <c r="X3073" s="18">
        <v>-81.752166537500003</v>
      </c>
      <c r="Y3073" s="18">
        <v>40.873761693900001</v>
      </c>
      <c r="Z3073" s="18">
        <v>-81.747767218899995</v>
      </c>
      <c r="AA3073" s="71" t="str">
        <f t="shared" si="287"/>
        <v>WAY</v>
      </c>
    </row>
    <row r="3074" spans="1:27" x14ac:dyDescent="0.25">
      <c r="A3074" s="22" t="s">
        <v>3335</v>
      </c>
      <c r="B3074" s="22">
        <v>0</v>
      </c>
      <c r="C3074" s="22" t="s">
        <v>4674</v>
      </c>
      <c r="D3074" s="22">
        <v>3</v>
      </c>
      <c r="E3074" s="23" t="str">
        <f t="shared" si="282"/>
        <v>Green</v>
      </c>
      <c r="F3074" s="72" t="s">
        <v>1671</v>
      </c>
      <c r="G3074" s="23"/>
      <c r="H3074" s="24" t="str">
        <f t="shared" si="283"/>
        <v>Start Loc</v>
      </c>
      <c r="I3074" s="24" t="str">
        <f t="shared" si="284"/>
        <v>End Loc</v>
      </c>
      <c r="J3074" s="24" t="str">
        <f t="shared" si="285"/>
        <v>Segment</v>
      </c>
      <c r="K3074" s="71" t="s">
        <v>862</v>
      </c>
      <c r="L3074" s="22">
        <v>12</v>
      </c>
      <c r="M3074" s="22">
        <v>12.24</v>
      </c>
      <c r="N3074" s="22">
        <v>3</v>
      </c>
      <c r="O3074" s="22">
        <v>0</v>
      </c>
      <c r="P3074" s="22">
        <v>0</v>
      </c>
      <c r="Q3074" s="22">
        <v>0</v>
      </c>
      <c r="R3074" s="22"/>
      <c r="S3074" s="22"/>
      <c r="T3074" s="22"/>
      <c r="U3074" t="s">
        <v>1466</v>
      </c>
      <c r="V3074" s="18">
        <f t="shared" si="286"/>
        <v>0.24000000000000021</v>
      </c>
      <c r="W3074" s="18">
        <v>40.875388312200002</v>
      </c>
      <c r="X3074" s="18">
        <v>-81.175257462199994</v>
      </c>
      <c r="Y3074" s="18">
        <v>40.8767244617</v>
      </c>
      <c r="Z3074" s="18">
        <v>-81.171215868900006</v>
      </c>
      <c r="AA3074" s="71" t="str">
        <f t="shared" si="287"/>
        <v>STA</v>
      </c>
    </row>
    <row r="3075" spans="1:27" x14ac:dyDescent="0.25">
      <c r="A3075" s="22" t="s">
        <v>2365</v>
      </c>
      <c r="B3075" s="22">
        <v>0</v>
      </c>
      <c r="C3075" s="22" t="s">
        <v>4622</v>
      </c>
      <c r="D3075" s="22">
        <v>2</v>
      </c>
      <c r="E3075" s="23" t="str">
        <f t="shared" si="282"/>
        <v>Green</v>
      </c>
      <c r="F3075" s="72" t="s">
        <v>1707</v>
      </c>
      <c r="G3075" s="23"/>
      <c r="H3075" s="24" t="str">
        <f t="shared" si="283"/>
        <v>Start Loc</v>
      </c>
      <c r="I3075" s="24" t="str">
        <f t="shared" si="284"/>
        <v>End Loc</v>
      </c>
      <c r="J3075" s="24" t="str">
        <f t="shared" si="285"/>
        <v>Segment</v>
      </c>
      <c r="K3075" s="71" t="s">
        <v>1195</v>
      </c>
      <c r="L3075" s="22">
        <v>1.5</v>
      </c>
      <c r="M3075" s="22">
        <v>1.74</v>
      </c>
      <c r="N3075" s="22">
        <v>2</v>
      </c>
      <c r="O3075" s="22">
        <v>0</v>
      </c>
      <c r="P3075" s="22">
        <v>0</v>
      </c>
      <c r="Q3075" s="22">
        <v>0</v>
      </c>
      <c r="R3075" s="22"/>
      <c r="S3075" s="22"/>
      <c r="T3075" s="22"/>
      <c r="U3075" t="s">
        <v>1159</v>
      </c>
      <c r="V3075" s="18">
        <f t="shared" si="286"/>
        <v>0.24</v>
      </c>
      <c r="W3075" s="18">
        <v>40.877353330600002</v>
      </c>
      <c r="X3075" s="18">
        <v>-82.268114768900006</v>
      </c>
      <c r="Y3075" s="18">
        <v>40.877299866500003</v>
      </c>
      <c r="Z3075" s="18">
        <v>-82.263630843499996</v>
      </c>
      <c r="AA3075" s="71" t="str">
        <f t="shared" si="287"/>
        <v>ASD</v>
      </c>
    </row>
    <row r="3076" spans="1:27" x14ac:dyDescent="0.25">
      <c r="A3076" s="22" t="s">
        <v>5239</v>
      </c>
      <c r="B3076" s="22">
        <v>0</v>
      </c>
      <c r="C3076" s="22" t="s">
        <v>4632</v>
      </c>
      <c r="D3076" s="22">
        <v>2</v>
      </c>
      <c r="E3076" s="23" t="str">
        <f t="shared" si="282"/>
        <v>Green</v>
      </c>
      <c r="F3076" s="72" t="s">
        <v>1671</v>
      </c>
      <c r="G3076" s="23"/>
      <c r="H3076" s="24" t="str">
        <f t="shared" si="283"/>
        <v>Start Loc</v>
      </c>
      <c r="I3076" s="24" t="str">
        <f t="shared" si="284"/>
        <v>End Loc</v>
      </c>
      <c r="J3076" s="24" t="str">
        <f t="shared" si="285"/>
        <v>Segment</v>
      </c>
      <c r="K3076" s="71" t="s">
        <v>834</v>
      </c>
      <c r="L3076" s="22">
        <v>7.75</v>
      </c>
      <c r="M3076" s="22">
        <v>7.99</v>
      </c>
      <c r="N3076" s="22">
        <v>2</v>
      </c>
      <c r="O3076" s="22">
        <v>0</v>
      </c>
      <c r="P3076" s="22">
        <v>1</v>
      </c>
      <c r="Q3076" s="22">
        <v>2</v>
      </c>
      <c r="R3076" s="22"/>
      <c r="S3076" s="22"/>
      <c r="T3076" s="22"/>
      <c r="U3076" t="s">
        <v>1774</v>
      </c>
      <c r="V3076" s="18">
        <f t="shared" si="286"/>
        <v>0.24000000000000021</v>
      </c>
      <c r="W3076" s="18">
        <v>40.877967035200001</v>
      </c>
      <c r="X3076" s="18">
        <v>-81.451173832999999</v>
      </c>
      <c r="Y3076" s="18">
        <v>40.878304328699997</v>
      </c>
      <c r="Z3076" s="18">
        <v>-81.446648658699999</v>
      </c>
      <c r="AA3076" s="71" t="str">
        <f t="shared" si="287"/>
        <v>STA</v>
      </c>
    </row>
    <row r="3077" spans="1:27" x14ac:dyDescent="0.25">
      <c r="A3077" s="22" t="s">
        <v>4295</v>
      </c>
      <c r="B3077" s="22">
        <v>0</v>
      </c>
      <c r="C3077" s="22" t="s">
        <v>4611</v>
      </c>
      <c r="D3077" s="22">
        <v>2</v>
      </c>
      <c r="E3077" s="23" t="str">
        <f t="shared" si="282"/>
        <v>Green</v>
      </c>
      <c r="F3077" s="72" t="s">
        <v>1671</v>
      </c>
      <c r="G3077" s="23"/>
      <c r="H3077" s="24" t="str">
        <f t="shared" si="283"/>
        <v>Start Loc</v>
      </c>
      <c r="I3077" s="24" t="str">
        <f t="shared" si="284"/>
        <v>End Loc</v>
      </c>
      <c r="J3077" s="24" t="str">
        <f t="shared" si="285"/>
        <v>Segment</v>
      </c>
      <c r="K3077" s="71" t="s">
        <v>834</v>
      </c>
      <c r="L3077" s="22">
        <v>8.75</v>
      </c>
      <c r="M3077" s="22">
        <v>8.99</v>
      </c>
      <c r="N3077" s="22">
        <v>2</v>
      </c>
      <c r="O3077" s="22">
        <v>0</v>
      </c>
      <c r="P3077" s="22">
        <v>0</v>
      </c>
      <c r="Q3077" s="22">
        <v>1</v>
      </c>
      <c r="R3077" s="22"/>
      <c r="S3077" s="22"/>
      <c r="T3077" s="22"/>
      <c r="U3077" t="s">
        <v>1774</v>
      </c>
      <c r="V3077" s="18">
        <f t="shared" si="286"/>
        <v>0.24000000000000021</v>
      </c>
      <c r="W3077" s="18">
        <v>40.880039300900002</v>
      </c>
      <c r="X3077" s="18">
        <v>-81.432349646999995</v>
      </c>
      <c r="Y3077" s="18">
        <v>40.881484464899998</v>
      </c>
      <c r="Z3077" s="18">
        <v>-81.428194800399993</v>
      </c>
      <c r="AA3077" s="71" t="str">
        <f t="shared" si="287"/>
        <v>STA</v>
      </c>
    </row>
    <row r="3078" spans="1:27" x14ac:dyDescent="0.25">
      <c r="A3078" s="22" t="s">
        <v>3068</v>
      </c>
      <c r="B3078" s="22">
        <v>0</v>
      </c>
      <c r="C3078" s="22" t="s">
        <v>4645</v>
      </c>
      <c r="D3078" s="22">
        <v>2</v>
      </c>
      <c r="E3078" s="23" t="str">
        <f t="shared" si="282"/>
        <v>Green</v>
      </c>
      <c r="F3078" s="72" t="s">
        <v>1671</v>
      </c>
      <c r="G3078" s="23"/>
      <c r="H3078" s="24" t="str">
        <f t="shared" si="283"/>
        <v>Start Loc</v>
      </c>
      <c r="I3078" s="24" t="str">
        <f t="shared" si="284"/>
        <v>End Loc</v>
      </c>
      <c r="J3078" s="24" t="str">
        <f t="shared" si="285"/>
        <v>Segment</v>
      </c>
      <c r="K3078" s="71" t="s">
        <v>834</v>
      </c>
      <c r="L3078" s="22">
        <v>9</v>
      </c>
      <c r="M3078" s="22">
        <v>9.24</v>
      </c>
      <c r="N3078" s="22">
        <v>2</v>
      </c>
      <c r="O3078" s="22">
        <v>0</v>
      </c>
      <c r="P3078" s="22">
        <v>0</v>
      </c>
      <c r="Q3078" s="22">
        <v>2</v>
      </c>
      <c r="R3078" s="22"/>
      <c r="S3078" s="22"/>
      <c r="T3078" s="22"/>
      <c r="U3078" t="s">
        <v>1774</v>
      </c>
      <c r="V3078" s="18">
        <f t="shared" si="286"/>
        <v>0.24000000000000021</v>
      </c>
      <c r="W3078" s="18">
        <v>40.8815531495</v>
      </c>
      <c r="X3078" s="18">
        <v>-81.428034064000002</v>
      </c>
      <c r="Y3078" s="18">
        <v>40.881685493799999</v>
      </c>
      <c r="Z3078" s="18">
        <v>-81.423508880699998</v>
      </c>
      <c r="AA3078" s="71" t="str">
        <f t="shared" si="287"/>
        <v>STA</v>
      </c>
    </row>
    <row r="3079" spans="1:27" x14ac:dyDescent="0.25">
      <c r="A3079" s="22" t="s">
        <v>3860</v>
      </c>
      <c r="B3079" s="22">
        <v>0</v>
      </c>
      <c r="C3079" s="22" t="s">
        <v>4614</v>
      </c>
      <c r="D3079" s="22">
        <v>2</v>
      </c>
      <c r="E3079" s="23" t="str">
        <f t="shared" si="282"/>
        <v>Green</v>
      </c>
      <c r="F3079" s="72" t="s">
        <v>1708</v>
      </c>
      <c r="G3079" s="23"/>
      <c r="H3079" s="24" t="str">
        <f t="shared" si="283"/>
        <v>Start Loc</v>
      </c>
      <c r="I3079" s="24" t="str">
        <f t="shared" si="284"/>
        <v>End Loc</v>
      </c>
      <c r="J3079" s="24" t="str">
        <f t="shared" si="285"/>
        <v>Segment</v>
      </c>
      <c r="K3079" s="71" t="s">
        <v>1108</v>
      </c>
      <c r="L3079" s="22">
        <v>3.75</v>
      </c>
      <c r="M3079" s="22">
        <v>3.99</v>
      </c>
      <c r="N3079" s="22">
        <v>2</v>
      </c>
      <c r="O3079" s="22">
        <v>0</v>
      </c>
      <c r="P3079" s="22">
        <v>0</v>
      </c>
      <c r="Q3079" s="22">
        <v>1</v>
      </c>
      <c r="R3079" s="22"/>
      <c r="S3079" s="22"/>
      <c r="T3079" s="22"/>
      <c r="U3079" t="s">
        <v>595</v>
      </c>
      <c r="V3079" s="18">
        <f t="shared" si="286"/>
        <v>0.24000000000000021</v>
      </c>
      <c r="W3079" s="18">
        <v>40.879223353699999</v>
      </c>
      <c r="X3079" s="18">
        <v>-82.620938119300007</v>
      </c>
      <c r="Y3079" s="18">
        <v>40.882549044500003</v>
      </c>
      <c r="Z3079" s="18">
        <v>-82.622072026699996</v>
      </c>
      <c r="AA3079" s="71" t="str">
        <f t="shared" si="287"/>
        <v>RIC</v>
      </c>
    </row>
    <row r="3080" spans="1:27" x14ac:dyDescent="0.25">
      <c r="A3080" s="22" t="s">
        <v>6491</v>
      </c>
      <c r="B3080" s="22">
        <v>0</v>
      </c>
      <c r="C3080" s="22" t="s">
        <v>4691</v>
      </c>
      <c r="D3080" s="22">
        <v>3</v>
      </c>
      <c r="E3080" s="23" t="str">
        <f t="shared" si="282"/>
        <v>Green</v>
      </c>
      <c r="F3080" s="72" t="s">
        <v>1671</v>
      </c>
      <c r="G3080" s="23"/>
      <c r="H3080" s="24" t="str">
        <f t="shared" si="283"/>
        <v>Start Loc</v>
      </c>
      <c r="I3080" s="24" t="str">
        <f t="shared" si="284"/>
        <v>End Loc</v>
      </c>
      <c r="J3080" s="24" t="str">
        <f t="shared" si="285"/>
        <v>Segment</v>
      </c>
      <c r="K3080" s="71" t="s">
        <v>862</v>
      </c>
      <c r="L3080" s="22">
        <v>13</v>
      </c>
      <c r="M3080" s="22">
        <v>13.24</v>
      </c>
      <c r="N3080" s="22">
        <v>3</v>
      </c>
      <c r="O3080" s="22">
        <v>0</v>
      </c>
      <c r="P3080" s="22">
        <v>0</v>
      </c>
      <c r="Q3080" s="22">
        <v>0</v>
      </c>
      <c r="R3080" s="22"/>
      <c r="S3080" s="22"/>
      <c r="T3080" s="22"/>
      <c r="U3080" t="s">
        <v>1466</v>
      </c>
      <c r="V3080" s="18">
        <f t="shared" si="286"/>
        <v>0.24000000000000021</v>
      </c>
      <c r="W3080" s="18">
        <v>40.882162342199997</v>
      </c>
      <c r="X3080" s="18">
        <v>-81.158702330699995</v>
      </c>
      <c r="Y3080" s="18">
        <v>40.884198060099997</v>
      </c>
      <c r="Z3080" s="18">
        <v>-81.155057183799997</v>
      </c>
      <c r="AA3080" s="71" t="str">
        <f t="shared" si="287"/>
        <v>STA</v>
      </c>
    </row>
    <row r="3081" spans="1:27" x14ac:dyDescent="0.25">
      <c r="A3081" s="22" t="s">
        <v>3962</v>
      </c>
      <c r="B3081" s="22">
        <v>0</v>
      </c>
      <c r="C3081" s="22" t="s">
        <v>4609</v>
      </c>
      <c r="D3081" s="22">
        <v>3</v>
      </c>
      <c r="E3081" s="23" t="str">
        <f t="shared" ref="E3081:E3144" si="288">IF(D3081&gt;15,"Red",IF(D3081&gt;10,"Yellow",IF(D3081&gt;5,"Purple",IF(D3081&gt;1,"Green",""))))</f>
        <v>Green</v>
      </c>
      <c r="F3081" s="72" t="s">
        <v>1671</v>
      </c>
      <c r="G3081" s="23"/>
      <c r="H3081" s="24" t="str">
        <f t="shared" ref="H3081:H3144" si="289">IF(W3081=0,"Unavailable",HYPERLINK(CONCATENATE("http://maps.google.com/maps?q=",+W3081,",+",+X3081,"+(Begin)&amp;iwloc=A&amp;hl=en"),"Start Loc"))</f>
        <v>Start Loc</v>
      </c>
      <c r="I3081" s="24" t="str">
        <f t="shared" ref="I3081:I3144" si="290">IF(Y3081=0,"Unavailable",HYPERLINK(CONCATENATE("http://maps.google.com/maps?q=",+Y3081,",+",+Z3081,"+(End)&amp;iwloc=A&amp;hl=en"),"End Loc"))</f>
        <v>End Loc</v>
      </c>
      <c r="J3081" s="24" t="str">
        <f t="shared" ref="J3081:J3144" si="291">HYPERLINK(CONCATENATE("https://www.google.us/maps/dir/",W3081,",",X3081,"/",Y3081,",",Z3081,"/@",AVERAGE(W3081,Y3081),",",AVERAGE(X3081,Z3081),",15z"),"Segment")</f>
        <v>Segment</v>
      </c>
      <c r="K3081" s="71" t="s">
        <v>963</v>
      </c>
      <c r="L3081" s="22">
        <v>4.25</v>
      </c>
      <c r="M3081" s="22">
        <v>4.49</v>
      </c>
      <c r="N3081" s="22">
        <v>3</v>
      </c>
      <c r="O3081" s="22">
        <v>0</v>
      </c>
      <c r="P3081" s="22">
        <v>0</v>
      </c>
      <c r="Q3081" s="22">
        <v>1</v>
      </c>
      <c r="R3081" s="22"/>
      <c r="S3081" s="22"/>
      <c r="T3081" s="22"/>
      <c r="U3081" t="s">
        <v>328</v>
      </c>
      <c r="V3081" s="18">
        <f t="shared" ref="V3081:V3144" si="292">M3081-L3081</f>
        <v>0.24000000000000021</v>
      </c>
      <c r="W3081" s="18">
        <v>40.881002156400001</v>
      </c>
      <c r="X3081" s="18">
        <v>-81.333834939200003</v>
      </c>
      <c r="Y3081" s="18">
        <v>40.884354740699997</v>
      </c>
      <c r="Z3081" s="18">
        <v>-81.332825500599995</v>
      </c>
      <c r="AA3081" s="71" t="str">
        <f t="shared" ref="AA3081:AA3144" si="293">MID(U3081,2,3)</f>
        <v>STA</v>
      </c>
    </row>
    <row r="3082" spans="1:27" x14ac:dyDescent="0.25">
      <c r="A3082" s="22" t="s">
        <v>5123</v>
      </c>
      <c r="B3082" s="22">
        <v>0</v>
      </c>
      <c r="C3082" s="22" t="s">
        <v>4631</v>
      </c>
      <c r="D3082" s="22">
        <v>3</v>
      </c>
      <c r="E3082" s="23" t="str">
        <f t="shared" si="288"/>
        <v>Green</v>
      </c>
      <c r="F3082" s="72" t="s">
        <v>1700</v>
      </c>
      <c r="G3082" s="23"/>
      <c r="H3082" s="24" t="str">
        <f t="shared" si="289"/>
        <v>Start Loc</v>
      </c>
      <c r="I3082" s="24" t="str">
        <f t="shared" si="290"/>
        <v>End Loc</v>
      </c>
      <c r="J3082" s="24" t="str">
        <f t="shared" si="291"/>
        <v>Segment</v>
      </c>
      <c r="K3082" s="71" t="s">
        <v>792</v>
      </c>
      <c r="L3082" s="22">
        <v>3</v>
      </c>
      <c r="M3082" s="22">
        <v>3.24</v>
      </c>
      <c r="N3082" s="22">
        <v>3</v>
      </c>
      <c r="O3082" s="22">
        <v>1</v>
      </c>
      <c r="P3082" s="22">
        <v>0</v>
      </c>
      <c r="Q3082" s="22">
        <v>1</v>
      </c>
      <c r="R3082" s="22"/>
      <c r="S3082" s="22"/>
      <c r="T3082" s="22"/>
      <c r="U3082" t="s">
        <v>4787</v>
      </c>
      <c r="V3082" s="18">
        <f t="shared" si="292"/>
        <v>0.24000000000000021</v>
      </c>
      <c r="W3082" s="18">
        <v>40.881295872000003</v>
      </c>
      <c r="X3082" s="18">
        <v>-81.951650917500004</v>
      </c>
      <c r="Y3082" s="18">
        <v>40.884519883899998</v>
      </c>
      <c r="Z3082" s="18">
        <v>-81.953375830100001</v>
      </c>
      <c r="AA3082" s="71" t="str">
        <f t="shared" si="293"/>
        <v>WAY</v>
      </c>
    </row>
    <row r="3083" spans="1:27" x14ac:dyDescent="0.25">
      <c r="A3083" s="22" t="s">
        <v>5161</v>
      </c>
      <c r="B3083" s="22">
        <v>0</v>
      </c>
      <c r="C3083" s="22" t="s">
        <v>4627</v>
      </c>
      <c r="D3083" s="22">
        <v>2</v>
      </c>
      <c r="E3083" s="23" t="str">
        <f t="shared" si="288"/>
        <v>Green</v>
      </c>
      <c r="F3083" s="72" t="s">
        <v>1708</v>
      </c>
      <c r="G3083" s="23"/>
      <c r="H3083" s="24" t="str">
        <f t="shared" si="289"/>
        <v>Start Loc</v>
      </c>
      <c r="I3083" s="24" t="str">
        <f t="shared" si="290"/>
        <v>End Loc</v>
      </c>
      <c r="J3083" s="24" t="str">
        <f t="shared" si="291"/>
        <v>Segment</v>
      </c>
      <c r="K3083" s="71" t="s">
        <v>1131</v>
      </c>
      <c r="L3083" s="22">
        <v>3.25</v>
      </c>
      <c r="M3083" s="22">
        <v>3.49</v>
      </c>
      <c r="N3083" s="22">
        <v>2</v>
      </c>
      <c r="O3083" s="22">
        <v>0</v>
      </c>
      <c r="P3083" s="22">
        <v>0</v>
      </c>
      <c r="Q3083" s="22">
        <v>3</v>
      </c>
      <c r="R3083" s="22"/>
      <c r="S3083" s="22"/>
      <c r="T3083" s="22"/>
      <c r="U3083" t="s">
        <v>1651</v>
      </c>
      <c r="V3083" s="18">
        <f t="shared" si="292"/>
        <v>0.24000000000000021</v>
      </c>
      <c r="W3083" s="18">
        <v>40.882256739699997</v>
      </c>
      <c r="X3083" s="18">
        <v>-82.475411371999996</v>
      </c>
      <c r="Y3083" s="18">
        <v>40.885490233100001</v>
      </c>
      <c r="Z3083" s="18">
        <v>-82.474618378800002</v>
      </c>
      <c r="AA3083" s="71" t="str">
        <f t="shared" si="293"/>
        <v>RIC</v>
      </c>
    </row>
    <row r="3084" spans="1:27" x14ac:dyDescent="0.25">
      <c r="A3084" s="22" t="s">
        <v>5372</v>
      </c>
      <c r="B3084" s="22">
        <v>0</v>
      </c>
      <c r="C3084" s="22" t="s">
        <v>4612</v>
      </c>
      <c r="D3084" s="22">
        <v>4</v>
      </c>
      <c r="E3084" s="23" t="str">
        <f t="shared" si="288"/>
        <v>Green</v>
      </c>
      <c r="F3084" s="72" t="s">
        <v>1671</v>
      </c>
      <c r="G3084" s="23"/>
      <c r="H3084" s="24" t="str">
        <f t="shared" si="289"/>
        <v>Start Loc</v>
      </c>
      <c r="I3084" s="24" t="str">
        <f t="shared" si="290"/>
        <v>End Loc</v>
      </c>
      <c r="J3084" s="24" t="str">
        <f t="shared" si="291"/>
        <v>Segment</v>
      </c>
      <c r="K3084" s="71" t="s">
        <v>894</v>
      </c>
      <c r="L3084" s="22">
        <v>1</v>
      </c>
      <c r="M3084" s="22">
        <v>1.24</v>
      </c>
      <c r="N3084" s="22">
        <v>4</v>
      </c>
      <c r="O3084" s="22">
        <v>0</v>
      </c>
      <c r="P3084" s="22">
        <v>0</v>
      </c>
      <c r="Q3084" s="22">
        <v>4</v>
      </c>
      <c r="R3084" s="22"/>
      <c r="S3084" s="22"/>
      <c r="T3084" s="22"/>
      <c r="U3084" t="s">
        <v>4884</v>
      </c>
      <c r="V3084" s="18">
        <f t="shared" si="292"/>
        <v>0.24</v>
      </c>
      <c r="W3084" s="18">
        <v>40.885657224799999</v>
      </c>
      <c r="X3084" s="18">
        <v>-81.179669384999997</v>
      </c>
      <c r="Y3084" s="18">
        <v>40.886571666199998</v>
      </c>
      <c r="Z3084" s="18">
        <v>-81.175393511099998</v>
      </c>
      <c r="AA3084" s="71" t="str">
        <f t="shared" si="293"/>
        <v>STA</v>
      </c>
    </row>
    <row r="3085" spans="1:27" x14ac:dyDescent="0.25">
      <c r="A3085" s="22" t="s">
        <v>2976</v>
      </c>
      <c r="B3085" s="22">
        <v>0</v>
      </c>
      <c r="C3085" s="22" t="s">
        <v>4620</v>
      </c>
      <c r="D3085" s="22">
        <v>2</v>
      </c>
      <c r="E3085" s="23" t="str">
        <f t="shared" si="288"/>
        <v>Green</v>
      </c>
      <c r="F3085" s="72" t="s">
        <v>1738</v>
      </c>
      <c r="G3085" s="23"/>
      <c r="H3085" s="24" t="str">
        <f t="shared" si="289"/>
        <v>Start Loc</v>
      </c>
      <c r="I3085" s="24" t="str">
        <f t="shared" si="290"/>
        <v>End Loc</v>
      </c>
      <c r="J3085" s="24" t="str">
        <f t="shared" si="291"/>
        <v>Segment</v>
      </c>
      <c r="K3085" s="71" t="s">
        <v>825</v>
      </c>
      <c r="L3085" s="22">
        <v>0</v>
      </c>
      <c r="M3085" s="22">
        <v>0.24</v>
      </c>
      <c r="N3085" s="22">
        <v>2</v>
      </c>
      <c r="O3085" s="22">
        <v>1</v>
      </c>
      <c r="P3085" s="22">
        <v>0</v>
      </c>
      <c r="Q3085" s="22">
        <v>2</v>
      </c>
      <c r="R3085" s="22"/>
      <c r="S3085" s="22"/>
      <c r="T3085" s="22"/>
      <c r="U3085" t="s">
        <v>2148</v>
      </c>
      <c r="V3085" s="18">
        <f t="shared" si="292"/>
        <v>0.24</v>
      </c>
      <c r="W3085" s="18">
        <v>40.887280101499996</v>
      </c>
      <c r="X3085" s="18">
        <v>-82.780001928999994</v>
      </c>
      <c r="Y3085" s="18">
        <v>40.886635887600001</v>
      </c>
      <c r="Z3085" s="18">
        <v>-82.775778451199997</v>
      </c>
      <c r="AA3085" s="71" t="str">
        <f t="shared" si="293"/>
        <v>CRA</v>
      </c>
    </row>
    <row r="3086" spans="1:27" x14ac:dyDescent="0.25">
      <c r="A3086" s="22" t="s">
        <v>3023</v>
      </c>
      <c r="B3086" s="22">
        <v>0</v>
      </c>
      <c r="C3086" s="22" t="s">
        <v>4665</v>
      </c>
      <c r="D3086" s="22">
        <v>2</v>
      </c>
      <c r="E3086" s="23" t="str">
        <f t="shared" si="288"/>
        <v>Green</v>
      </c>
      <c r="F3086" s="72" t="s">
        <v>1708</v>
      </c>
      <c r="G3086" s="23"/>
      <c r="H3086" s="24" t="str">
        <f t="shared" si="289"/>
        <v>Start Loc</v>
      </c>
      <c r="I3086" s="24" t="str">
        <f t="shared" si="290"/>
        <v>End Loc</v>
      </c>
      <c r="J3086" s="24" t="str">
        <f t="shared" si="291"/>
        <v>Segment</v>
      </c>
      <c r="K3086" s="71" t="s">
        <v>1143</v>
      </c>
      <c r="L3086" s="22">
        <v>9.75</v>
      </c>
      <c r="M3086" s="22">
        <v>9.99</v>
      </c>
      <c r="N3086" s="22">
        <v>2</v>
      </c>
      <c r="O3086" s="22">
        <v>0</v>
      </c>
      <c r="P3086" s="22">
        <v>0</v>
      </c>
      <c r="Q3086" s="22">
        <v>3</v>
      </c>
      <c r="R3086" s="22"/>
      <c r="S3086" s="22"/>
      <c r="T3086" s="22"/>
      <c r="U3086" t="s">
        <v>2158</v>
      </c>
      <c r="V3086" s="18">
        <f t="shared" si="292"/>
        <v>0.24000000000000021</v>
      </c>
      <c r="W3086" s="18">
        <v>40.883711383300003</v>
      </c>
      <c r="X3086" s="18">
        <v>-82.588652908699999</v>
      </c>
      <c r="Y3086" s="18">
        <v>40.8868645509</v>
      </c>
      <c r="Z3086" s="18">
        <v>-82.590588956000005</v>
      </c>
      <c r="AA3086" s="71" t="str">
        <f t="shared" si="293"/>
        <v>RIC</v>
      </c>
    </row>
    <row r="3087" spans="1:27" x14ac:dyDescent="0.25">
      <c r="A3087" s="22" t="s">
        <v>2774</v>
      </c>
      <c r="B3087" s="22">
        <v>0</v>
      </c>
      <c r="C3087" s="22" t="s">
        <v>4614</v>
      </c>
      <c r="D3087" s="22">
        <v>3</v>
      </c>
      <c r="E3087" s="23" t="str">
        <f t="shared" si="288"/>
        <v>Green</v>
      </c>
      <c r="F3087" s="72" t="s">
        <v>1738</v>
      </c>
      <c r="G3087" s="23"/>
      <c r="H3087" s="24" t="str">
        <f t="shared" si="289"/>
        <v>Start Loc</v>
      </c>
      <c r="I3087" s="24" t="str">
        <f t="shared" si="290"/>
        <v>End Loc</v>
      </c>
      <c r="J3087" s="24" t="str">
        <f t="shared" si="291"/>
        <v>Segment</v>
      </c>
      <c r="K3087" s="71" t="s">
        <v>1059</v>
      </c>
      <c r="L3087" s="22">
        <v>3.75</v>
      </c>
      <c r="M3087" s="22">
        <v>3.99</v>
      </c>
      <c r="N3087" s="22">
        <v>3</v>
      </c>
      <c r="O3087" s="22">
        <v>0</v>
      </c>
      <c r="P3087" s="22">
        <v>0</v>
      </c>
      <c r="Q3087" s="22">
        <v>2</v>
      </c>
      <c r="R3087" s="22"/>
      <c r="S3087" s="22"/>
      <c r="T3087" s="22"/>
      <c r="U3087" t="s">
        <v>2126</v>
      </c>
      <c r="V3087" s="18">
        <f t="shared" si="292"/>
        <v>0.24000000000000021</v>
      </c>
      <c r="W3087" s="18">
        <v>40.886221084799999</v>
      </c>
      <c r="X3087" s="18">
        <v>-82.742847476799994</v>
      </c>
      <c r="Y3087" s="18">
        <v>40.889564937000003</v>
      </c>
      <c r="Z3087" s="18">
        <v>-82.743694262899993</v>
      </c>
      <c r="AA3087" s="71" t="str">
        <f t="shared" si="293"/>
        <v>CRA</v>
      </c>
    </row>
    <row r="3088" spans="1:27" x14ac:dyDescent="0.25">
      <c r="A3088" s="22" t="s">
        <v>2848</v>
      </c>
      <c r="B3088" s="22">
        <v>0</v>
      </c>
      <c r="C3088" s="22" t="s">
        <v>4656</v>
      </c>
      <c r="D3088" s="22">
        <v>3</v>
      </c>
      <c r="E3088" s="23" t="str">
        <f t="shared" si="288"/>
        <v>Green</v>
      </c>
      <c r="F3088" s="72" t="s">
        <v>1671</v>
      </c>
      <c r="G3088" s="23"/>
      <c r="H3088" s="24" t="str">
        <f t="shared" si="289"/>
        <v>Start Loc</v>
      </c>
      <c r="I3088" s="24" t="str">
        <f t="shared" si="290"/>
        <v>End Loc</v>
      </c>
      <c r="J3088" s="24" t="str">
        <f t="shared" si="291"/>
        <v>Segment</v>
      </c>
      <c r="K3088" s="71" t="s">
        <v>1044</v>
      </c>
      <c r="L3088" s="22">
        <v>7.25</v>
      </c>
      <c r="M3088" s="22">
        <v>7.49</v>
      </c>
      <c r="N3088" s="22">
        <v>3</v>
      </c>
      <c r="O3088" s="22">
        <v>0</v>
      </c>
      <c r="P3088" s="22">
        <v>0</v>
      </c>
      <c r="Q3088" s="22">
        <v>2</v>
      </c>
      <c r="R3088" s="22"/>
      <c r="S3088" s="22"/>
      <c r="T3088" s="22"/>
      <c r="U3088" t="s">
        <v>600</v>
      </c>
      <c r="V3088" s="18">
        <f t="shared" si="292"/>
        <v>0.24000000000000021</v>
      </c>
      <c r="W3088" s="18">
        <v>40.8945935968</v>
      </c>
      <c r="X3088" s="18">
        <v>-81.306350194399997</v>
      </c>
      <c r="Y3088" s="18">
        <v>40.896271342299997</v>
      </c>
      <c r="Z3088" s="18">
        <v>-81.302377880999998</v>
      </c>
      <c r="AA3088" s="71" t="str">
        <f t="shared" si="293"/>
        <v>STA</v>
      </c>
    </row>
    <row r="3089" spans="1:27" x14ac:dyDescent="0.25">
      <c r="A3089" s="22" t="s">
        <v>2856</v>
      </c>
      <c r="B3089" s="22">
        <v>0</v>
      </c>
      <c r="C3089" s="22" t="s">
        <v>4630</v>
      </c>
      <c r="D3089" s="22">
        <v>2</v>
      </c>
      <c r="E3089" s="23" t="str">
        <f t="shared" si="288"/>
        <v>Green</v>
      </c>
      <c r="F3089" s="72" t="s">
        <v>1700</v>
      </c>
      <c r="G3089" s="23"/>
      <c r="H3089" s="24" t="str">
        <f t="shared" si="289"/>
        <v>Start Loc</v>
      </c>
      <c r="I3089" s="24" t="str">
        <f t="shared" si="290"/>
        <v>End Loc</v>
      </c>
      <c r="J3089" s="24" t="str">
        <f t="shared" si="291"/>
        <v>Segment</v>
      </c>
      <c r="K3089" s="71" t="s">
        <v>1099</v>
      </c>
      <c r="L3089" s="22">
        <v>5.75</v>
      </c>
      <c r="M3089" s="22">
        <v>5.99</v>
      </c>
      <c r="N3089" s="22">
        <v>2</v>
      </c>
      <c r="O3089" s="22">
        <v>0</v>
      </c>
      <c r="P3089" s="22">
        <v>0</v>
      </c>
      <c r="Q3089" s="22">
        <v>1</v>
      </c>
      <c r="R3089" s="22"/>
      <c r="S3089" s="22"/>
      <c r="T3089" s="22"/>
      <c r="U3089" t="s">
        <v>1893</v>
      </c>
      <c r="V3089" s="18">
        <f t="shared" si="292"/>
        <v>0.24000000000000021</v>
      </c>
      <c r="W3089" s="18">
        <v>40.894990994799997</v>
      </c>
      <c r="X3089" s="18">
        <v>-82.009098656899994</v>
      </c>
      <c r="Y3089" s="18">
        <v>40.898017534099999</v>
      </c>
      <c r="Z3089" s="18">
        <v>-82.008086331900003</v>
      </c>
      <c r="AA3089" s="71" t="str">
        <f t="shared" si="293"/>
        <v>WAY</v>
      </c>
    </row>
    <row r="3090" spans="1:27" x14ac:dyDescent="0.25">
      <c r="A3090" s="22" t="s">
        <v>3276</v>
      </c>
      <c r="B3090" s="22">
        <v>0</v>
      </c>
      <c r="C3090" s="22" t="s">
        <v>4626</v>
      </c>
      <c r="D3090" s="22">
        <v>3</v>
      </c>
      <c r="E3090" s="23" t="str">
        <f t="shared" si="288"/>
        <v>Green</v>
      </c>
      <c r="F3090" s="72" t="s">
        <v>1671</v>
      </c>
      <c r="G3090" s="23"/>
      <c r="H3090" s="24" t="str">
        <f t="shared" si="289"/>
        <v>Start Loc</v>
      </c>
      <c r="I3090" s="24" t="str">
        <f t="shared" si="290"/>
        <v>End Loc</v>
      </c>
      <c r="J3090" s="24" t="str">
        <f t="shared" si="291"/>
        <v>Segment</v>
      </c>
      <c r="K3090" s="71" t="s">
        <v>1049</v>
      </c>
      <c r="L3090" s="22">
        <v>1.75</v>
      </c>
      <c r="M3090" s="22">
        <v>1.99</v>
      </c>
      <c r="N3090" s="22">
        <v>3</v>
      </c>
      <c r="O3090" s="22">
        <v>0</v>
      </c>
      <c r="P3090" s="22">
        <v>0</v>
      </c>
      <c r="Q3090" s="22">
        <v>0</v>
      </c>
      <c r="R3090" s="22"/>
      <c r="S3090" s="22"/>
      <c r="T3090" s="22"/>
      <c r="U3090" t="s">
        <v>1474</v>
      </c>
      <c r="V3090" s="18">
        <f t="shared" si="292"/>
        <v>0.24</v>
      </c>
      <c r="W3090" s="18">
        <v>40.899028904300003</v>
      </c>
      <c r="X3090" s="18">
        <v>-81.434200586100005</v>
      </c>
      <c r="Y3090" s="18">
        <v>40.898027566499998</v>
      </c>
      <c r="Z3090" s="18">
        <v>-81.429896659600004</v>
      </c>
      <c r="AA3090" s="71" t="str">
        <f t="shared" si="293"/>
        <v>STA</v>
      </c>
    </row>
    <row r="3091" spans="1:27" x14ac:dyDescent="0.25">
      <c r="A3091" s="22" t="s">
        <v>6237</v>
      </c>
      <c r="B3091" s="22">
        <v>0</v>
      </c>
      <c r="C3091" s="22" t="s">
        <v>4652</v>
      </c>
      <c r="D3091" s="22">
        <v>2</v>
      </c>
      <c r="E3091" s="23" t="str">
        <f t="shared" si="288"/>
        <v>Green</v>
      </c>
      <c r="F3091" s="72" t="s">
        <v>1700</v>
      </c>
      <c r="G3091" s="23"/>
      <c r="H3091" s="24" t="str">
        <f t="shared" si="289"/>
        <v>Start Loc</v>
      </c>
      <c r="I3091" s="24" t="str">
        <f t="shared" si="290"/>
        <v>End Loc</v>
      </c>
      <c r="J3091" s="24" t="str">
        <f t="shared" si="291"/>
        <v>Segment</v>
      </c>
      <c r="K3091" s="71" t="s">
        <v>937</v>
      </c>
      <c r="L3091" s="22">
        <v>11.5</v>
      </c>
      <c r="M3091" s="22">
        <v>11.74</v>
      </c>
      <c r="N3091" s="22">
        <v>2</v>
      </c>
      <c r="O3091" s="22">
        <v>0</v>
      </c>
      <c r="P3091" s="22">
        <v>0</v>
      </c>
      <c r="Q3091" s="22">
        <v>2</v>
      </c>
      <c r="R3091" s="22"/>
      <c r="S3091" s="22"/>
      <c r="T3091" s="22"/>
      <c r="U3091" t="s">
        <v>1992</v>
      </c>
      <c r="V3091" s="18">
        <f t="shared" si="292"/>
        <v>0.24000000000000021</v>
      </c>
      <c r="W3091" s="18">
        <v>40.899296998600001</v>
      </c>
      <c r="X3091" s="18">
        <v>-81.697660179600007</v>
      </c>
      <c r="Y3091" s="18">
        <v>40.898508100900003</v>
      </c>
      <c r="Z3091" s="18">
        <v>-81.693261047099995</v>
      </c>
      <c r="AA3091" s="71" t="str">
        <f t="shared" si="293"/>
        <v>WAY</v>
      </c>
    </row>
    <row r="3092" spans="1:27" x14ac:dyDescent="0.25">
      <c r="A3092" s="22" t="s">
        <v>5454</v>
      </c>
      <c r="B3092" s="22">
        <v>0</v>
      </c>
      <c r="C3092" s="22" t="s">
        <v>4651</v>
      </c>
      <c r="D3092" s="22">
        <v>3</v>
      </c>
      <c r="E3092" s="23" t="str">
        <f t="shared" si="288"/>
        <v>Green</v>
      </c>
      <c r="F3092" s="72" t="s">
        <v>1700</v>
      </c>
      <c r="G3092" s="23"/>
      <c r="H3092" s="24" t="str">
        <f t="shared" si="289"/>
        <v>Start Loc</v>
      </c>
      <c r="I3092" s="24" t="str">
        <f t="shared" si="290"/>
        <v>End Loc</v>
      </c>
      <c r="J3092" s="24" t="str">
        <f t="shared" si="291"/>
        <v>Segment</v>
      </c>
      <c r="K3092" s="71" t="s">
        <v>937</v>
      </c>
      <c r="L3092" s="22">
        <v>12.75</v>
      </c>
      <c r="M3092" s="22">
        <v>12.99</v>
      </c>
      <c r="N3092" s="22">
        <v>3</v>
      </c>
      <c r="O3092" s="22">
        <v>0</v>
      </c>
      <c r="P3092" s="22">
        <v>0</v>
      </c>
      <c r="Q3092" s="22">
        <v>1</v>
      </c>
      <c r="R3092" s="22"/>
      <c r="S3092" s="22"/>
      <c r="T3092" s="22"/>
      <c r="U3092" t="s">
        <v>1992</v>
      </c>
      <c r="V3092" s="18">
        <f t="shared" si="292"/>
        <v>0.24000000000000021</v>
      </c>
      <c r="W3092" s="18">
        <v>40.898695286100001</v>
      </c>
      <c r="X3092" s="18">
        <v>-81.674070025000006</v>
      </c>
      <c r="Y3092" s="18">
        <v>40.8991478489</v>
      </c>
      <c r="Z3092" s="18">
        <v>-81.6696388477</v>
      </c>
      <c r="AA3092" s="71" t="str">
        <f t="shared" si="293"/>
        <v>WAY</v>
      </c>
    </row>
    <row r="3093" spans="1:27" x14ac:dyDescent="0.25">
      <c r="A3093" s="22" t="s">
        <v>4004</v>
      </c>
      <c r="B3093" s="22">
        <v>0</v>
      </c>
      <c r="C3093" s="22" t="s">
        <v>4634</v>
      </c>
      <c r="D3093" s="22">
        <v>3</v>
      </c>
      <c r="E3093" s="23" t="str">
        <f t="shared" si="288"/>
        <v>Green</v>
      </c>
      <c r="F3093" s="72" t="s">
        <v>1671</v>
      </c>
      <c r="G3093" s="23"/>
      <c r="H3093" s="24" t="str">
        <f t="shared" si="289"/>
        <v>Start Loc</v>
      </c>
      <c r="I3093" s="24" t="str">
        <f t="shared" si="290"/>
        <v>End Loc</v>
      </c>
      <c r="J3093" s="24" t="str">
        <f t="shared" si="291"/>
        <v>Segment</v>
      </c>
      <c r="K3093" s="71" t="s">
        <v>833</v>
      </c>
      <c r="L3093" s="22">
        <v>6.25</v>
      </c>
      <c r="M3093" s="22">
        <v>6.49</v>
      </c>
      <c r="N3093" s="22">
        <v>3</v>
      </c>
      <c r="O3093" s="22">
        <v>0</v>
      </c>
      <c r="P3093" s="22">
        <v>0</v>
      </c>
      <c r="Q3093" s="22">
        <v>3</v>
      </c>
      <c r="R3093" s="22"/>
      <c r="S3093" s="22"/>
      <c r="T3093" s="22"/>
      <c r="U3093" t="s">
        <v>1389</v>
      </c>
      <c r="V3093" s="18">
        <f t="shared" si="292"/>
        <v>0.24000000000000021</v>
      </c>
      <c r="W3093" s="18">
        <v>40.897848107400002</v>
      </c>
      <c r="X3093" s="18">
        <v>-81.602096888600002</v>
      </c>
      <c r="Y3093" s="18">
        <v>40.900026769599997</v>
      </c>
      <c r="Z3093" s="18">
        <v>-81.605560073700005</v>
      </c>
      <c r="AA3093" s="71" t="str">
        <f t="shared" si="293"/>
        <v>STA</v>
      </c>
    </row>
    <row r="3094" spans="1:27" x14ac:dyDescent="0.25">
      <c r="A3094" s="22" t="s">
        <v>3532</v>
      </c>
      <c r="B3094" s="22">
        <v>0</v>
      </c>
      <c r="C3094" s="22" t="s">
        <v>4617</v>
      </c>
      <c r="D3094" s="22">
        <v>3</v>
      </c>
      <c r="E3094" s="23" t="str">
        <f t="shared" si="288"/>
        <v>Green</v>
      </c>
      <c r="F3094" s="72" t="s">
        <v>1700</v>
      </c>
      <c r="G3094" s="23"/>
      <c r="H3094" s="24" t="str">
        <f t="shared" si="289"/>
        <v>Start Loc</v>
      </c>
      <c r="I3094" s="24" t="str">
        <f t="shared" si="290"/>
        <v>End Loc</v>
      </c>
      <c r="J3094" s="24" t="str">
        <f t="shared" si="291"/>
        <v>Segment</v>
      </c>
      <c r="K3094" s="71" t="s">
        <v>1007</v>
      </c>
      <c r="L3094" s="22">
        <v>2.75</v>
      </c>
      <c r="M3094" s="22">
        <v>2.99</v>
      </c>
      <c r="N3094" s="22">
        <v>3</v>
      </c>
      <c r="O3094" s="22">
        <v>0</v>
      </c>
      <c r="P3094" s="22">
        <v>0</v>
      </c>
      <c r="Q3094" s="22">
        <v>2</v>
      </c>
      <c r="R3094" s="22"/>
      <c r="S3094" s="22"/>
      <c r="T3094" s="22"/>
      <c r="U3094" t="s">
        <v>1935</v>
      </c>
      <c r="V3094" s="18">
        <f t="shared" si="292"/>
        <v>0.24000000000000021</v>
      </c>
      <c r="W3094" s="18">
        <v>40.897667811200002</v>
      </c>
      <c r="X3094" s="18">
        <v>-81.934595960699994</v>
      </c>
      <c r="Y3094" s="18">
        <v>40.901036419199997</v>
      </c>
      <c r="Z3094" s="18">
        <v>-81.934833387200001</v>
      </c>
      <c r="AA3094" s="71" t="str">
        <f t="shared" si="293"/>
        <v>WAY</v>
      </c>
    </row>
    <row r="3095" spans="1:27" x14ac:dyDescent="0.25">
      <c r="A3095" s="22" t="s">
        <v>2998</v>
      </c>
      <c r="B3095" s="22">
        <v>0</v>
      </c>
      <c r="C3095" s="22" t="s">
        <v>4687</v>
      </c>
      <c r="D3095" s="22">
        <v>3</v>
      </c>
      <c r="E3095" s="23" t="str">
        <f t="shared" si="288"/>
        <v>Green</v>
      </c>
      <c r="F3095" s="72" t="s">
        <v>1700</v>
      </c>
      <c r="G3095" s="23"/>
      <c r="H3095" s="24" t="str">
        <f t="shared" si="289"/>
        <v>Start Loc</v>
      </c>
      <c r="I3095" s="24" t="str">
        <f t="shared" si="290"/>
        <v>End Loc</v>
      </c>
      <c r="J3095" s="24" t="str">
        <f t="shared" si="291"/>
        <v>Segment</v>
      </c>
      <c r="K3095" s="71" t="s">
        <v>937</v>
      </c>
      <c r="L3095" s="22">
        <v>11</v>
      </c>
      <c r="M3095" s="22">
        <v>11.24</v>
      </c>
      <c r="N3095" s="22">
        <v>3</v>
      </c>
      <c r="O3095" s="22">
        <v>0</v>
      </c>
      <c r="P3095" s="22">
        <v>0</v>
      </c>
      <c r="Q3095" s="22">
        <v>3</v>
      </c>
      <c r="R3095" s="22"/>
      <c r="S3095" s="22"/>
      <c r="T3095" s="22"/>
      <c r="U3095" t="s">
        <v>1992</v>
      </c>
      <c r="V3095" s="18">
        <f t="shared" si="292"/>
        <v>0.24000000000000021</v>
      </c>
      <c r="W3095" s="18">
        <v>40.902397908799998</v>
      </c>
      <c r="X3095" s="18">
        <v>-81.706037842800001</v>
      </c>
      <c r="Y3095" s="18">
        <v>40.901333361299997</v>
      </c>
      <c r="Z3095" s="18">
        <v>-81.701837495700005</v>
      </c>
      <c r="AA3095" s="71" t="str">
        <f t="shared" si="293"/>
        <v>WAY</v>
      </c>
    </row>
    <row r="3096" spans="1:27" x14ac:dyDescent="0.25">
      <c r="A3096" s="22" t="s">
        <v>6141</v>
      </c>
      <c r="B3096" s="22">
        <v>0</v>
      </c>
      <c r="C3096" s="22" t="s">
        <v>4606</v>
      </c>
      <c r="D3096" s="22">
        <v>2</v>
      </c>
      <c r="E3096" s="23" t="str">
        <f t="shared" si="288"/>
        <v>Green</v>
      </c>
      <c r="F3096" s="72" t="s">
        <v>1707</v>
      </c>
      <c r="G3096" s="23"/>
      <c r="H3096" s="24" t="str">
        <f t="shared" si="289"/>
        <v>Start Loc</v>
      </c>
      <c r="I3096" s="24" t="str">
        <f t="shared" si="290"/>
        <v>End Loc</v>
      </c>
      <c r="J3096" s="24" t="str">
        <f t="shared" si="291"/>
        <v>Segment</v>
      </c>
      <c r="K3096" s="71" t="s">
        <v>6618</v>
      </c>
      <c r="L3096" s="22">
        <v>0.25</v>
      </c>
      <c r="M3096" s="22">
        <v>0.49</v>
      </c>
      <c r="N3096" s="22">
        <v>2</v>
      </c>
      <c r="O3096" s="22">
        <v>0</v>
      </c>
      <c r="P3096" s="22">
        <v>0</v>
      </c>
      <c r="Q3096" s="22">
        <v>0</v>
      </c>
      <c r="R3096" s="22"/>
      <c r="S3096" s="22"/>
      <c r="T3096" s="22"/>
      <c r="U3096" t="s">
        <v>6784</v>
      </c>
      <c r="V3096" s="18">
        <f t="shared" si="292"/>
        <v>0.24</v>
      </c>
      <c r="W3096" s="18">
        <v>40.898591727099998</v>
      </c>
      <c r="X3096" s="18">
        <v>-82.249338291599997</v>
      </c>
      <c r="Y3096" s="18">
        <v>40.901370676100001</v>
      </c>
      <c r="Z3096" s="18">
        <v>-82.247234638400002</v>
      </c>
      <c r="AA3096" s="71" t="str">
        <f t="shared" si="293"/>
        <v>ASD</v>
      </c>
    </row>
    <row r="3097" spans="1:27" x14ac:dyDescent="0.25">
      <c r="A3097" s="22" t="s">
        <v>5870</v>
      </c>
      <c r="B3097" s="22">
        <v>0</v>
      </c>
      <c r="C3097" s="22" t="s">
        <v>4609</v>
      </c>
      <c r="D3097" s="22">
        <v>2</v>
      </c>
      <c r="E3097" s="23" t="str">
        <f t="shared" si="288"/>
        <v>Green</v>
      </c>
      <c r="F3097" s="72" t="s">
        <v>1671</v>
      </c>
      <c r="G3097" s="23"/>
      <c r="H3097" s="24" t="str">
        <f t="shared" si="289"/>
        <v>Start Loc</v>
      </c>
      <c r="I3097" s="24" t="str">
        <f t="shared" si="290"/>
        <v>End Loc</v>
      </c>
      <c r="J3097" s="24" t="str">
        <f t="shared" si="291"/>
        <v>Segment</v>
      </c>
      <c r="K3097" s="71" t="s">
        <v>946</v>
      </c>
      <c r="L3097" s="22">
        <v>4.25</v>
      </c>
      <c r="M3097" s="22">
        <v>4.49</v>
      </c>
      <c r="N3097" s="22">
        <v>2</v>
      </c>
      <c r="O3097" s="22">
        <v>0</v>
      </c>
      <c r="P3097" s="22">
        <v>0</v>
      </c>
      <c r="Q3097" s="22">
        <v>0</v>
      </c>
      <c r="R3097" s="22"/>
      <c r="S3097" s="22"/>
      <c r="T3097" s="22"/>
      <c r="U3097" t="s">
        <v>6709</v>
      </c>
      <c r="V3097" s="18">
        <f t="shared" si="292"/>
        <v>0.24000000000000021</v>
      </c>
      <c r="W3097" s="18">
        <v>40.899794073000002</v>
      </c>
      <c r="X3097" s="18">
        <v>-81.166609796800003</v>
      </c>
      <c r="Y3097" s="18">
        <v>40.901401261399997</v>
      </c>
      <c r="Z3097" s="18">
        <v>-81.162950130400006</v>
      </c>
      <c r="AA3097" s="71" t="str">
        <f t="shared" si="293"/>
        <v>STA</v>
      </c>
    </row>
    <row r="3098" spans="1:27" x14ac:dyDescent="0.25">
      <c r="A3098" s="22" t="s">
        <v>5602</v>
      </c>
      <c r="B3098" s="22">
        <v>0</v>
      </c>
      <c r="C3098" s="22" t="s">
        <v>4643</v>
      </c>
      <c r="D3098" s="22">
        <v>2</v>
      </c>
      <c r="E3098" s="23" t="str">
        <f t="shared" si="288"/>
        <v>Green</v>
      </c>
      <c r="F3098" s="72" t="s">
        <v>1708</v>
      </c>
      <c r="G3098" s="23"/>
      <c r="H3098" s="24" t="str">
        <f t="shared" si="289"/>
        <v>Start Loc</v>
      </c>
      <c r="I3098" s="24" t="str">
        <f t="shared" si="290"/>
        <v>End Loc</v>
      </c>
      <c r="J3098" s="24" t="str">
        <f t="shared" si="291"/>
        <v>Segment</v>
      </c>
      <c r="K3098" s="71" t="s">
        <v>1052</v>
      </c>
      <c r="L3098" s="22">
        <v>3.5</v>
      </c>
      <c r="M3098" s="22">
        <v>3.74</v>
      </c>
      <c r="N3098" s="22">
        <v>2</v>
      </c>
      <c r="O3098" s="22">
        <v>0</v>
      </c>
      <c r="P3098" s="22">
        <v>1</v>
      </c>
      <c r="Q3098" s="22">
        <v>2</v>
      </c>
      <c r="R3098" s="22"/>
      <c r="S3098" s="22"/>
      <c r="T3098" s="22"/>
      <c r="U3098" t="s">
        <v>6651</v>
      </c>
      <c r="V3098" s="18">
        <f t="shared" si="292"/>
        <v>0.24000000000000021</v>
      </c>
      <c r="W3098" s="18">
        <v>40.901597182899998</v>
      </c>
      <c r="X3098" s="18">
        <v>-82.589361360599995</v>
      </c>
      <c r="Y3098" s="18">
        <v>40.902148961199998</v>
      </c>
      <c r="Z3098" s="18">
        <v>-82.584843552400002</v>
      </c>
      <c r="AA3098" s="71" t="str">
        <f t="shared" si="293"/>
        <v>RIC</v>
      </c>
    </row>
    <row r="3099" spans="1:27" x14ac:dyDescent="0.25">
      <c r="A3099" s="22" t="s">
        <v>6556</v>
      </c>
      <c r="B3099" s="22">
        <v>0</v>
      </c>
      <c r="C3099" s="22" t="s">
        <v>4608</v>
      </c>
      <c r="D3099" s="22">
        <v>5</v>
      </c>
      <c r="E3099" s="23" t="str">
        <f t="shared" si="288"/>
        <v>Green</v>
      </c>
      <c r="F3099" s="72" t="s">
        <v>1671</v>
      </c>
      <c r="G3099" s="23"/>
      <c r="H3099" s="24" t="str">
        <f t="shared" si="289"/>
        <v>Start Loc</v>
      </c>
      <c r="I3099" s="24" t="str">
        <f t="shared" si="290"/>
        <v>End Loc</v>
      </c>
      <c r="J3099" s="24" t="str">
        <f t="shared" si="291"/>
        <v>Segment</v>
      </c>
      <c r="K3099" s="71" t="s">
        <v>1109</v>
      </c>
      <c r="L3099" s="22">
        <v>1.25</v>
      </c>
      <c r="M3099" s="22">
        <v>1.49</v>
      </c>
      <c r="N3099" s="22">
        <v>5</v>
      </c>
      <c r="O3099" s="22">
        <v>0</v>
      </c>
      <c r="P3099" s="22">
        <v>0</v>
      </c>
      <c r="Q3099" s="22">
        <v>1</v>
      </c>
      <c r="R3099" s="22"/>
      <c r="S3099" s="22"/>
      <c r="T3099" s="22"/>
      <c r="U3099" t="s">
        <v>4875</v>
      </c>
      <c r="V3099" s="18">
        <f t="shared" si="292"/>
        <v>0.24</v>
      </c>
      <c r="W3099" s="18">
        <v>40.899223557699997</v>
      </c>
      <c r="X3099" s="18">
        <v>-81.421164131400005</v>
      </c>
      <c r="Y3099" s="18">
        <v>40.902595978299999</v>
      </c>
      <c r="Z3099" s="18">
        <v>-81.422174546500003</v>
      </c>
      <c r="AA3099" s="71" t="str">
        <f t="shared" si="293"/>
        <v>STA</v>
      </c>
    </row>
    <row r="3100" spans="1:27" x14ac:dyDescent="0.25">
      <c r="A3100" s="22" t="s">
        <v>3155</v>
      </c>
      <c r="B3100" s="22">
        <v>0</v>
      </c>
      <c r="C3100" s="22" t="s">
        <v>4665</v>
      </c>
      <c r="D3100" s="22">
        <v>4</v>
      </c>
      <c r="E3100" s="23" t="str">
        <f t="shared" si="288"/>
        <v>Green</v>
      </c>
      <c r="F3100" s="72" t="s">
        <v>1747</v>
      </c>
      <c r="G3100" s="23"/>
      <c r="H3100" s="24" t="str">
        <f t="shared" si="289"/>
        <v>Start Loc</v>
      </c>
      <c r="I3100" s="24" t="str">
        <f t="shared" si="290"/>
        <v>End Loc</v>
      </c>
      <c r="J3100" s="24" t="str">
        <f t="shared" si="291"/>
        <v>Segment</v>
      </c>
      <c r="K3100" s="71" t="e">
        <v>#VALUE!</v>
      </c>
      <c r="L3100" s="22">
        <v>9.75</v>
      </c>
      <c r="M3100" s="22">
        <v>9.99</v>
      </c>
      <c r="N3100" s="22">
        <v>4</v>
      </c>
      <c r="O3100" s="22">
        <v>0</v>
      </c>
      <c r="P3100" s="22">
        <v>0</v>
      </c>
      <c r="Q3100" s="22">
        <v>4</v>
      </c>
      <c r="R3100" s="22"/>
      <c r="S3100" s="22"/>
      <c r="T3100" s="22"/>
      <c r="U3100" t="s">
        <v>1966</v>
      </c>
      <c r="V3100" s="18">
        <f t="shared" si="292"/>
        <v>0.24000000000000021</v>
      </c>
      <c r="W3100" s="18">
        <v>40.905100323699997</v>
      </c>
      <c r="X3100" s="18">
        <v>-84.0263170371</v>
      </c>
      <c r="Y3100" s="18">
        <v>40.904854529799998</v>
      </c>
      <c r="Z3100" s="18">
        <v>-84.021817694700005</v>
      </c>
      <c r="AA3100" s="71" t="str">
        <f t="shared" si="293"/>
        <v>PUT</v>
      </c>
    </row>
    <row r="3101" spans="1:27" x14ac:dyDescent="0.25">
      <c r="A3101" s="22" t="s">
        <v>3762</v>
      </c>
      <c r="B3101" s="22">
        <v>0</v>
      </c>
      <c r="C3101" s="22" t="s">
        <v>4630</v>
      </c>
      <c r="D3101" s="22">
        <v>3</v>
      </c>
      <c r="E3101" s="23" t="str">
        <f t="shared" si="288"/>
        <v>Green</v>
      </c>
      <c r="F3101" s="72" t="s">
        <v>1671</v>
      </c>
      <c r="G3101" s="23"/>
      <c r="H3101" s="24" t="str">
        <f t="shared" si="289"/>
        <v>Start Loc</v>
      </c>
      <c r="I3101" s="24" t="str">
        <f t="shared" si="290"/>
        <v>End Loc</v>
      </c>
      <c r="J3101" s="24" t="str">
        <f t="shared" si="291"/>
        <v>Segment</v>
      </c>
      <c r="K3101" s="71" t="s">
        <v>963</v>
      </c>
      <c r="L3101" s="22">
        <v>5.75</v>
      </c>
      <c r="M3101" s="22">
        <v>5.99</v>
      </c>
      <c r="N3101" s="22">
        <v>3</v>
      </c>
      <c r="O3101" s="22">
        <v>0</v>
      </c>
      <c r="P3101" s="22">
        <v>0</v>
      </c>
      <c r="Q3101" s="22">
        <v>0</v>
      </c>
      <c r="R3101" s="22"/>
      <c r="S3101" s="22"/>
      <c r="T3101" s="22"/>
      <c r="U3101" t="s">
        <v>328</v>
      </c>
      <c r="V3101" s="18">
        <f t="shared" si="292"/>
        <v>0.24000000000000021</v>
      </c>
      <c r="W3101" s="18">
        <v>40.901561703600002</v>
      </c>
      <c r="X3101" s="18">
        <v>-81.327449950499997</v>
      </c>
      <c r="Y3101" s="18">
        <v>40.904921867500001</v>
      </c>
      <c r="Z3101" s="18">
        <v>-81.326669468999995</v>
      </c>
      <c r="AA3101" s="71" t="str">
        <f t="shared" si="293"/>
        <v>STA</v>
      </c>
    </row>
    <row r="3102" spans="1:27" x14ac:dyDescent="0.25">
      <c r="A3102" s="22" t="s">
        <v>5622</v>
      </c>
      <c r="B3102" s="22">
        <v>0</v>
      </c>
      <c r="C3102" s="22" t="s">
        <v>4620</v>
      </c>
      <c r="D3102" s="22">
        <v>2</v>
      </c>
      <c r="E3102" s="23" t="str">
        <f t="shared" si="288"/>
        <v>Green</v>
      </c>
      <c r="F3102" s="72" t="s">
        <v>1671</v>
      </c>
      <c r="G3102" s="23"/>
      <c r="H3102" s="24" t="str">
        <f t="shared" si="289"/>
        <v>Start Loc</v>
      </c>
      <c r="I3102" s="24" t="str">
        <f t="shared" si="290"/>
        <v>End Loc</v>
      </c>
      <c r="J3102" s="24" t="str">
        <f t="shared" si="291"/>
        <v>Segment</v>
      </c>
      <c r="K3102" s="71" t="s">
        <v>812</v>
      </c>
      <c r="L3102" s="22">
        <v>0</v>
      </c>
      <c r="M3102" s="22">
        <v>0.24</v>
      </c>
      <c r="N3102" s="22">
        <v>2</v>
      </c>
      <c r="O3102" s="22">
        <v>0</v>
      </c>
      <c r="P3102" s="22">
        <v>0</v>
      </c>
      <c r="Q3102" s="22">
        <v>0</v>
      </c>
      <c r="R3102" s="22"/>
      <c r="S3102" s="22"/>
      <c r="T3102" s="22"/>
      <c r="U3102" t="s">
        <v>1221</v>
      </c>
      <c r="V3102" s="18">
        <f t="shared" si="292"/>
        <v>0.24</v>
      </c>
      <c r="W3102" s="18">
        <v>40.902942971500003</v>
      </c>
      <c r="X3102" s="18">
        <v>-81.361848374100006</v>
      </c>
      <c r="Y3102" s="18">
        <v>40.906160209399999</v>
      </c>
      <c r="Z3102" s="18">
        <v>-81.3622078601</v>
      </c>
      <c r="AA3102" s="71" t="str">
        <f t="shared" si="293"/>
        <v>STA</v>
      </c>
    </row>
    <row r="3103" spans="1:27" x14ac:dyDescent="0.25">
      <c r="A3103" s="22" t="s">
        <v>6266</v>
      </c>
      <c r="B3103" s="22">
        <v>0</v>
      </c>
      <c r="C3103" s="22" t="s">
        <v>4612</v>
      </c>
      <c r="D3103" s="22">
        <v>2</v>
      </c>
      <c r="E3103" s="23" t="str">
        <f t="shared" si="288"/>
        <v>Green</v>
      </c>
      <c r="F3103" s="72" t="s">
        <v>1707</v>
      </c>
      <c r="G3103" s="23"/>
      <c r="H3103" s="24" t="str">
        <f t="shared" si="289"/>
        <v>Start Loc</v>
      </c>
      <c r="I3103" s="24" t="str">
        <f t="shared" si="290"/>
        <v>End Loc</v>
      </c>
      <c r="J3103" s="24" t="str">
        <f t="shared" si="291"/>
        <v>Segment</v>
      </c>
      <c r="K3103" s="71" t="s">
        <v>6618</v>
      </c>
      <c r="L3103" s="22">
        <v>1</v>
      </c>
      <c r="M3103" s="22">
        <v>1.24</v>
      </c>
      <c r="N3103" s="22">
        <v>2</v>
      </c>
      <c r="O3103" s="22">
        <v>0</v>
      </c>
      <c r="P3103" s="22">
        <v>0</v>
      </c>
      <c r="Q3103" s="22">
        <v>1</v>
      </c>
      <c r="R3103" s="22"/>
      <c r="S3103" s="22"/>
      <c r="T3103" s="22"/>
      <c r="U3103" t="s">
        <v>6784</v>
      </c>
      <c r="V3103" s="18">
        <f t="shared" si="292"/>
        <v>0.24</v>
      </c>
      <c r="W3103" s="18">
        <v>40.908668446999997</v>
      </c>
      <c r="X3103" s="18">
        <v>-82.245997022200001</v>
      </c>
      <c r="Y3103" s="18">
        <v>40.910428060400001</v>
      </c>
      <c r="Z3103" s="18">
        <v>-82.243104552999995</v>
      </c>
      <c r="AA3103" s="71" t="str">
        <f t="shared" si="293"/>
        <v>ASD</v>
      </c>
    </row>
    <row r="3104" spans="1:27" x14ac:dyDescent="0.25">
      <c r="A3104" s="22" t="s">
        <v>5077</v>
      </c>
      <c r="B3104" s="22">
        <v>0</v>
      </c>
      <c r="C3104" s="22" t="s">
        <v>4630</v>
      </c>
      <c r="D3104" s="22">
        <v>2</v>
      </c>
      <c r="E3104" s="23" t="str">
        <f t="shared" si="288"/>
        <v>Green</v>
      </c>
      <c r="F3104" s="72" t="s">
        <v>1700</v>
      </c>
      <c r="G3104" s="23"/>
      <c r="H3104" s="24" t="str">
        <f t="shared" si="289"/>
        <v>Start Loc</v>
      </c>
      <c r="I3104" s="24" t="str">
        <f t="shared" si="290"/>
        <v>End Loc</v>
      </c>
      <c r="J3104" s="24" t="str">
        <f t="shared" si="291"/>
        <v>Segment</v>
      </c>
      <c r="K3104" s="71" t="s">
        <v>911</v>
      </c>
      <c r="L3104" s="22">
        <v>5.75</v>
      </c>
      <c r="M3104" s="22">
        <v>5.99</v>
      </c>
      <c r="N3104" s="22">
        <v>2</v>
      </c>
      <c r="O3104" s="22">
        <v>0</v>
      </c>
      <c r="P3104" s="22">
        <v>0</v>
      </c>
      <c r="Q3104" s="22">
        <v>0</v>
      </c>
      <c r="R3104" s="22"/>
      <c r="S3104" s="22"/>
      <c r="T3104" s="22"/>
      <c r="U3104" t="s">
        <v>1855</v>
      </c>
      <c r="V3104" s="18">
        <f t="shared" si="292"/>
        <v>0.24000000000000021</v>
      </c>
      <c r="W3104" s="18">
        <v>40.9119184097</v>
      </c>
      <c r="X3104" s="18">
        <v>-82.003565150599997</v>
      </c>
      <c r="Y3104" s="18">
        <v>40.911730709399997</v>
      </c>
      <c r="Z3104" s="18">
        <v>-81.999029336700005</v>
      </c>
      <c r="AA3104" s="71" t="str">
        <f t="shared" si="293"/>
        <v>WAY</v>
      </c>
    </row>
    <row r="3105" spans="1:27" x14ac:dyDescent="0.25">
      <c r="A3105" s="22" t="s">
        <v>3278</v>
      </c>
      <c r="B3105" s="22">
        <v>0</v>
      </c>
      <c r="C3105" s="22" t="s">
        <v>4607</v>
      </c>
      <c r="D3105" s="22">
        <v>5</v>
      </c>
      <c r="E3105" s="23" t="str">
        <f t="shared" si="288"/>
        <v>Green</v>
      </c>
      <c r="F3105" s="72" t="s">
        <v>1700</v>
      </c>
      <c r="G3105" s="23"/>
      <c r="H3105" s="24" t="str">
        <f t="shared" si="289"/>
        <v>Start Loc</v>
      </c>
      <c r="I3105" s="24" t="str">
        <f t="shared" si="290"/>
        <v>End Loc</v>
      </c>
      <c r="J3105" s="24" t="str">
        <f t="shared" si="291"/>
        <v>Segment</v>
      </c>
      <c r="K3105" s="71" t="s">
        <v>911</v>
      </c>
      <c r="L3105" s="22">
        <v>5</v>
      </c>
      <c r="M3105" s="22">
        <v>5.24</v>
      </c>
      <c r="N3105" s="22">
        <v>5</v>
      </c>
      <c r="O3105" s="22">
        <v>0</v>
      </c>
      <c r="P3105" s="22">
        <v>0</v>
      </c>
      <c r="Q3105" s="22">
        <v>2</v>
      </c>
      <c r="R3105" s="22"/>
      <c r="S3105" s="22"/>
      <c r="T3105" s="22"/>
      <c r="U3105" t="s">
        <v>1855</v>
      </c>
      <c r="V3105" s="18">
        <f t="shared" si="292"/>
        <v>0.24000000000000021</v>
      </c>
      <c r="W3105" s="18">
        <v>40.915138820999999</v>
      </c>
      <c r="X3105" s="18">
        <v>-82.013623578799994</v>
      </c>
      <c r="Y3105" s="18">
        <v>40.912765132600001</v>
      </c>
      <c r="Z3105" s="18">
        <v>-82.011148598000005</v>
      </c>
      <c r="AA3105" s="71" t="str">
        <f t="shared" si="293"/>
        <v>WAY</v>
      </c>
    </row>
    <row r="3106" spans="1:27" x14ac:dyDescent="0.25">
      <c r="A3106" s="22" t="s">
        <v>4037</v>
      </c>
      <c r="B3106" s="22">
        <v>0</v>
      </c>
      <c r="C3106" s="22" t="s">
        <v>4612</v>
      </c>
      <c r="D3106" s="22">
        <v>2</v>
      </c>
      <c r="E3106" s="23" t="str">
        <f t="shared" si="288"/>
        <v>Green</v>
      </c>
      <c r="F3106" s="72" t="s">
        <v>1693</v>
      </c>
      <c r="G3106" s="23"/>
      <c r="H3106" s="24" t="str">
        <f t="shared" si="289"/>
        <v>Start Loc</v>
      </c>
      <c r="I3106" s="24" t="str">
        <f t="shared" si="290"/>
        <v>End Loc</v>
      </c>
      <c r="J3106" s="24" t="str">
        <f t="shared" si="291"/>
        <v>Segment</v>
      </c>
      <c r="K3106" s="71" t="s">
        <v>812</v>
      </c>
      <c r="L3106" s="22">
        <v>1</v>
      </c>
      <c r="M3106" s="22">
        <v>1.24</v>
      </c>
      <c r="N3106" s="22">
        <v>2</v>
      </c>
      <c r="O3106" s="22">
        <v>0</v>
      </c>
      <c r="P3106" s="22">
        <v>1</v>
      </c>
      <c r="Q3106" s="22">
        <v>2</v>
      </c>
      <c r="R3106" s="22"/>
      <c r="S3106" s="22"/>
      <c r="T3106" s="22"/>
      <c r="U3106" t="s">
        <v>257</v>
      </c>
      <c r="V3106" s="18">
        <f t="shared" si="292"/>
        <v>0.24</v>
      </c>
      <c r="W3106" s="18">
        <v>40.910393475799999</v>
      </c>
      <c r="X3106" s="18">
        <v>-80.615077268600004</v>
      </c>
      <c r="Y3106" s="18">
        <v>40.912901418399997</v>
      </c>
      <c r="Z3106" s="18">
        <v>-80.611996211600001</v>
      </c>
      <c r="AA3106" s="71" t="str">
        <f t="shared" si="293"/>
        <v>MAH</v>
      </c>
    </row>
    <row r="3107" spans="1:27" x14ac:dyDescent="0.25">
      <c r="A3107" s="22" t="s">
        <v>5307</v>
      </c>
      <c r="B3107" s="22">
        <v>0</v>
      </c>
      <c r="C3107" s="22" t="s">
        <v>4607</v>
      </c>
      <c r="D3107" s="22">
        <v>2</v>
      </c>
      <c r="E3107" s="23" t="str">
        <f t="shared" si="288"/>
        <v>Green</v>
      </c>
      <c r="F3107" s="72" t="s">
        <v>1671</v>
      </c>
      <c r="G3107" s="23"/>
      <c r="H3107" s="24" t="str">
        <f t="shared" si="289"/>
        <v>Start Loc</v>
      </c>
      <c r="I3107" s="24" t="str">
        <f t="shared" si="290"/>
        <v>End Loc</v>
      </c>
      <c r="J3107" s="24" t="str">
        <f t="shared" si="291"/>
        <v>Segment</v>
      </c>
      <c r="K3107" s="71" t="s">
        <v>921</v>
      </c>
      <c r="L3107" s="22">
        <v>5</v>
      </c>
      <c r="M3107" s="22">
        <v>5.24</v>
      </c>
      <c r="N3107" s="22">
        <v>2</v>
      </c>
      <c r="O3107" s="22">
        <v>0</v>
      </c>
      <c r="P3107" s="22">
        <v>0</v>
      </c>
      <c r="Q3107" s="22">
        <v>1</v>
      </c>
      <c r="R3107" s="22"/>
      <c r="S3107" s="22"/>
      <c r="T3107" s="22"/>
      <c r="U3107" t="s">
        <v>4864</v>
      </c>
      <c r="V3107" s="18">
        <f t="shared" si="292"/>
        <v>0.24000000000000021</v>
      </c>
      <c r="W3107" s="18">
        <v>40.914041652800002</v>
      </c>
      <c r="X3107" s="18">
        <v>-81.326881470499998</v>
      </c>
      <c r="Y3107" s="18">
        <v>40.913230616900002</v>
      </c>
      <c r="Z3107" s="18">
        <v>-81.322442143700002</v>
      </c>
      <c r="AA3107" s="71" t="str">
        <f t="shared" si="293"/>
        <v>STA</v>
      </c>
    </row>
    <row r="3108" spans="1:27" x14ac:dyDescent="0.25">
      <c r="A3108" s="22" t="s">
        <v>4998</v>
      </c>
      <c r="B3108" s="22">
        <v>0</v>
      </c>
      <c r="C3108" s="22" t="s">
        <v>4634</v>
      </c>
      <c r="D3108" s="22">
        <v>5</v>
      </c>
      <c r="E3108" s="23" t="str">
        <f t="shared" si="288"/>
        <v>Green</v>
      </c>
      <c r="F3108" s="72" t="s">
        <v>1708</v>
      </c>
      <c r="G3108" s="23"/>
      <c r="H3108" s="24" t="str">
        <f t="shared" si="289"/>
        <v>Start Loc</v>
      </c>
      <c r="I3108" s="24" t="str">
        <f t="shared" si="290"/>
        <v>End Loc</v>
      </c>
      <c r="J3108" s="24" t="str">
        <f t="shared" si="291"/>
        <v>Segment</v>
      </c>
      <c r="K3108" s="71" t="s">
        <v>1108</v>
      </c>
      <c r="L3108" s="22">
        <v>6.25</v>
      </c>
      <c r="M3108" s="22">
        <v>6.49</v>
      </c>
      <c r="N3108" s="22">
        <v>5</v>
      </c>
      <c r="O3108" s="22">
        <v>1</v>
      </c>
      <c r="P3108" s="22">
        <v>0</v>
      </c>
      <c r="Q3108" s="22">
        <v>1</v>
      </c>
      <c r="R3108" s="22"/>
      <c r="S3108" s="22"/>
      <c r="T3108" s="22"/>
      <c r="U3108" t="s">
        <v>595</v>
      </c>
      <c r="V3108" s="18">
        <f t="shared" si="292"/>
        <v>0.24000000000000021</v>
      </c>
      <c r="W3108" s="18">
        <v>40.914307031900002</v>
      </c>
      <c r="X3108" s="18">
        <v>-82.631281854199997</v>
      </c>
      <c r="Y3108" s="18">
        <v>40.915927945900002</v>
      </c>
      <c r="Z3108" s="18">
        <v>-82.634769265900005</v>
      </c>
      <c r="AA3108" s="71" t="str">
        <f t="shared" si="293"/>
        <v>RIC</v>
      </c>
    </row>
    <row r="3109" spans="1:27" x14ac:dyDescent="0.25">
      <c r="A3109" s="22" t="s">
        <v>3478</v>
      </c>
      <c r="B3109" s="22">
        <v>0</v>
      </c>
      <c r="C3109" s="22" t="s">
        <v>4613</v>
      </c>
      <c r="D3109" s="22">
        <v>4</v>
      </c>
      <c r="E3109" s="23" t="str">
        <f t="shared" si="288"/>
        <v>Green</v>
      </c>
      <c r="F3109" s="72" t="s">
        <v>1708</v>
      </c>
      <c r="G3109" s="23"/>
      <c r="H3109" s="24" t="str">
        <f t="shared" si="289"/>
        <v>Start Loc</v>
      </c>
      <c r="I3109" s="24" t="str">
        <f t="shared" si="290"/>
        <v>End Loc</v>
      </c>
      <c r="J3109" s="24" t="str">
        <f t="shared" si="291"/>
        <v>Segment</v>
      </c>
      <c r="K3109" s="71" t="s">
        <v>1108</v>
      </c>
      <c r="L3109" s="22">
        <v>6.5</v>
      </c>
      <c r="M3109" s="22">
        <v>6.74</v>
      </c>
      <c r="N3109" s="22">
        <v>4</v>
      </c>
      <c r="O3109" s="22">
        <v>0</v>
      </c>
      <c r="P3109" s="22">
        <v>0</v>
      </c>
      <c r="Q3109" s="22">
        <v>1</v>
      </c>
      <c r="R3109" s="22"/>
      <c r="S3109" s="22"/>
      <c r="T3109" s="22"/>
      <c r="U3109" t="s">
        <v>595</v>
      </c>
      <c r="V3109" s="18">
        <f t="shared" si="292"/>
        <v>0.24000000000000021</v>
      </c>
      <c r="W3109" s="18">
        <v>40.915935303099999</v>
      </c>
      <c r="X3109" s="18">
        <v>-82.6349593809</v>
      </c>
      <c r="Y3109" s="18">
        <v>40.917905904100003</v>
      </c>
      <c r="Z3109" s="18">
        <v>-82.638701471299996</v>
      </c>
      <c r="AA3109" s="71" t="str">
        <f t="shared" si="293"/>
        <v>RIC</v>
      </c>
    </row>
    <row r="3110" spans="1:27" x14ac:dyDescent="0.25">
      <c r="A3110" s="22" t="s">
        <v>4966</v>
      </c>
      <c r="B3110" s="22">
        <v>0</v>
      </c>
      <c r="C3110" s="22" t="s">
        <v>4631</v>
      </c>
      <c r="D3110" s="22">
        <v>2</v>
      </c>
      <c r="E3110" s="23" t="str">
        <f t="shared" si="288"/>
        <v>Green</v>
      </c>
      <c r="F3110" s="72" t="s">
        <v>1693</v>
      </c>
      <c r="G3110" s="23"/>
      <c r="H3110" s="24" t="str">
        <f t="shared" si="289"/>
        <v>Start Loc</v>
      </c>
      <c r="I3110" s="24" t="str">
        <f t="shared" si="290"/>
        <v>End Loc</v>
      </c>
      <c r="J3110" s="24" t="str">
        <f t="shared" si="291"/>
        <v>Segment</v>
      </c>
      <c r="K3110" s="71" t="s">
        <v>812</v>
      </c>
      <c r="L3110" s="22">
        <v>3</v>
      </c>
      <c r="M3110" s="22">
        <v>3.24</v>
      </c>
      <c r="N3110" s="22">
        <v>2</v>
      </c>
      <c r="O3110" s="22">
        <v>0</v>
      </c>
      <c r="P3110" s="22">
        <v>0</v>
      </c>
      <c r="Q3110" s="22">
        <v>0</v>
      </c>
      <c r="R3110" s="22"/>
      <c r="S3110" s="22"/>
      <c r="T3110" s="22"/>
      <c r="U3110" t="s">
        <v>257</v>
      </c>
      <c r="V3110" s="18">
        <f t="shared" si="292"/>
        <v>0.24000000000000021</v>
      </c>
      <c r="W3110" s="18">
        <v>40.927595228000001</v>
      </c>
      <c r="X3110" s="18">
        <v>-80.586075870200006</v>
      </c>
      <c r="Y3110" s="18">
        <v>40.929447884600002</v>
      </c>
      <c r="Z3110" s="18">
        <v>-80.582242253100006</v>
      </c>
      <c r="AA3110" s="71" t="str">
        <f t="shared" si="293"/>
        <v>MAH</v>
      </c>
    </row>
    <row r="3111" spans="1:27" x14ac:dyDescent="0.25">
      <c r="A3111" s="22" t="s">
        <v>3298</v>
      </c>
      <c r="B3111" s="22">
        <v>0</v>
      </c>
      <c r="C3111" s="22" t="s">
        <v>4691</v>
      </c>
      <c r="D3111" s="22">
        <v>3</v>
      </c>
      <c r="E3111" s="23" t="str">
        <f t="shared" si="288"/>
        <v>Green</v>
      </c>
      <c r="F3111" s="72" t="s">
        <v>1708</v>
      </c>
      <c r="G3111" s="23"/>
      <c r="H3111" s="24" t="str">
        <f t="shared" si="289"/>
        <v>Start Loc</v>
      </c>
      <c r="I3111" s="24" t="str">
        <f t="shared" si="290"/>
        <v>End Loc</v>
      </c>
      <c r="J3111" s="24" t="str">
        <f t="shared" si="291"/>
        <v>Segment</v>
      </c>
      <c r="K3111" s="71" t="s">
        <v>1143</v>
      </c>
      <c r="L3111" s="22">
        <v>13</v>
      </c>
      <c r="M3111" s="22">
        <v>13.24</v>
      </c>
      <c r="N3111" s="22">
        <v>3</v>
      </c>
      <c r="O3111" s="22">
        <v>1</v>
      </c>
      <c r="P3111" s="22">
        <v>0</v>
      </c>
      <c r="Q3111" s="22">
        <v>0</v>
      </c>
      <c r="R3111" s="22"/>
      <c r="S3111" s="22"/>
      <c r="T3111" s="22"/>
      <c r="U3111" t="s">
        <v>2158</v>
      </c>
      <c r="V3111" s="18">
        <f t="shared" si="292"/>
        <v>0.24000000000000021</v>
      </c>
      <c r="W3111" s="18">
        <v>40.926373418899999</v>
      </c>
      <c r="X3111" s="18">
        <v>-82.614927089299997</v>
      </c>
      <c r="Y3111" s="18">
        <v>40.929752516299999</v>
      </c>
      <c r="Z3111" s="18">
        <v>-82.615951398700005</v>
      </c>
      <c r="AA3111" s="71" t="str">
        <f t="shared" si="293"/>
        <v>RIC</v>
      </c>
    </row>
    <row r="3112" spans="1:27" x14ac:dyDescent="0.25">
      <c r="A3112" s="22" t="s">
        <v>3524</v>
      </c>
      <c r="B3112" s="22">
        <v>0</v>
      </c>
      <c r="C3112" s="22" t="s">
        <v>4632</v>
      </c>
      <c r="D3112" s="22">
        <v>3</v>
      </c>
      <c r="E3112" s="23" t="str">
        <f t="shared" si="288"/>
        <v>Green</v>
      </c>
      <c r="F3112" s="72" t="s">
        <v>1671</v>
      </c>
      <c r="G3112" s="23"/>
      <c r="H3112" s="24" t="str">
        <f t="shared" si="289"/>
        <v>Start Loc</v>
      </c>
      <c r="I3112" s="24" t="str">
        <f t="shared" si="290"/>
        <v>End Loc</v>
      </c>
      <c r="J3112" s="24" t="str">
        <f t="shared" si="291"/>
        <v>Segment</v>
      </c>
      <c r="K3112" s="71" t="s">
        <v>963</v>
      </c>
      <c r="L3112" s="22">
        <v>7.75</v>
      </c>
      <c r="M3112" s="22">
        <v>7.99</v>
      </c>
      <c r="N3112" s="22">
        <v>3</v>
      </c>
      <c r="O3112" s="22">
        <v>0</v>
      </c>
      <c r="P3112" s="22">
        <v>1</v>
      </c>
      <c r="Q3112" s="22">
        <v>2</v>
      </c>
      <c r="R3112" s="22"/>
      <c r="S3112" s="22"/>
      <c r="T3112" s="22"/>
      <c r="U3112" t="s">
        <v>328</v>
      </c>
      <c r="V3112" s="18">
        <f t="shared" si="292"/>
        <v>0.24000000000000021</v>
      </c>
      <c r="W3112" s="18">
        <v>40.929595831199997</v>
      </c>
      <c r="X3112" s="18">
        <v>-81.326396935399998</v>
      </c>
      <c r="Y3112" s="18">
        <v>40.931880875099999</v>
      </c>
      <c r="Z3112" s="18">
        <v>-81.328967285800005</v>
      </c>
      <c r="AA3112" s="71" t="str">
        <f t="shared" si="293"/>
        <v>STA</v>
      </c>
    </row>
    <row r="3113" spans="1:27" x14ac:dyDescent="0.25">
      <c r="A3113" s="22" t="s">
        <v>3744</v>
      </c>
      <c r="B3113" s="22">
        <v>0</v>
      </c>
      <c r="C3113" s="22" t="s">
        <v>4610</v>
      </c>
      <c r="D3113" s="22">
        <v>3</v>
      </c>
      <c r="E3113" s="23" t="str">
        <f t="shared" si="288"/>
        <v>Green</v>
      </c>
      <c r="F3113" s="72" t="s">
        <v>1671</v>
      </c>
      <c r="G3113" s="23"/>
      <c r="H3113" s="24" t="str">
        <f t="shared" si="289"/>
        <v>Start Loc</v>
      </c>
      <c r="I3113" s="24" t="str">
        <f t="shared" si="290"/>
        <v>End Loc</v>
      </c>
      <c r="J3113" s="24" t="str">
        <f t="shared" si="291"/>
        <v>Segment</v>
      </c>
      <c r="K3113" s="71" t="s">
        <v>963</v>
      </c>
      <c r="L3113" s="22">
        <v>8</v>
      </c>
      <c r="M3113" s="22">
        <v>8.24</v>
      </c>
      <c r="N3113" s="22">
        <v>3</v>
      </c>
      <c r="O3113" s="22">
        <v>0</v>
      </c>
      <c r="P3113" s="22">
        <v>0</v>
      </c>
      <c r="Q3113" s="22">
        <v>0</v>
      </c>
      <c r="R3113" s="22"/>
      <c r="S3113" s="22"/>
      <c r="T3113" s="22"/>
      <c r="U3113" t="s">
        <v>328</v>
      </c>
      <c r="V3113" s="18">
        <f t="shared" si="292"/>
        <v>0.24000000000000021</v>
      </c>
      <c r="W3113" s="18">
        <v>40.931882848000001</v>
      </c>
      <c r="X3113" s="18">
        <v>-81.329158054700002</v>
      </c>
      <c r="Y3113" s="18">
        <v>40.933441901499997</v>
      </c>
      <c r="Z3113" s="18">
        <v>-81.332818745200001</v>
      </c>
      <c r="AA3113" s="71" t="str">
        <f t="shared" si="293"/>
        <v>STA</v>
      </c>
    </row>
    <row r="3114" spans="1:27" x14ac:dyDescent="0.25">
      <c r="A3114" s="22" t="s">
        <v>2302</v>
      </c>
      <c r="B3114" s="22">
        <v>0</v>
      </c>
      <c r="C3114" s="22" t="s">
        <v>4646</v>
      </c>
      <c r="D3114" s="22">
        <v>2</v>
      </c>
      <c r="E3114" s="23" t="str">
        <f t="shared" si="288"/>
        <v>Green</v>
      </c>
      <c r="F3114" s="72" t="s">
        <v>1746</v>
      </c>
      <c r="G3114" s="23"/>
      <c r="H3114" s="24" t="str">
        <f t="shared" si="289"/>
        <v>Start Loc</v>
      </c>
      <c r="I3114" s="24" t="str">
        <f t="shared" si="290"/>
        <v>End Loc</v>
      </c>
      <c r="J3114" s="24" t="str">
        <f t="shared" si="291"/>
        <v>Segment</v>
      </c>
      <c r="K3114" s="71" t="s">
        <v>952</v>
      </c>
      <c r="L3114" s="22">
        <v>5.5</v>
      </c>
      <c r="M3114" s="22">
        <v>5.74</v>
      </c>
      <c r="N3114" s="22">
        <v>2</v>
      </c>
      <c r="O3114" s="22">
        <v>0</v>
      </c>
      <c r="P3114" s="22">
        <v>0</v>
      </c>
      <c r="Q3114" s="22">
        <v>0</v>
      </c>
      <c r="R3114" s="22"/>
      <c r="S3114" s="22"/>
      <c r="T3114" s="22"/>
      <c r="U3114" t="s">
        <v>2065</v>
      </c>
      <c r="V3114" s="18">
        <f t="shared" si="292"/>
        <v>0.24000000000000021</v>
      </c>
      <c r="W3114" s="18">
        <v>40.931522104099997</v>
      </c>
      <c r="X3114" s="18">
        <v>-84.514045533800001</v>
      </c>
      <c r="Y3114" s="18">
        <v>40.935005596800004</v>
      </c>
      <c r="Z3114" s="18">
        <v>-84.514120313099994</v>
      </c>
      <c r="AA3114" s="71" t="str">
        <f t="shared" si="293"/>
        <v>VAN</v>
      </c>
    </row>
    <row r="3115" spans="1:27" x14ac:dyDescent="0.25">
      <c r="A3115" s="22" t="s">
        <v>3045</v>
      </c>
      <c r="B3115" s="22">
        <v>0</v>
      </c>
      <c r="C3115" s="22" t="s">
        <v>4637</v>
      </c>
      <c r="D3115" s="22">
        <v>2</v>
      </c>
      <c r="E3115" s="23" t="str">
        <f t="shared" si="288"/>
        <v>Green</v>
      </c>
      <c r="F3115" s="72" t="s">
        <v>1671</v>
      </c>
      <c r="G3115" s="23"/>
      <c r="H3115" s="24" t="str">
        <f t="shared" si="289"/>
        <v>Start Loc</v>
      </c>
      <c r="I3115" s="24" t="str">
        <f t="shared" si="290"/>
        <v>End Loc</v>
      </c>
      <c r="J3115" s="24" t="str">
        <f t="shared" si="291"/>
        <v>Segment</v>
      </c>
      <c r="K3115" s="71" t="s">
        <v>963</v>
      </c>
      <c r="L3115" s="22">
        <v>8.25</v>
      </c>
      <c r="M3115" s="22">
        <v>8.49</v>
      </c>
      <c r="N3115" s="22">
        <v>2</v>
      </c>
      <c r="O3115" s="22">
        <v>0</v>
      </c>
      <c r="P3115" s="22">
        <v>0</v>
      </c>
      <c r="Q3115" s="22">
        <v>2</v>
      </c>
      <c r="R3115" s="22"/>
      <c r="S3115" s="22"/>
      <c r="T3115" s="22"/>
      <c r="U3115" t="s">
        <v>328</v>
      </c>
      <c r="V3115" s="18">
        <f t="shared" si="292"/>
        <v>0.24000000000000021</v>
      </c>
      <c r="W3115" s="18">
        <v>40.9335614166</v>
      </c>
      <c r="X3115" s="18">
        <v>-81.3329249656</v>
      </c>
      <c r="Y3115" s="18">
        <v>40.936814963499998</v>
      </c>
      <c r="Z3115" s="18">
        <v>-81.334400453000001</v>
      </c>
      <c r="AA3115" s="71" t="str">
        <f t="shared" si="293"/>
        <v>STA</v>
      </c>
    </row>
    <row r="3116" spans="1:27" x14ac:dyDescent="0.25">
      <c r="A3116" s="22" t="s">
        <v>3172</v>
      </c>
      <c r="B3116" s="22">
        <v>0</v>
      </c>
      <c r="C3116" s="22" t="s">
        <v>4619</v>
      </c>
      <c r="D3116" s="22">
        <v>2</v>
      </c>
      <c r="E3116" s="23" t="str">
        <f t="shared" si="288"/>
        <v>Green</v>
      </c>
      <c r="F3116" s="72" t="s">
        <v>1700</v>
      </c>
      <c r="G3116" s="23"/>
      <c r="H3116" s="24" t="str">
        <f t="shared" si="289"/>
        <v>Start Loc</v>
      </c>
      <c r="I3116" s="24" t="str">
        <f t="shared" si="290"/>
        <v>End Loc</v>
      </c>
      <c r="J3116" s="24" t="str">
        <f t="shared" si="291"/>
        <v>Segment</v>
      </c>
      <c r="K3116" s="71" t="s">
        <v>1070</v>
      </c>
      <c r="L3116" s="22">
        <v>0.5</v>
      </c>
      <c r="M3116" s="22">
        <v>0.74</v>
      </c>
      <c r="N3116" s="22">
        <v>2</v>
      </c>
      <c r="O3116" s="22">
        <v>0</v>
      </c>
      <c r="P3116" s="22">
        <v>2</v>
      </c>
      <c r="Q3116" s="22">
        <v>4</v>
      </c>
      <c r="R3116" s="22"/>
      <c r="S3116" s="22"/>
      <c r="T3116" s="22"/>
      <c r="U3116" t="s">
        <v>1428</v>
      </c>
      <c r="V3116" s="18">
        <f t="shared" si="292"/>
        <v>0.24</v>
      </c>
      <c r="W3116" s="18">
        <v>40.935977690500003</v>
      </c>
      <c r="X3116" s="18">
        <v>-81.676516736699995</v>
      </c>
      <c r="Y3116" s="18">
        <v>40.938436621699999</v>
      </c>
      <c r="Z3116" s="18">
        <v>-81.674938416499998</v>
      </c>
      <c r="AA3116" s="71" t="str">
        <f t="shared" si="293"/>
        <v>WAY</v>
      </c>
    </row>
    <row r="3117" spans="1:27" x14ac:dyDescent="0.25">
      <c r="A3117" s="22" t="s">
        <v>3871</v>
      </c>
      <c r="B3117" s="22">
        <v>0</v>
      </c>
      <c r="C3117" s="22" t="s">
        <v>4674</v>
      </c>
      <c r="D3117" s="22">
        <v>2</v>
      </c>
      <c r="E3117" s="23" t="str">
        <f t="shared" si="288"/>
        <v>Green</v>
      </c>
      <c r="F3117" s="72" t="s">
        <v>1671</v>
      </c>
      <c r="G3117" s="23"/>
      <c r="H3117" s="24" t="str">
        <f t="shared" si="289"/>
        <v>Start Loc</v>
      </c>
      <c r="I3117" s="24" t="str">
        <f t="shared" si="290"/>
        <v>End Loc</v>
      </c>
      <c r="J3117" s="24" t="str">
        <f t="shared" si="291"/>
        <v>Segment</v>
      </c>
      <c r="K3117" s="71" t="s">
        <v>934</v>
      </c>
      <c r="L3117" s="22">
        <v>12</v>
      </c>
      <c r="M3117" s="22">
        <v>12.24</v>
      </c>
      <c r="N3117" s="22">
        <v>2</v>
      </c>
      <c r="O3117" s="22">
        <v>0</v>
      </c>
      <c r="P3117" s="22">
        <v>0</v>
      </c>
      <c r="Q3117" s="22">
        <v>0</v>
      </c>
      <c r="R3117" s="22"/>
      <c r="S3117" s="22"/>
      <c r="T3117" s="22"/>
      <c r="U3117" t="s">
        <v>1806</v>
      </c>
      <c r="V3117" s="18">
        <f t="shared" si="292"/>
        <v>0.24000000000000021</v>
      </c>
      <c r="W3117" s="18">
        <v>40.938819047599999</v>
      </c>
      <c r="X3117" s="18">
        <v>-81.402519186199996</v>
      </c>
      <c r="Y3117" s="18">
        <v>40.9422104338</v>
      </c>
      <c r="Z3117" s="18">
        <v>-81.403476899899999</v>
      </c>
      <c r="AA3117" s="71" t="str">
        <f t="shared" si="293"/>
        <v>STA</v>
      </c>
    </row>
    <row r="3118" spans="1:27" x14ac:dyDescent="0.25">
      <c r="A3118" s="22" t="s">
        <v>4969</v>
      </c>
      <c r="B3118" s="22">
        <v>0</v>
      </c>
      <c r="C3118" s="22" t="s">
        <v>4619</v>
      </c>
      <c r="D3118" s="22">
        <v>2</v>
      </c>
      <c r="E3118" s="23" t="str">
        <f t="shared" si="288"/>
        <v>Green</v>
      </c>
      <c r="F3118" s="72" t="s">
        <v>1693</v>
      </c>
      <c r="G3118" s="23"/>
      <c r="H3118" s="24" t="str">
        <f t="shared" si="289"/>
        <v>Start Loc</v>
      </c>
      <c r="I3118" s="24" t="str">
        <f t="shared" si="290"/>
        <v>End Loc</v>
      </c>
      <c r="J3118" s="24" t="str">
        <f t="shared" si="291"/>
        <v>Segment</v>
      </c>
      <c r="K3118" s="71" t="s">
        <v>852</v>
      </c>
      <c r="L3118" s="22">
        <v>0.5</v>
      </c>
      <c r="M3118" s="22">
        <v>0.74</v>
      </c>
      <c r="N3118" s="22">
        <v>2</v>
      </c>
      <c r="O3118" s="22">
        <v>0</v>
      </c>
      <c r="P3118" s="22">
        <v>0</v>
      </c>
      <c r="Q3118" s="22">
        <v>0</v>
      </c>
      <c r="R3118" s="22"/>
      <c r="S3118" s="22"/>
      <c r="T3118" s="22"/>
      <c r="U3118" t="s">
        <v>4732</v>
      </c>
      <c r="V3118" s="18">
        <f t="shared" si="292"/>
        <v>0.24</v>
      </c>
      <c r="W3118" s="18">
        <v>40.943957228800002</v>
      </c>
      <c r="X3118" s="18">
        <v>-80.634136523899997</v>
      </c>
      <c r="Y3118" s="18">
        <v>40.943518201000003</v>
      </c>
      <c r="Z3118" s="18">
        <v>-80.629635457700005</v>
      </c>
      <c r="AA3118" s="71" t="str">
        <f t="shared" si="293"/>
        <v>MAH</v>
      </c>
    </row>
    <row r="3119" spans="1:27" x14ac:dyDescent="0.25">
      <c r="A3119" s="22" t="s">
        <v>2966</v>
      </c>
      <c r="B3119" s="22">
        <v>0</v>
      </c>
      <c r="C3119" s="22" t="s">
        <v>4608</v>
      </c>
      <c r="D3119" s="22">
        <v>2</v>
      </c>
      <c r="E3119" s="23" t="str">
        <f t="shared" si="288"/>
        <v>Green</v>
      </c>
      <c r="F3119" s="72" t="s">
        <v>1700</v>
      </c>
      <c r="G3119" s="23"/>
      <c r="H3119" s="24" t="str">
        <f t="shared" si="289"/>
        <v>Start Loc</v>
      </c>
      <c r="I3119" s="24" t="str">
        <f t="shared" si="290"/>
        <v>End Loc</v>
      </c>
      <c r="J3119" s="24" t="str">
        <f t="shared" si="291"/>
        <v>Segment</v>
      </c>
      <c r="K3119" s="71" t="s">
        <v>1070</v>
      </c>
      <c r="L3119" s="22">
        <v>1.25</v>
      </c>
      <c r="M3119" s="22">
        <v>1.49</v>
      </c>
      <c r="N3119" s="22">
        <v>2</v>
      </c>
      <c r="O3119" s="22">
        <v>0</v>
      </c>
      <c r="P3119" s="22">
        <v>0</v>
      </c>
      <c r="Q3119" s="22">
        <v>1</v>
      </c>
      <c r="R3119" s="22"/>
      <c r="S3119" s="22"/>
      <c r="T3119" s="22"/>
      <c r="U3119" t="s">
        <v>1428</v>
      </c>
      <c r="V3119" s="18">
        <f t="shared" si="292"/>
        <v>0.24</v>
      </c>
      <c r="W3119" s="18">
        <v>40.945307443499999</v>
      </c>
      <c r="X3119" s="18">
        <v>-81.673501524399995</v>
      </c>
      <c r="Y3119" s="18">
        <v>40.9476152541</v>
      </c>
      <c r="Z3119" s="18">
        <v>-81.6714505817</v>
      </c>
      <c r="AA3119" s="71" t="str">
        <f t="shared" si="293"/>
        <v>WAY</v>
      </c>
    </row>
    <row r="3120" spans="1:27" x14ac:dyDescent="0.25">
      <c r="A3120" s="22" t="s">
        <v>5581</v>
      </c>
      <c r="B3120" s="22">
        <v>0</v>
      </c>
      <c r="C3120" s="22" t="s">
        <v>4631</v>
      </c>
      <c r="D3120" s="22">
        <v>2</v>
      </c>
      <c r="E3120" s="23" t="str">
        <f t="shared" si="288"/>
        <v>Green</v>
      </c>
      <c r="F3120" s="72" t="s">
        <v>1671</v>
      </c>
      <c r="G3120" s="23"/>
      <c r="H3120" s="24" t="str">
        <f t="shared" si="289"/>
        <v>Start Loc</v>
      </c>
      <c r="I3120" s="24" t="str">
        <f t="shared" si="290"/>
        <v>End Loc</v>
      </c>
      <c r="J3120" s="24" t="str">
        <f t="shared" si="291"/>
        <v>Segment</v>
      </c>
      <c r="K3120" s="71" t="s">
        <v>816</v>
      </c>
      <c r="L3120" s="22">
        <v>3</v>
      </c>
      <c r="M3120" s="22">
        <v>3.24</v>
      </c>
      <c r="N3120" s="22">
        <v>2</v>
      </c>
      <c r="O3120" s="22">
        <v>0</v>
      </c>
      <c r="P3120" s="22">
        <v>0</v>
      </c>
      <c r="Q3120" s="22">
        <v>1</v>
      </c>
      <c r="R3120" s="22"/>
      <c r="S3120" s="22"/>
      <c r="T3120" s="22"/>
      <c r="U3120" t="s">
        <v>6647</v>
      </c>
      <c r="V3120" s="18">
        <f t="shared" si="292"/>
        <v>0.24000000000000021</v>
      </c>
      <c r="W3120" s="18">
        <v>40.945405545200003</v>
      </c>
      <c r="X3120" s="18">
        <v>-81.172499623500002</v>
      </c>
      <c r="Y3120" s="18">
        <v>40.948808587599999</v>
      </c>
      <c r="Z3120" s="18">
        <v>-81.172490688799996</v>
      </c>
      <c r="AA3120" s="71" t="str">
        <f t="shared" si="293"/>
        <v>STA</v>
      </c>
    </row>
    <row r="3121" spans="1:27" x14ac:dyDescent="0.25">
      <c r="A3121" s="22" t="s">
        <v>4157</v>
      </c>
      <c r="B3121" s="22">
        <v>0</v>
      </c>
      <c r="C3121" s="22" t="s">
        <v>4622</v>
      </c>
      <c r="D3121" s="22">
        <v>3</v>
      </c>
      <c r="E3121" s="23" t="str">
        <f t="shared" si="288"/>
        <v>Green</v>
      </c>
      <c r="F3121" s="72" t="s">
        <v>1707</v>
      </c>
      <c r="G3121" s="23"/>
      <c r="H3121" s="24" t="str">
        <f t="shared" si="289"/>
        <v>Start Loc</v>
      </c>
      <c r="I3121" s="24" t="str">
        <f t="shared" si="290"/>
        <v>End Loc</v>
      </c>
      <c r="J3121" s="24" t="str">
        <f t="shared" si="291"/>
        <v>Segment</v>
      </c>
      <c r="K3121" s="71" t="s">
        <v>916</v>
      </c>
      <c r="L3121" s="22">
        <v>1.5</v>
      </c>
      <c r="M3121" s="22">
        <v>1.74</v>
      </c>
      <c r="N3121" s="22">
        <v>3</v>
      </c>
      <c r="O3121" s="22">
        <v>0</v>
      </c>
      <c r="P3121" s="22">
        <v>0</v>
      </c>
      <c r="Q3121" s="22">
        <v>1</v>
      </c>
      <c r="R3121" s="22"/>
      <c r="S3121" s="22"/>
      <c r="T3121" s="22"/>
      <c r="U3121" t="s">
        <v>1319</v>
      </c>
      <c r="V3121" s="18">
        <f t="shared" si="292"/>
        <v>0.24</v>
      </c>
      <c r="W3121" s="18">
        <v>40.9465189155</v>
      </c>
      <c r="X3121" s="18">
        <v>-82.281051727999994</v>
      </c>
      <c r="Y3121" s="18">
        <v>40.949774873199999</v>
      </c>
      <c r="Z3121" s="18">
        <v>-82.281910950400004</v>
      </c>
      <c r="AA3121" s="71" t="str">
        <f t="shared" si="293"/>
        <v>ASD</v>
      </c>
    </row>
    <row r="3122" spans="1:27" x14ac:dyDescent="0.25">
      <c r="A3122" s="22" t="s">
        <v>5051</v>
      </c>
      <c r="B3122" s="22">
        <v>0</v>
      </c>
      <c r="C3122" s="22" t="s">
        <v>4624</v>
      </c>
      <c r="D3122" s="22">
        <v>2</v>
      </c>
      <c r="E3122" s="23" t="str">
        <f t="shared" si="288"/>
        <v>Green</v>
      </c>
      <c r="F3122" s="72" t="s">
        <v>1747</v>
      </c>
      <c r="G3122" s="23"/>
      <c r="H3122" s="24" t="str">
        <f t="shared" si="289"/>
        <v>Start Loc</v>
      </c>
      <c r="I3122" s="24" t="str">
        <f t="shared" si="290"/>
        <v>End Loc</v>
      </c>
      <c r="J3122" s="24" t="str">
        <f t="shared" si="291"/>
        <v>Segment</v>
      </c>
      <c r="K3122" s="71" t="s">
        <v>1061</v>
      </c>
      <c r="L3122" s="22">
        <v>2.25</v>
      </c>
      <c r="M3122" s="22">
        <v>2.4900000000000002</v>
      </c>
      <c r="N3122" s="22">
        <v>2</v>
      </c>
      <c r="O3122" s="22">
        <v>0</v>
      </c>
      <c r="P3122" s="22">
        <v>0</v>
      </c>
      <c r="Q3122" s="22">
        <v>1</v>
      </c>
      <c r="R3122" s="22"/>
      <c r="S3122" s="22"/>
      <c r="T3122" s="22"/>
      <c r="U3122" t="s">
        <v>1508</v>
      </c>
      <c r="V3122" s="18">
        <f t="shared" si="292"/>
        <v>0.24000000000000021</v>
      </c>
      <c r="W3122" s="18">
        <v>40.947644176700003</v>
      </c>
      <c r="X3122" s="18">
        <v>-84.037622633200002</v>
      </c>
      <c r="Y3122" s="18">
        <v>40.950780487400003</v>
      </c>
      <c r="Z3122" s="18">
        <v>-84.036992906099997</v>
      </c>
      <c r="AA3122" s="71" t="str">
        <f t="shared" si="293"/>
        <v>PUT</v>
      </c>
    </row>
    <row r="3123" spans="1:27" x14ac:dyDescent="0.25">
      <c r="A3123" s="22" t="s">
        <v>2662</v>
      </c>
      <c r="B3123" s="22">
        <v>0</v>
      </c>
      <c r="C3123" s="22" t="s">
        <v>4680</v>
      </c>
      <c r="D3123" s="22">
        <v>2</v>
      </c>
      <c r="E3123" s="23" t="str">
        <f t="shared" si="288"/>
        <v>Green</v>
      </c>
      <c r="F3123" s="72" t="s">
        <v>1693</v>
      </c>
      <c r="G3123" s="23"/>
      <c r="H3123" s="24" t="str">
        <f t="shared" si="289"/>
        <v>Start Loc</v>
      </c>
      <c r="I3123" s="24" t="str">
        <f t="shared" si="290"/>
        <v>End Loc</v>
      </c>
      <c r="J3123" s="24" t="str">
        <f t="shared" si="291"/>
        <v>Segment</v>
      </c>
      <c r="K3123" s="71" t="s">
        <v>850</v>
      </c>
      <c r="L3123" s="22">
        <v>12.5</v>
      </c>
      <c r="M3123" s="22">
        <v>12.74</v>
      </c>
      <c r="N3123" s="22">
        <v>2</v>
      </c>
      <c r="O3123" s="22">
        <v>0</v>
      </c>
      <c r="P3123" s="22">
        <v>0</v>
      </c>
      <c r="Q3123" s="22">
        <v>1</v>
      </c>
      <c r="R3123" s="22"/>
      <c r="S3123" s="22"/>
      <c r="T3123" s="22"/>
      <c r="U3123" t="s">
        <v>2109</v>
      </c>
      <c r="V3123" s="18">
        <f t="shared" si="292"/>
        <v>0.24000000000000021</v>
      </c>
      <c r="W3123" s="18">
        <v>40.958577716400001</v>
      </c>
      <c r="X3123" s="18">
        <v>-80.632012143899999</v>
      </c>
      <c r="Y3123" s="18">
        <v>40.958256825500001</v>
      </c>
      <c r="Z3123" s="18">
        <v>-80.627479524400002</v>
      </c>
      <c r="AA3123" s="71" t="str">
        <f t="shared" si="293"/>
        <v>MAH</v>
      </c>
    </row>
    <row r="3124" spans="1:27" x14ac:dyDescent="0.25">
      <c r="A3124" s="22" t="s">
        <v>6270</v>
      </c>
      <c r="B3124" s="22">
        <v>0</v>
      </c>
      <c r="C3124" s="22" t="s">
        <v>4627</v>
      </c>
      <c r="D3124" s="22">
        <v>2</v>
      </c>
      <c r="E3124" s="23" t="str">
        <f t="shared" si="288"/>
        <v>Green</v>
      </c>
      <c r="F3124" s="72" t="s">
        <v>1700</v>
      </c>
      <c r="G3124" s="23"/>
      <c r="H3124" s="24" t="str">
        <f t="shared" si="289"/>
        <v>Start Loc</v>
      </c>
      <c r="I3124" s="24" t="str">
        <f t="shared" si="290"/>
        <v>End Loc</v>
      </c>
      <c r="J3124" s="24" t="str">
        <f t="shared" si="291"/>
        <v>Segment</v>
      </c>
      <c r="K3124" s="71" t="s">
        <v>935</v>
      </c>
      <c r="L3124" s="22">
        <v>3.25</v>
      </c>
      <c r="M3124" s="22">
        <v>3.49</v>
      </c>
      <c r="N3124" s="22">
        <v>2</v>
      </c>
      <c r="O3124" s="22">
        <v>0</v>
      </c>
      <c r="P3124" s="22">
        <v>1</v>
      </c>
      <c r="Q3124" s="22">
        <v>2</v>
      </c>
      <c r="R3124" s="22"/>
      <c r="S3124" s="22"/>
      <c r="T3124" s="22"/>
      <c r="U3124" t="s">
        <v>644</v>
      </c>
      <c r="V3124" s="18">
        <f t="shared" si="292"/>
        <v>0.24000000000000021</v>
      </c>
      <c r="W3124" s="18">
        <v>40.961816832799997</v>
      </c>
      <c r="X3124" s="18">
        <v>-81.837332365400002</v>
      </c>
      <c r="Y3124" s="18">
        <v>40.962740802500001</v>
      </c>
      <c r="Z3124" s="18">
        <v>-81.833088423099994</v>
      </c>
      <c r="AA3124" s="71" t="str">
        <f t="shared" si="293"/>
        <v>WAY</v>
      </c>
    </row>
    <row r="3125" spans="1:27" x14ac:dyDescent="0.25">
      <c r="A3125" s="22" t="s">
        <v>2921</v>
      </c>
      <c r="B3125" s="22">
        <v>0</v>
      </c>
      <c r="C3125" s="22" t="s">
        <v>4662</v>
      </c>
      <c r="D3125" s="22">
        <v>2</v>
      </c>
      <c r="E3125" s="23" t="str">
        <f t="shared" si="288"/>
        <v>Green</v>
      </c>
      <c r="F3125" s="72" t="s">
        <v>1671</v>
      </c>
      <c r="G3125" s="23"/>
      <c r="H3125" s="24" t="str">
        <f t="shared" si="289"/>
        <v>Start Loc</v>
      </c>
      <c r="I3125" s="24" t="str">
        <f t="shared" si="290"/>
        <v>End Loc</v>
      </c>
      <c r="J3125" s="24" t="str">
        <f t="shared" si="291"/>
        <v>Segment</v>
      </c>
      <c r="K3125" s="71" t="s">
        <v>934</v>
      </c>
      <c r="L3125" s="22">
        <v>13.5</v>
      </c>
      <c r="M3125" s="22">
        <v>13.74</v>
      </c>
      <c r="N3125" s="22">
        <v>2</v>
      </c>
      <c r="O3125" s="22">
        <v>0</v>
      </c>
      <c r="P3125" s="22">
        <v>1</v>
      </c>
      <c r="Q3125" s="22">
        <v>1</v>
      </c>
      <c r="R3125" s="22"/>
      <c r="S3125" s="22"/>
      <c r="T3125" s="22"/>
      <c r="U3125" t="s">
        <v>1806</v>
      </c>
      <c r="V3125" s="18">
        <f t="shared" si="292"/>
        <v>0.24000000000000021</v>
      </c>
      <c r="W3125" s="18">
        <v>40.9599714175</v>
      </c>
      <c r="X3125" s="18">
        <v>-81.408863694199994</v>
      </c>
      <c r="Y3125" s="18">
        <v>40.963410623199998</v>
      </c>
      <c r="Z3125" s="18">
        <v>-81.408870837600006</v>
      </c>
      <c r="AA3125" s="71" t="str">
        <f t="shared" si="293"/>
        <v>STA</v>
      </c>
    </row>
    <row r="3126" spans="1:27" x14ac:dyDescent="0.25">
      <c r="A3126" s="22" t="s">
        <v>3853</v>
      </c>
      <c r="B3126" s="22">
        <v>0</v>
      </c>
      <c r="C3126" s="22" t="s">
        <v>4614</v>
      </c>
      <c r="D3126" s="22">
        <v>5</v>
      </c>
      <c r="E3126" s="23" t="str">
        <f t="shared" si="288"/>
        <v>Green</v>
      </c>
      <c r="F3126" s="72" t="s">
        <v>1700</v>
      </c>
      <c r="G3126" s="23"/>
      <c r="H3126" s="24" t="str">
        <f t="shared" si="289"/>
        <v>Start Loc</v>
      </c>
      <c r="I3126" s="24" t="str">
        <f t="shared" si="290"/>
        <v>End Loc</v>
      </c>
      <c r="J3126" s="24" t="str">
        <f t="shared" si="291"/>
        <v>Segment</v>
      </c>
      <c r="K3126" s="71" t="s">
        <v>935</v>
      </c>
      <c r="L3126" s="22">
        <v>3.75</v>
      </c>
      <c r="M3126" s="22">
        <v>3.99</v>
      </c>
      <c r="N3126" s="22">
        <v>5</v>
      </c>
      <c r="O3126" s="22">
        <v>0</v>
      </c>
      <c r="P3126" s="22">
        <v>1</v>
      </c>
      <c r="Q3126" s="22">
        <v>2</v>
      </c>
      <c r="R3126" s="22"/>
      <c r="S3126" s="22"/>
      <c r="T3126" s="22"/>
      <c r="U3126" t="s">
        <v>644</v>
      </c>
      <c r="V3126" s="18">
        <f t="shared" si="292"/>
        <v>0.24000000000000021</v>
      </c>
      <c r="W3126" s="18">
        <v>40.965414094899998</v>
      </c>
      <c r="X3126" s="18">
        <v>-81.829627060700005</v>
      </c>
      <c r="Y3126" s="18">
        <v>40.965766567400003</v>
      </c>
      <c r="Z3126" s="18">
        <v>-81.825166637799995</v>
      </c>
      <c r="AA3126" s="71" t="str">
        <f t="shared" si="293"/>
        <v>WAY</v>
      </c>
    </row>
    <row r="3127" spans="1:27" x14ac:dyDescent="0.25">
      <c r="A3127" s="22" t="s">
        <v>2984</v>
      </c>
      <c r="B3127" s="22">
        <v>0</v>
      </c>
      <c r="C3127" s="22" t="s">
        <v>4680</v>
      </c>
      <c r="D3127" s="22">
        <v>2</v>
      </c>
      <c r="E3127" s="23" t="str">
        <f t="shared" si="288"/>
        <v>Green</v>
      </c>
      <c r="F3127" s="72" t="s">
        <v>1707</v>
      </c>
      <c r="G3127" s="23"/>
      <c r="H3127" s="24" t="str">
        <f t="shared" si="289"/>
        <v>Start Loc</v>
      </c>
      <c r="I3127" s="24" t="str">
        <f t="shared" si="290"/>
        <v>End Loc</v>
      </c>
      <c r="J3127" s="24" t="str">
        <f t="shared" si="291"/>
        <v>Segment</v>
      </c>
      <c r="K3127" s="71" t="s">
        <v>1050</v>
      </c>
      <c r="L3127" s="22">
        <v>12.5</v>
      </c>
      <c r="M3127" s="22">
        <v>12.74</v>
      </c>
      <c r="N3127" s="22">
        <v>2</v>
      </c>
      <c r="O3127" s="22">
        <v>0</v>
      </c>
      <c r="P3127" s="22">
        <v>1</v>
      </c>
      <c r="Q3127" s="22">
        <v>2</v>
      </c>
      <c r="R3127" s="22"/>
      <c r="S3127" s="22"/>
      <c r="T3127" s="22"/>
      <c r="U3127" t="s">
        <v>484</v>
      </c>
      <c r="V3127" s="18">
        <f t="shared" si="292"/>
        <v>0.24000000000000021</v>
      </c>
      <c r="W3127" s="18">
        <v>40.9711745261</v>
      </c>
      <c r="X3127" s="18">
        <v>-82.136948813199993</v>
      </c>
      <c r="Y3127" s="18">
        <v>40.969509504299999</v>
      </c>
      <c r="Z3127" s="18">
        <v>-82.132996091199999</v>
      </c>
      <c r="AA3127" s="71" t="str">
        <f t="shared" si="293"/>
        <v>ASD</v>
      </c>
    </row>
    <row r="3128" spans="1:27" x14ac:dyDescent="0.25">
      <c r="A3128" s="22" t="s">
        <v>2217</v>
      </c>
      <c r="B3128" s="22">
        <v>0</v>
      </c>
      <c r="C3128" s="22" t="s">
        <v>4623</v>
      </c>
      <c r="D3128" s="22">
        <v>4</v>
      </c>
      <c r="E3128" s="23" t="str">
        <f t="shared" si="288"/>
        <v>Green</v>
      </c>
      <c r="F3128" s="72" t="s">
        <v>1700</v>
      </c>
      <c r="G3128" s="23"/>
      <c r="H3128" s="24" t="str">
        <f t="shared" si="289"/>
        <v>Start Loc</v>
      </c>
      <c r="I3128" s="24" t="str">
        <f t="shared" si="290"/>
        <v>End Loc</v>
      </c>
      <c r="J3128" s="24" t="str">
        <f t="shared" si="291"/>
        <v>Segment</v>
      </c>
      <c r="K3128" s="71" t="s">
        <v>900</v>
      </c>
      <c r="L3128" s="22">
        <v>20</v>
      </c>
      <c r="M3128" s="22">
        <v>20.239999999999998</v>
      </c>
      <c r="N3128" s="22">
        <v>4</v>
      </c>
      <c r="O3128" s="22">
        <v>0</v>
      </c>
      <c r="P3128" s="22">
        <v>0</v>
      </c>
      <c r="Q3128" s="22">
        <v>0</v>
      </c>
      <c r="R3128" s="22"/>
      <c r="S3128" s="22"/>
      <c r="T3128" s="22"/>
      <c r="U3128" t="s">
        <v>1919</v>
      </c>
      <c r="V3128" s="18">
        <f t="shared" si="292"/>
        <v>0.23999999999999844</v>
      </c>
      <c r="W3128" s="18">
        <v>40.970622624800001</v>
      </c>
      <c r="X3128" s="18">
        <v>-81.731740364299995</v>
      </c>
      <c r="Y3128" s="18">
        <v>40.970479460999996</v>
      </c>
      <c r="Z3128" s="18">
        <v>-81.727242288599996</v>
      </c>
      <c r="AA3128" s="71" t="str">
        <f t="shared" si="293"/>
        <v>WAY</v>
      </c>
    </row>
    <row r="3129" spans="1:27" x14ac:dyDescent="0.25">
      <c r="A3129" s="22" t="s">
        <v>2401</v>
      </c>
      <c r="B3129" s="22">
        <v>0</v>
      </c>
      <c r="C3129" s="22" t="s">
        <v>4621</v>
      </c>
      <c r="D3129" s="22">
        <v>2</v>
      </c>
      <c r="E3129" s="23" t="str">
        <f t="shared" si="288"/>
        <v>Green</v>
      </c>
      <c r="F3129" s="72" t="s">
        <v>1755</v>
      </c>
      <c r="G3129" s="23"/>
      <c r="H3129" s="24" t="str">
        <f t="shared" si="289"/>
        <v>Start Loc</v>
      </c>
      <c r="I3129" s="24" t="str">
        <f t="shared" si="290"/>
        <v>End Loc</v>
      </c>
      <c r="J3129" s="24" t="str">
        <f t="shared" si="291"/>
        <v>Segment</v>
      </c>
      <c r="K3129" s="71" t="s">
        <v>952</v>
      </c>
      <c r="L3129" s="22">
        <v>0.75</v>
      </c>
      <c r="M3129" s="22">
        <v>0.99</v>
      </c>
      <c r="N3129" s="22">
        <v>2</v>
      </c>
      <c r="O3129" s="22">
        <v>1</v>
      </c>
      <c r="P3129" s="22">
        <v>0</v>
      </c>
      <c r="Q3129" s="22">
        <v>0</v>
      </c>
      <c r="R3129" s="22"/>
      <c r="S3129" s="22"/>
      <c r="T3129" s="22"/>
      <c r="U3129" t="s">
        <v>2079</v>
      </c>
      <c r="V3129" s="18">
        <f t="shared" si="292"/>
        <v>0.24</v>
      </c>
      <c r="W3129" s="18">
        <v>40.980683915900002</v>
      </c>
      <c r="X3129" s="18">
        <v>-83.353676376699994</v>
      </c>
      <c r="Y3129" s="18">
        <v>40.981401593199998</v>
      </c>
      <c r="Z3129" s="18">
        <v>-83.349201015800006</v>
      </c>
      <c r="AA3129" s="71" t="str">
        <f t="shared" si="293"/>
        <v>WYA</v>
      </c>
    </row>
    <row r="3130" spans="1:27" x14ac:dyDescent="0.25">
      <c r="A3130" s="22" t="s">
        <v>6151</v>
      </c>
      <c r="B3130" s="22">
        <v>0</v>
      </c>
      <c r="C3130" s="22" t="s">
        <v>4628</v>
      </c>
      <c r="D3130" s="22">
        <v>2</v>
      </c>
      <c r="E3130" s="23" t="str">
        <f t="shared" si="288"/>
        <v>Green</v>
      </c>
      <c r="F3130" s="72" t="s">
        <v>1747</v>
      </c>
      <c r="G3130" s="23"/>
      <c r="H3130" s="24" t="str">
        <f t="shared" si="289"/>
        <v>Start Loc</v>
      </c>
      <c r="I3130" s="24" t="str">
        <f t="shared" si="290"/>
        <v>End Loc</v>
      </c>
      <c r="J3130" s="24" t="str">
        <f t="shared" si="291"/>
        <v>Segment</v>
      </c>
      <c r="K3130" s="71" t="s">
        <v>1061</v>
      </c>
      <c r="L3130" s="22">
        <v>4.75</v>
      </c>
      <c r="M3130" s="22">
        <v>4.99</v>
      </c>
      <c r="N3130" s="22">
        <v>2</v>
      </c>
      <c r="O3130" s="22">
        <v>0</v>
      </c>
      <c r="P3130" s="22">
        <v>1</v>
      </c>
      <c r="Q3130" s="22">
        <v>1</v>
      </c>
      <c r="R3130" s="22"/>
      <c r="S3130" s="22"/>
      <c r="T3130" s="22"/>
      <c r="U3130" t="s">
        <v>1508</v>
      </c>
      <c r="V3130" s="18">
        <f t="shared" si="292"/>
        <v>0.24000000000000021</v>
      </c>
      <c r="W3130" s="18">
        <v>40.982111979300001</v>
      </c>
      <c r="X3130" s="18">
        <v>-84.049625157500003</v>
      </c>
      <c r="Y3130" s="18">
        <v>40.985480109100003</v>
      </c>
      <c r="Z3130" s="18">
        <v>-84.0506743718</v>
      </c>
      <c r="AA3130" s="71" t="str">
        <f t="shared" si="293"/>
        <v>PUT</v>
      </c>
    </row>
    <row r="3131" spans="1:27" x14ac:dyDescent="0.25">
      <c r="A3131" s="22" t="s">
        <v>5804</v>
      </c>
      <c r="B3131" s="22">
        <v>0</v>
      </c>
      <c r="C3131" s="22" t="s">
        <v>4628</v>
      </c>
      <c r="D3131" s="22">
        <v>2</v>
      </c>
      <c r="E3131" s="23" t="str">
        <f t="shared" si="288"/>
        <v>Green</v>
      </c>
      <c r="F3131" s="72" t="s">
        <v>1693</v>
      </c>
      <c r="G3131" s="23"/>
      <c r="H3131" s="24" t="str">
        <f t="shared" si="289"/>
        <v>Start Loc</v>
      </c>
      <c r="I3131" s="24" t="str">
        <f t="shared" si="290"/>
        <v>End Loc</v>
      </c>
      <c r="J3131" s="24" t="str">
        <f t="shared" si="291"/>
        <v>Segment</v>
      </c>
      <c r="K3131" s="71" t="s">
        <v>787</v>
      </c>
      <c r="L3131" s="22">
        <v>4.75</v>
      </c>
      <c r="M3131" s="22">
        <v>4.99</v>
      </c>
      <c r="N3131" s="22">
        <v>2</v>
      </c>
      <c r="O3131" s="22">
        <v>0</v>
      </c>
      <c r="P3131" s="22">
        <v>1</v>
      </c>
      <c r="Q3131" s="22">
        <v>1</v>
      </c>
      <c r="R3131" s="22"/>
      <c r="S3131" s="22"/>
      <c r="T3131" s="22"/>
      <c r="U3131" t="s">
        <v>1967</v>
      </c>
      <c r="V3131" s="18">
        <f t="shared" si="292"/>
        <v>0.24000000000000021</v>
      </c>
      <c r="W3131" s="18">
        <v>40.987726060500002</v>
      </c>
      <c r="X3131" s="18">
        <v>-80.947426871000005</v>
      </c>
      <c r="Y3131" s="18">
        <v>40.987706044500001</v>
      </c>
      <c r="Z3131" s="18">
        <v>-80.942842381800006</v>
      </c>
      <c r="AA3131" s="71" t="str">
        <f t="shared" si="293"/>
        <v>MAH</v>
      </c>
    </row>
    <row r="3132" spans="1:27" x14ac:dyDescent="0.25">
      <c r="A3132" s="22" t="s">
        <v>2324</v>
      </c>
      <c r="B3132" s="22">
        <v>0</v>
      </c>
      <c r="C3132" s="22" t="s">
        <v>4624</v>
      </c>
      <c r="D3132" s="22">
        <v>2</v>
      </c>
      <c r="E3132" s="23" t="str">
        <f t="shared" si="288"/>
        <v>Green</v>
      </c>
      <c r="F3132" s="72" t="s">
        <v>1678</v>
      </c>
      <c r="G3132" s="23"/>
      <c r="H3132" s="24" t="str">
        <f t="shared" si="289"/>
        <v>Start Loc</v>
      </c>
      <c r="I3132" s="24" t="str">
        <f t="shared" si="290"/>
        <v>End Loc</v>
      </c>
      <c r="J3132" s="24" t="str">
        <f t="shared" si="291"/>
        <v>Segment</v>
      </c>
      <c r="K3132" s="71" t="s">
        <v>1057</v>
      </c>
      <c r="L3132" s="22">
        <v>2.25</v>
      </c>
      <c r="M3132" s="22">
        <v>2.4900000000000002</v>
      </c>
      <c r="N3132" s="22">
        <v>2</v>
      </c>
      <c r="O3132" s="22">
        <v>0</v>
      </c>
      <c r="P3132" s="22">
        <v>0</v>
      </c>
      <c r="Q3132" s="22">
        <v>0</v>
      </c>
      <c r="R3132" s="22"/>
      <c r="S3132" s="22"/>
      <c r="T3132" s="22"/>
      <c r="U3132" t="s">
        <v>1579</v>
      </c>
      <c r="V3132" s="18">
        <f t="shared" si="292"/>
        <v>0.24000000000000021</v>
      </c>
      <c r="W3132" s="18">
        <v>40.9860112593</v>
      </c>
      <c r="X3132" s="18">
        <v>-81.512164541299995</v>
      </c>
      <c r="Y3132" s="18">
        <v>40.988633379100001</v>
      </c>
      <c r="Z3132" s="18">
        <v>-81.513312061899995</v>
      </c>
      <c r="AA3132" s="71" t="str">
        <f t="shared" si="293"/>
        <v>SUM</v>
      </c>
    </row>
    <row r="3133" spans="1:27" x14ac:dyDescent="0.25">
      <c r="A3133" s="22" t="s">
        <v>3980</v>
      </c>
      <c r="B3133" s="22">
        <v>0</v>
      </c>
      <c r="C3133" s="22" t="s">
        <v>4612</v>
      </c>
      <c r="D3133" s="22">
        <v>4</v>
      </c>
      <c r="E3133" s="23" t="str">
        <f t="shared" si="288"/>
        <v>Green</v>
      </c>
      <c r="F3133" s="72" t="s">
        <v>1678</v>
      </c>
      <c r="G3133" s="23"/>
      <c r="H3133" s="24" t="str">
        <f t="shared" si="289"/>
        <v>Start Loc</v>
      </c>
      <c r="I3133" s="24" t="str">
        <f t="shared" si="290"/>
        <v>End Loc</v>
      </c>
      <c r="J3133" s="24" t="str">
        <f t="shared" si="291"/>
        <v>Segment</v>
      </c>
      <c r="K3133" s="71" t="s">
        <v>991</v>
      </c>
      <c r="L3133" s="22">
        <v>1</v>
      </c>
      <c r="M3133" s="22">
        <v>1.24</v>
      </c>
      <c r="N3133" s="22">
        <v>4</v>
      </c>
      <c r="O3133" s="22">
        <v>0</v>
      </c>
      <c r="P3133" s="22">
        <v>0</v>
      </c>
      <c r="Q3133" s="22">
        <v>3</v>
      </c>
      <c r="R3133" s="22"/>
      <c r="S3133" s="22"/>
      <c r="T3133" s="22"/>
      <c r="U3133" t="s">
        <v>1592</v>
      </c>
      <c r="V3133" s="18">
        <f t="shared" si="292"/>
        <v>0.24</v>
      </c>
      <c r="W3133" s="18">
        <v>40.987810279599998</v>
      </c>
      <c r="X3133" s="18">
        <v>-81.433194665200006</v>
      </c>
      <c r="Y3133" s="18">
        <v>40.989610377799998</v>
      </c>
      <c r="Z3133" s="18">
        <v>-81.436608939699994</v>
      </c>
      <c r="AA3133" s="71" t="str">
        <f t="shared" si="293"/>
        <v>SUM</v>
      </c>
    </row>
    <row r="3134" spans="1:27" x14ac:dyDescent="0.25">
      <c r="A3134" s="22" t="s">
        <v>5067</v>
      </c>
      <c r="B3134" s="22">
        <v>0</v>
      </c>
      <c r="C3134" s="22" t="s">
        <v>4619</v>
      </c>
      <c r="D3134" s="22">
        <v>2</v>
      </c>
      <c r="E3134" s="23" t="str">
        <f t="shared" si="288"/>
        <v>Green</v>
      </c>
      <c r="F3134" s="72" t="s">
        <v>1678</v>
      </c>
      <c r="G3134" s="23"/>
      <c r="H3134" s="24" t="str">
        <f t="shared" si="289"/>
        <v>Start Loc</v>
      </c>
      <c r="I3134" s="24" t="str">
        <f t="shared" si="290"/>
        <v>End Loc</v>
      </c>
      <c r="J3134" s="24" t="str">
        <f t="shared" si="291"/>
        <v>Segment</v>
      </c>
      <c r="K3134" s="71" t="s">
        <v>962</v>
      </c>
      <c r="L3134" s="22">
        <v>0.5</v>
      </c>
      <c r="M3134" s="22">
        <v>0.74</v>
      </c>
      <c r="N3134" s="22">
        <v>2</v>
      </c>
      <c r="O3134" s="22">
        <v>0</v>
      </c>
      <c r="P3134" s="22">
        <v>0</v>
      </c>
      <c r="Q3134" s="22">
        <v>0</v>
      </c>
      <c r="R3134" s="22"/>
      <c r="S3134" s="22"/>
      <c r="T3134" s="22"/>
      <c r="U3134" t="s">
        <v>4767</v>
      </c>
      <c r="V3134" s="18">
        <f t="shared" si="292"/>
        <v>0.24</v>
      </c>
      <c r="W3134" s="18">
        <v>40.9878883612</v>
      </c>
      <c r="X3134" s="18">
        <v>-81.548548960399998</v>
      </c>
      <c r="Y3134" s="18">
        <v>40.991062769199999</v>
      </c>
      <c r="Z3134" s="18">
        <v>-81.550297266100003</v>
      </c>
      <c r="AA3134" s="71" t="str">
        <f t="shared" si="293"/>
        <v>SUM</v>
      </c>
    </row>
    <row r="3135" spans="1:27" x14ac:dyDescent="0.25">
      <c r="A3135" s="22" t="s">
        <v>2668</v>
      </c>
      <c r="B3135" s="22">
        <v>0</v>
      </c>
      <c r="C3135" s="22" t="s">
        <v>4606</v>
      </c>
      <c r="D3135" s="22">
        <v>2</v>
      </c>
      <c r="E3135" s="23" t="str">
        <f t="shared" si="288"/>
        <v>Green</v>
      </c>
      <c r="F3135" s="72" t="s">
        <v>1672</v>
      </c>
      <c r="G3135" s="23"/>
      <c r="H3135" s="24" t="str">
        <f t="shared" si="289"/>
        <v>Start Loc</v>
      </c>
      <c r="I3135" s="24" t="str">
        <f t="shared" si="290"/>
        <v>End Loc</v>
      </c>
      <c r="J3135" s="24" t="str">
        <f t="shared" si="291"/>
        <v>Segment</v>
      </c>
      <c r="K3135" s="71" t="s">
        <v>921</v>
      </c>
      <c r="L3135" s="22">
        <v>0.25</v>
      </c>
      <c r="M3135" s="22">
        <v>0.49</v>
      </c>
      <c r="N3135" s="22">
        <v>2</v>
      </c>
      <c r="O3135" s="22">
        <v>0</v>
      </c>
      <c r="P3135" s="22">
        <v>0</v>
      </c>
      <c r="Q3135" s="22">
        <v>1</v>
      </c>
      <c r="R3135" s="22"/>
      <c r="S3135" s="22"/>
      <c r="T3135" s="22"/>
      <c r="U3135" t="s">
        <v>1801</v>
      </c>
      <c r="V3135" s="18">
        <f t="shared" si="292"/>
        <v>0.24</v>
      </c>
      <c r="W3135" s="18">
        <v>40.989258757499996</v>
      </c>
      <c r="X3135" s="18">
        <v>-81.215589066899994</v>
      </c>
      <c r="Y3135" s="18">
        <v>40.991550009100003</v>
      </c>
      <c r="Z3135" s="18">
        <v>-81.217256910499998</v>
      </c>
      <c r="AA3135" s="71" t="str">
        <f t="shared" si="293"/>
        <v>POR</v>
      </c>
    </row>
    <row r="3136" spans="1:27" x14ac:dyDescent="0.25">
      <c r="A3136" s="22" t="s">
        <v>2451</v>
      </c>
      <c r="B3136" s="22">
        <v>0</v>
      </c>
      <c r="C3136" s="22" t="s">
        <v>4657</v>
      </c>
      <c r="D3136" s="22">
        <v>2</v>
      </c>
      <c r="E3136" s="23" t="str">
        <f t="shared" si="288"/>
        <v>Green</v>
      </c>
      <c r="F3136" s="72" t="s">
        <v>1747</v>
      </c>
      <c r="G3136" s="23"/>
      <c r="H3136" s="24" t="str">
        <f t="shared" si="289"/>
        <v>Start Loc</v>
      </c>
      <c r="I3136" s="24" t="str">
        <f t="shared" si="290"/>
        <v>End Loc</v>
      </c>
      <c r="J3136" s="24" t="str">
        <f t="shared" si="291"/>
        <v>Segment</v>
      </c>
      <c r="K3136" s="71" t="e">
        <v>#VALUE!</v>
      </c>
      <c r="L3136" s="22">
        <v>12.25</v>
      </c>
      <c r="M3136" s="22">
        <v>12.49</v>
      </c>
      <c r="N3136" s="22">
        <v>2</v>
      </c>
      <c r="O3136" s="22">
        <v>0</v>
      </c>
      <c r="P3136" s="22">
        <v>0</v>
      </c>
      <c r="Q3136" s="22">
        <v>0</v>
      </c>
      <c r="R3136" s="22"/>
      <c r="S3136" s="22"/>
      <c r="T3136" s="22"/>
      <c r="U3136" t="s">
        <v>2087</v>
      </c>
      <c r="V3136" s="18">
        <f t="shared" si="292"/>
        <v>0.24000000000000021</v>
      </c>
      <c r="W3136" s="18">
        <v>40.992621515000003</v>
      </c>
      <c r="X3136" s="18">
        <v>-83.998356911900004</v>
      </c>
      <c r="Y3136" s="18">
        <v>40.992965140899997</v>
      </c>
      <c r="Z3136" s="18">
        <v>-83.993856251699995</v>
      </c>
      <c r="AA3136" s="71" t="str">
        <f t="shared" si="293"/>
        <v>PUT</v>
      </c>
    </row>
    <row r="3137" spans="1:27" x14ac:dyDescent="0.25">
      <c r="A3137" s="22" t="s">
        <v>3393</v>
      </c>
      <c r="B3137" s="22">
        <v>0</v>
      </c>
      <c r="C3137" s="22" t="s">
        <v>4607</v>
      </c>
      <c r="D3137" s="22">
        <v>5</v>
      </c>
      <c r="E3137" s="23" t="str">
        <f t="shared" si="288"/>
        <v>Green</v>
      </c>
      <c r="F3137" s="72" t="s">
        <v>1678</v>
      </c>
      <c r="G3137" s="23"/>
      <c r="H3137" s="24" t="str">
        <f t="shared" si="289"/>
        <v>Start Loc</v>
      </c>
      <c r="I3137" s="24" t="str">
        <f t="shared" si="290"/>
        <v>End Loc</v>
      </c>
      <c r="J3137" s="24" t="str">
        <f t="shared" si="291"/>
        <v>Segment</v>
      </c>
      <c r="K3137" s="71" t="s">
        <v>821</v>
      </c>
      <c r="L3137" s="22">
        <v>5</v>
      </c>
      <c r="M3137" s="22">
        <v>5.24</v>
      </c>
      <c r="N3137" s="22">
        <v>5</v>
      </c>
      <c r="O3137" s="22">
        <v>0</v>
      </c>
      <c r="P3137" s="22">
        <v>0</v>
      </c>
      <c r="Q3137" s="22">
        <v>3</v>
      </c>
      <c r="R3137" s="22"/>
      <c r="S3137" s="22"/>
      <c r="T3137" s="22"/>
      <c r="U3137" t="s">
        <v>219</v>
      </c>
      <c r="V3137" s="18">
        <f t="shared" si="292"/>
        <v>0.24000000000000021</v>
      </c>
      <c r="W3137" s="18">
        <v>40.9964917016</v>
      </c>
      <c r="X3137" s="18">
        <v>-81.428749799399995</v>
      </c>
      <c r="Y3137" s="18">
        <v>40.995693691</v>
      </c>
      <c r="Z3137" s="18">
        <v>-81.424333373300001</v>
      </c>
      <c r="AA3137" s="71" t="str">
        <f t="shared" si="293"/>
        <v>SUM</v>
      </c>
    </row>
    <row r="3138" spans="1:27" x14ac:dyDescent="0.25">
      <c r="A3138" s="22" t="s">
        <v>5436</v>
      </c>
      <c r="B3138" s="22">
        <v>0</v>
      </c>
      <c r="C3138" s="22" t="s">
        <v>4627</v>
      </c>
      <c r="D3138" s="22">
        <v>3</v>
      </c>
      <c r="E3138" s="23" t="str">
        <f t="shared" si="288"/>
        <v>Green</v>
      </c>
      <c r="F3138" s="72" t="s">
        <v>1678</v>
      </c>
      <c r="G3138" s="23"/>
      <c r="H3138" s="24" t="str">
        <f t="shared" si="289"/>
        <v>Start Loc</v>
      </c>
      <c r="I3138" s="24" t="str">
        <f t="shared" si="290"/>
        <v>End Loc</v>
      </c>
      <c r="J3138" s="24" t="str">
        <f t="shared" si="291"/>
        <v>Segment</v>
      </c>
      <c r="K3138" s="71" t="s">
        <v>821</v>
      </c>
      <c r="L3138" s="22">
        <v>3.25</v>
      </c>
      <c r="M3138" s="22">
        <v>3.49</v>
      </c>
      <c r="N3138" s="22">
        <v>3</v>
      </c>
      <c r="O3138" s="22">
        <v>0</v>
      </c>
      <c r="P3138" s="22">
        <v>1</v>
      </c>
      <c r="Q3138" s="22">
        <v>2</v>
      </c>
      <c r="R3138" s="22"/>
      <c r="S3138" s="22"/>
      <c r="T3138" s="22"/>
      <c r="U3138" t="s">
        <v>219</v>
      </c>
      <c r="V3138" s="18">
        <f t="shared" si="292"/>
        <v>0.24000000000000021</v>
      </c>
      <c r="W3138" s="18">
        <v>40.995169345999997</v>
      </c>
      <c r="X3138" s="18">
        <v>-81.461679154099997</v>
      </c>
      <c r="Y3138" s="18">
        <v>40.996437198899997</v>
      </c>
      <c r="Z3138" s="18">
        <v>-81.457432799800003</v>
      </c>
      <c r="AA3138" s="71" t="str">
        <f t="shared" si="293"/>
        <v>SUM</v>
      </c>
    </row>
    <row r="3139" spans="1:27" x14ac:dyDescent="0.25">
      <c r="A3139" s="22" t="s">
        <v>2592</v>
      </c>
      <c r="B3139" s="22">
        <v>0</v>
      </c>
      <c r="C3139" s="22" t="s">
        <v>4608</v>
      </c>
      <c r="D3139" s="22">
        <v>4</v>
      </c>
      <c r="E3139" s="23" t="str">
        <f t="shared" si="288"/>
        <v>Green</v>
      </c>
      <c r="F3139" s="72" t="s">
        <v>1678</v>
      </c>
      <c r="G3139" s="23"/>
      <c r="H3139" s="24" t="str">
        <f t="shared" si="289"/>
        <v>Start Loc</v>
      </c>
      <c r="I3139" s="24" t="str">
        <f t="shared" si="290"/>
        <v>End Loc</v>
      </c>
      <c r="J3139" s="24" t="str">
        <f t="shared" si="291"/>
        <v>Segment</v>
      </c>
      <c r="K3139" s="71" t="s">
        <v>789</v>
      </c>
      <c r="L3139" s="22">
        <v>1.25</v>
      </c>
      <c r="M3139" s="22">
        <v>1.49</v>
      </c>
      <c r="N3139" s="22">
        <v>4</v>
      </c>
      <c r="O3139" s="22">
        <v>0</v>
      </c>
      <c r="P3139" s="22">
        <v>0</v>
      </c>
      <c r="Q3139" s="22">
        <v>1</v>
      </c>
      <c r="R3139" s="22"/>
      <c r="S3139" s="22"/>
      <c r="T3139" s="22"/>
      <c r="U3139" t="s">
        <v>1281</v>
      </c>
      <c r="V3139" s="18">
        <f t="shared" si="292"/>
        <v>0.24</v>
      </c>
      <c r="W3139" s="18">
        <v>40.996743888499999</v>
      </c>
      <c r="X3139" s="18">
        <v>-81.537353077299997</v>
      </c>
      <c r="Y3139" s="18">
        <v>40.996757918999997</v>
      </c>
      <c r="Z3139" s="18">
        <v>-81.534039867800004</v>
      </c>
      <c r="AA3139" s="71" t="str">
        <f t="shared" si="293"/>
        <v>SUM</v>
      </c>
    </row>
    <row r="3140" spans="1:27" x14ac:dyDescent="0.25">
      <c r="A3140" s="22" t="s">
        <v>2544</v>
      </c>
      <c r="B3140" s="22">
        <v>0</v>
      </c>
      <c r="C3140" s="22" t="s">
        <v>4643</v>
      </c>
      <c r="D3140" s="22">
        <v>2</v>
      </c>
      <c r="E3140" s="23" t="str">
        <f t="shared" si="288"/>
        <v>Green</v>
      </c>
      <c r="F3140" s="72" t="s">
        <v>1678</v>
      </c>
      <c r="G3140" s="23"/>
      <c r="H3140" s="24" t="str">
        <f t="shared" si="289"/>
        <v>Start Loc</v>
      </c>
      <c r="I3140" s="24" t="str">
        <f t="shared" si="290"/>
        <v>End Loc</v>
      </c>
      <c r="J3140" s="24" t="str">
        <f t="shared" si="291"/>
        <v>Segment</v>
      </c>
      <c r="K3140" s="71" t="s">
        <v>821</v>
      </c>
      <c r="L3140" s="22">
        <v>3.5</v>
      </c>
      <c r="M3140" s="22">
        <v>3.74</v>
      </c>
      <c r="N3140" s="22">
        <v>2</v>
      </c>
      <c r="O3140" s="22">
        <v>0</v>
      </c>
      <c r="P3140" s="22">
        <v>0</v>
      </c>
      <c r="Q3140" s="22">
        <v>0</v>
      </c>
      <c r="R3140" s="22"/>
      <c r="S3140" s="22"/>
      <c r="T3140" s="22"/>
      <c r="U3140" t="s">
        <v>219</v>
      </c>
      <c r="V3140" s="18">
        <f t="shared" si="292"/>
        <v>0.24000000000000021</v>
      </c>
      <c r="W3140" s="18">
        <v>40.996499127699998</v>
      </c>
      <c r="X3140" s="18">
        <v>-81.457259831900004</v>
      </c>
      <c r="Y3140" s="18">
        <v>40.996834922200001</v>
      </c>
      <c r="Z3140" s="18">
        <v>-81.452754390899997</v>
      </c>
      <c r="AA3140" s="71" t="str">
        <f t="shared" si="293"/>
        <v>SUM</v>
      </c>
    </row>
    <row r="3141" spans="1:27" x14ac:dyDescent="0.25">
      <c r="A3141" s="22" t="s">
        <v>4445</v>
      </c>
      <c r="B3141" s="22">
        <v>0</v>
      </c>
      <c r="C3141" s="22" t="s">
        <v>4620</v>
      </c>
      <c r="D3141" s="22">
        <v>3</v>
      </c>
      <c r="E3141" s="23" t="str">
        <f t="shared" si="288"/>
        <v>Green</v>
      </c>
      <c r="F3141" s="72" t="s">
        <v>1678</v>
      </c>
      <c r="G3141" s="23"/>
      <c r="H3141" s="24" t="str">
        <f t="shared" si="289"/>
        <v>Start Loc</v>
      </c>
      <c r="I3141" s="24" t="str">
        <f t="shared" si="290"/>
        <v>End Loc</v>
      </c>
      <c r="J3141" s="24" t="str">
        <f t="shared" si="291"/>
        <v>Segment</v>
      </c>
      <c r="K3141" s="71" t="s">
        <v>821</v>
      </c>
      <c r="L3141" s="22">
        <v>0</v>
      </c>
      <c r="M3141" s="22">
        <v>0.24</v>
      </c>
      <c r="N3141" s="22">
        <v>3</v>
      </c>
      <c r="O3141" s="22">
        <v>0</v>
      </c>
      <c r="P3141" s="22">
        <v>0</v>
      </c>
      <c r="Q3141" s="22">
        <v>1</v>
      </c>
      <c r="R3141" s="22"/>
      <c r="S3141" s="22"/>
      <c r="T3141" s="22"/>
      <c r="U3141" t="s">
        <v>219</v>
      </c>
      <c r="V3141" s="18">
        <f t="shared" si="292"/>
        <v>0.24</v>
      </c>
      <c r="W3141" s="18">
        <v>40.998155646999997</v>
      </c>
      <c r="X3141" s="18">
        <v>-81.523456600700001</v>
      </c>
      <c r="Y3141" s="18">
        <v>40.998064935099997</v>
      </c>
      <c r="Z3141" s="18">
        <v>-81.518883496800001</v>
      </c>
      <c r="AA3141" s="71" t="str">
        <f t="shared" si="293"/>
        <v>SUM</v>
      </c>
    </row>
    <row r="3142" spans="1:27" x14ac:dyDescent="0.25">
      <c r="A3142" s="22" t="s">
        <v>5877</v>
      </c>
      <c r="B3142" s="22">
        <v>0</v>
      </c>
      <c r="C3142" s="22" t="s">
        <v>4608</v>
      </c>
      <c r="D3142" s="22">
        <v>2</v>
      </c>
      <c r="E3142" s="23" t="str">
        <f t="shared" si="288"/>
        <v>Green</v>
      </c>
      <c r="F3142" s="72" t="s">
        <v>1678</v>
      </c>
      <c r="G3142" s="23"/>
      <c r="H3142" s="24" t="str">
        <f t="shared" si="289"/>
        <v>Start Loc</v>
      </c>
      <c r="I3142" s="24" t="str">
        <f t="shared" si="290"/>
        <v>End Loc</v>
      </c>
      <c r="J3142" s="24" t="str">
        <f t="shared" si="291"/>
        <v>Segment</v>
      </c>
      <c r="K3142" s="71" t="s">
        <v>962</v>
      </c>
      <c r="L3142" s="22">
        <v>1.25</v>
      </c>
      <c r="M3142" s="22">
        <v>1.49</v>
      </c>
      <c r="N3142" s="22">
        <v>2</v>
      </c>
      <c r="O3142" s="22">
        <v>0</v>
      </c>
      <c r="P3142" s="22">
        <v>0</v>
      </c>
      <c r="Q3142" s="22">
        <v>1</v>
      </c>
      <c r="R3142" s="22"/>
      <c r="S3142" s="22"/>
      <c r="T3142" s="22"/>
      <c r="U3142" t="s">
        <v>4767</v>
      </c>
      <c r="V3142" s="18">
        <f t="shared" si="292"/>
        <v>0.24</v>
      </c>
      <c r="W3142" s="18">
        <v>40.996873534300001</v>
      </c>
      <c r="X3142" s="18">
        <v>-81.556307472300006</v>
      </c>
      <c r="Y3142" s="18">
        <v>40.999607322599999</v>
      </c>
      <c r="Z3142" s="18">
        <v>-81.559125140600003</v>
      </c>
      <c r="AA3142" s="71" t="str">
        <f t="shared" si="293"/>
        <v>SUM</v>
      </c>
    </row>
    <row r="3143" spans="1:27" x14ac:dyDescent="0.25">
      <c r="A3143" s="22" t="s">
        <v>3306</v>
      </c>
      <c r="B3143" s="22">
        <v>0</v>
      </c>
      <c r="C3143" s="22" t="s">
        <v>4622</v>
      </c>
      <c r="D3143" s="22">
        <v>3</v>
      </c>
      <c r="E3143" s="23" t="str">
        <f t="shared" si="288"/>
        <v>Green</v>
      </c>
      <c r="F3143" s="72" t="s">
        <v>1678</v>
      </c>
      <c r="G3143" s="23"/>
      <c r="H3143" s="24" t="str">
        <f t="shared" si="289"/>
        <v>Start Loc</v>
      </c>
      <c r="I3143" s="24" t="str">
        <f t="shared" si="290"/>
        <v>End Loc</v>
      </c>
      <c r="J3143" s="24" t="str">
        <f t="shared" si="291"/>
        <v>Segment</v>
      </c>
      <c r="K3143" s="71" t="s">
        <v>789</v>
      </c>
      <c r="L3143" s="22">
        <v>1.5</v>
      </c>
      <c r="M3143" s="22">
        <v>1.74</v>
      </c>
      <c r="N3143" s="22">
        <v>3</v>
      </c>
      <c r="O3143" s="22">
        <v>0</v>
      </c>
      <c r="P3143" s="22">
        <v>0</v>
      </c>
      <c r="Q3143" s="22">
        <v>0</v>
      </c>
      <c r="R3143" s="22"/>
      <c r="S3143" s="22"/>
      <c r="T3143" s="22"/>
      <c r="U3143" t="s">
        <v>1281</v>
      </c>
      <c r="V3143" s="18">
        <f t="shared" si="292"/>
        <v>0.24</v>
      </c>
      <c r="W3143" s="18">
        <v>40.996885817600003</v>
      </c>
      <c r="X3143" s="18">
        <v>-81.533952281099999</v>
      </c>
      <c r="Y3143" s="18">
        <v>40.999980731199997</v>
      </c>
      <c r="Z3143" s="18">
        <v>-81.531918694799998</v>
      </c>
      <c r="AA3143" s="71" t="str">
        <f t="shared" si="293"/>
        <v>SUM</v>
      </c>
    </row>
    <row r="3144" spans="1:27" x14ac:dyDescent="0.25">
      <c r="A3144" s="22" t="s">
        <v>5258</v>
      </c>
      <c r="B3144" s="22">
        <v>0</v>
      </c>
      <c r="C3144" s="22" t="s">
        <v>4620</v>
      </c>
      <c r="D3144" s="22">
        <v>2</v>
      </c>
      <c r="E3144" s="23" t="str">
        <f t="shared" si="288"/>
        <v>Green</v>
      </c>
      <c r="F3144" s="72" t="s">
        <v>1688</v>
      </c>
      <c r="G3144" s="23"/>
      <c r="H3144" s="24" t="str">
        <f t="shared" si="289"/>
        <v>Start Loc</v>
      </c>
      <c r="I3144" s="24" t="str">
        <f t="shared" si="290"/>
        <v>End Loc</v>
      </c>
      <c r="J3144" s="24" t="str">
        <f t="shared" si="291"/>
        <v>Segment</v>
      </c>
      <c r="K3144" s="71" t="s">
        <v>861</v>
      </c>
      <c r="L3144" s="22">
        <v>0</v>
      </c>
      <c r="M3144" s="22">
        <v>0.24</v>
      </c>
      <c r="N3144" s="22">
        <v>2</v>
      </c>
      <c r="O3144" s="22">
        <v>0</v>
      </c>
      <c r="P3144" s="22">
        <v>1</v>
      </c>
      <c r="Q3144" s="22">
        <v>2</v>
      </c>
      <c r="R3144" s="22"/>
      <c r="S3144" s="22"/>
      <c r="T3144" s="22"/>
      <c r="U3144" t="s">
        <v>1419</v>
      </c>
      <c r="V3144" s="18">
        <f t="shared" si="292"/>
        <v>0.24</v>
      </c>
      <c r="W3144" s="18">
        <v>40.997009695999999</v>
      </c>
      <c r="X3144" s="18">
        <v>-82.852918884000005</v>
      </c>
      <c r="Y3144" s="18">
        <v>41.000460658400002</v>
      </c>
      <c r="Z3144" s="18">
        <v>-82.852660796199999</v>
      </c>
      <c r="AA3144" s="71" t="str">
        <f t="shared" si="293"/>
        <v>SEN</v>
      </c>
    </row>
    <row r="3145" spans="1:27" x14ac:dyDescent="0.25">
      <c r="A3145" s="22" t="s">
        <v>3841</v>
      </c>
      <c r="B3145" s="22">
        <v>0</v>
      </c>
      <c r="C3145" s="22" t="s">
        <v>4620</v>
      </c>
      <c r="D3145" s="22">
        <v>4</v>
      </c>
      <c r="E3145" s="23" t="str">
        <f t="shared" ref="E3145:E3208" si="294">IF(D3145&gt;15,"Red",IF(D3145&gt;10,"Yellow",IF(D3145&gt;5,"Purple",IF(D3145&gt;1,"Green",""))))</f>
        <v>Green</v>
      </c>
      <c r="F3145" s="72" t="s">
        <v>1678</v>
      </c>
      <c r="G3145" s="23"/>
      <c r="H3145" s="24" t="str">
        <f t="shared" ref="H3145:H3208" si="295">IF(W3145=0,"Unavailable",HYPERLINK(CONCATENATE("http://maps.google.com/maps?q=",+W3145,",+",+X3145,"+(Begin)&amp;iwloc=A&amp;hl=en"),"Start Loc"))</f>
        <v>Start Loc</v>
      </c>
      <c r="I3145" s="24" t="str">
        <f t="shared" ref="I3145:I3208" si="296">IF(Y3145=0,"Unavailable",HYPERLINK(CONCATENATE("http://maps.google.com/maps?q=",+Y3145,",+",+Z3145,"+(End)&amp;iwloc=A&amp;hl=en"),"End Loc"))</f>
        <v>End Loc</v>
      </c>
      <c r="J3145" s="24" t="str">
        <f t="shared" ref="J3145:J3208" si="297">HYPERLINK(CONCATENATE("https://www.google.us/maps/dir/",W3145,",",X3145,"/",Y3145,",",Z3145,"/@",AVERAGE(W3145,Y3145),",",AVERAGE(X3145,Z3145),",15z"),"Segment")</f>
        <v>Segment</v>
      </c>
      <c r="K3145" s="71" t="s">
        <v>952</v>
      </c>
      <c r="L3145" s="22">
        <v>0</v>
      </c>
      <c r="M3145" s="22">
        <v>0.24</v>
      </c>
      <c r="N3145" s="22">
        <v>4</v>
      </c>
      <c r="O3145" s="22">
        <v>0</v>
      </c>
      <c r="P3145" s="22">
        <v>0</v>
      </c>
      <c r="Q3145" s="22">
        <v>4</v>
      </c>
      <c r="R3145" s="22"/>
      <c r="S3145" s="22"/>
      <c r="T3145" s="22"/>
      <c r="U3145" t="s">
        <v>1464</v>
      </c>
      <c r="V3145" s="18">
        <f t="shared" ref="V3145:V3208" si="298">M3145-L3145</f>
        <v>0.24</v>
      </c>
      <c r="W3145" s="18">
        <v>40.999062856000002</v>
      </c>
      <c r="X3145" s="18">
        <v>-81.395657704100003</v>
      </c>
      <c r="Y3145" s="18">
        <v>41.001108253799998</v>
      </c>
      <c r="Z3145" s="18">
        <v>-81.393329780200006</v>
      </c>
      <c r="AA3145" s="71" t="str">
        <f t="shared" ref="AA3145:AA3208" si="299">MID(U3145,2,3)</f>
        <v>SUM</v>
      </c>
    </row>
    <row r="3146" spans="1:27" x14ac:dyDescent="0.25">
      <c r="A3146" s="22" t="s">
        <v>3666</v>
      </c>
      <c r="B3146" s="22">
        <v>0</v>
      </c>
      <c r="C3146" s="22" t="s">
        <v>4621</v>
      </c>
      <c r="D3146" s="22">
        <v>4</v>
      </c>
      <c r="E3146" s="23" t="str">
        <f t="shared" si="294"/>
        <v>Green</v>
      </c>
      <c r="F3146" s="72" t="s">
        <v>1672</v>
      </c>
      <c r="G3146" s="23"/>
      <c r="H3146" s="24" t="str">
        <f t="shared" si="295"/>
        <v>Start Loc</v>
      </c>
      <c r="I3146" s="24" t="str">
        <f t="shared" si="296"/>
        <v>End Loc</v>
      </c>
      <c r="J3146" s="24" t="str">
        <f t="shared" si="297"/>
        <v>Segment</v>
      </c>
      <c r="K3146" s="71" t="s">
        <v>808</v>
      </c>
      <c r="L3146" s="22">
        <v>0.75</v>
      </c>
      <c r="M3146" s="22">
        <v>0.99</v>
      </c>
      <c r="N3146" s="22">
        <v>4</v>
      </c>
      <c r="O3146" s="22">
        <v>0</v>
      </c>
      <c r="P3146" s="22">
        <v>2</v>
      </c>
      <c r="Q3146" s="22">
        <v>4</v>
      </c>
      <c r="R3146" s="22"/>
      <c r="S3146" s="22"/>
      <c r="T3146" s="22"/>
      <c r="U3146" t="s">
        <v>648</v>
      </c>
      <c r="V3146" s="18">
        <f t="shared" si="298"/>
        <v>0.24</v>
      </c>
      <c r="W3146" s="18">
        <v>40.998772753099999</v>
      </c>
      <c r="X3146" s="18">
        <v>-81.361581103700004</v>
      </c>
      <c r="Y3146" s="18">
        <v>41.0012754985</v>
      </c>
      <c r="Z3146" s="18">
        <v>-81.364140164999995</v>
      </c>
      <c r="AA3146" s="71" t="str">
        <f t="shared" si="299"/>
        <v>POR</v>
      </c>
    </row>
    <row r="3147" spans="1:27" x14ac:dyDescent="0.25">
      <c r="A3147" s="22" t="s">
        <v>4378</v>
      </c>
      <c r="B3147" s="22">
        <v>0</v>
      </c>
      <c r="C3147" s="22" t="s">
        <v>4626</v>
      </c>
      <c r="D3147" s="22">
        <v>5</v>
      </c>
      <c r="E3147" s="23" t="str">
        <f t="shared" si="294"/>
        <v>Green</v>
      </c>
      <c r="F3147" s="72" t="s">
        <v>1678</v>
      </c>
      <c r="G3147" s="23"/>
      <c r="H3147" s="24" t="str">
        <f t="shared" si="295"/>
        <v>Start Loc</v>
      </c>
      <c r="I3147" s="24" t="str">
        <f t="shared" si="296"/>
        <v>End Loc</v>
      </c>
      <c r="J3147" s="24" t="str">
        <f t="shared" si="297"/>
        <v>Segment</v>
      </c>
      <c r="K3147" s="71" t="s">
        <v>789</v>
      </c>
      <c r="L3147" s="22">
        <v>1.75</v>
      </c>
      <c r="M3147" s="22">
        <v>1.99</v>
      </c>
      <c r="N3147" s="22">
        <v>5</v>
      </c>
      <c r="O3147" s="22">
        <v>0</v>
      </c>
      <c r="P3147" s="22">
        <v>0</v>
      </c>
      <c r="Q3147" s="22">
        <v>5</v>
      </c>
      <c r="R3147" s="22"/>
      <c r="S3147" s="22"/>
      <c r="T3147" s="22"/>
      <c r="U3147" t="s">
        <v>1281</v>
      </c>
      <c r="V3147" s="18">
        <f t="shared" si="298"/>
        <v>0.24</v>
      </c>
      <c r="W3147" s="18">
        <v>41.000098489199999</v>
      </c>
      <c r="X3147" s="18">
        <v>-81.531875677100004</v>
      </c>
      <c r="Y3147" s="18">
        <v>41.001767380099999</v>
      </c>
      <c r="Z3147" s="18">
        <v>-81.528388336399999</v>
      </c>
      <c r="AA3147" s="71" t="str">
        <f t="shared" si="299"/>
        <v>SUM</v>
      </c>
    </row>
    <row r="3148" spans="1:27" x14ac:dyDescent="0.25">
      <c r="A3148" s="22" t="s">
        <v>5377</v>
      </c>
      <c r="B3148" s="22">
        <v>0</v>
      </c>
      <c r="C3148" s="22" t="s">
        <v>4621</v>
      </c>
      <c r="D3148" s="22">
        <v>2</v>
      </c>
      <c r="E3148" s="23" t="str">
        <f t="shared" si="294"/>
        <v>Green</v>
      </c>
      <c r="F3148" s="72" t="s">
        <v>1678</v>
      </c>
      <c r="G3148" s="23"/>
      <c r="H3148" s="24" t="str">
        <f t="shared" si="295"/>
        <v>Start Loc</v>
      </c>
      <c r="I3148" s="24" t="str">
        <f t="shared" si="296"/>
        <v>End Loc</v>
      </c>
      <c r="J3148" s="24" t="str">
        <f t="shared" si="297"/>
        <v>Segment</v>
      </c>
      <c r="K3148" s="71" t="s">
        <v>934</v>
      </c>
      <c r="L3148" s="22">
        <v>0.75</v>
      </c>
      <c r="M3148" s="22">
        <v>0.99</v>
      </c>
      <c r="N3148" s="22">
        <v>2</v>
      </c>
      <c r="O3148" s="22">
        <v>0</v>
      </c>
      <c r="P3148" s="22">
        <v>0</v>
      </c>
      <c r="Q3148" s="22">
        <v>0</v>
      </c>
      <c r="R3148" s="22"/>
      <c r="S3148" s="22"/>
      <c r="T3148" s="22"/>
      <c r="U3148" t="s">
        <v>1557</v>
      </c>
      <c r="V3148" s="18">
        <f t="shared" si="298"/>
        <v>0.24</v>
      </c>
      <c r="W3148" s="18">
        <v>40.999285113299997</v>
      </c>
      <c r="X3148" s="18">
        <v>-81.405919505400007</v>
      </c>
      <c r="Y3148" s="18">
        <v>41.002173342799999</v>
      </c>
      <c r="Z3148" s="18">
        <v>-81.408450805200005</v>
      </c>
      <c r="AA3148" s="71" t="str">
        <f t="shared" si="299"/>
        <v>SUM</v>
      </c>
    </row>
    <row r="3149" spans="1:27" x14ac:dyDescent="0.25">
      <c r="A3149" s="22" t="s">
        <v>3359</v>
      </c>
      <c r="B3149" s="22">
        <v>0</v>
      </c>
      <c r="C3149" s="22" t="s">
        <v>4624</v>
      </c>
      <c r="D3149" s="22">
        <v>3</v>
      </c>
      <c r="E3149" s="23" t="str">
        <f t="shared" si="294"/>
        <v>Green</v>
      </c>
      <c r="F3149" s="72" t="s">
        <v>1693</v>
      </c>
      <c r="G3149" s="23"/>
      <c r="H3149" s="24" t="str">
        <f t="shared" si="295"/>
        <v>Start Loc</v>
      </c>
      <c r="I3149" s="24" t="str">
        <f t="shared" si="296"/>
        <v>End Loc</v>
      </c>
      <c r="J3149" s="24" t="str">
        <f t="shared" si="297"/>
        <v>Segment</v>
      </c>
      <c r="K3149" s="71" t="s">
        <v>866</v>
      </c>
      <c r="L3149" s="22">
        <v>2.25</v>
      </c>
      <c r="M3149" s="22">
        <v>2.4900000000000002</v>
      </c>
      <c r="N3149" s="22">
        <v>3</v>
      </c>
      <c r="O3149" s="22">
        <v>0</v>
      </c>
      <c r="P3149" s="22">
        <v>0</v>
      </c>
      <c r="Q3149" s="22">
        <v>1</v>
      </c>
      <c r="R3149" s="22"/>
      <c r="S3149" s="22"/>
      <c r="T3149" s="22"/>
      <c r="U3149" t="s">
        <v>677</v>
      </c>
      <c r="V3149" s="18">
        <f t="shared" si="298"/>
        <v>0.24000000000000021</v>
      </c>
      <c r="W3149" s="18">
        <v>40.999045943200002</v>
      </c>
      <c r="X3149" s="18">
        <v>-80.609126427500001</v>
      </c>
      <c r="Y3149" s="18">
        <v>41.002317840499998</v>
      </c>
      <c r="Z3149" s="18">
        <v>-80.609791234699998</v>
      </c>
      <c r="AA3149" s="71" t="str">
        <f t="shared" si="299"/>
        <v>MAH</v>
      </c>
    </row>
    <row r="3150" spans="1:27" x14ac:dyDescent="0.25">
      <c r="A3150" s="22" t="s">
        <v>2463</v>
      </c>
      <c r="B3150" s="22">
        <v>0</v>
      </c>
      <c r="C3150" s="22" t="s">
        <v>4619</v>
      </c>
      <c r="D3150" s="22">
        <v>2</v>
      </c>
      <c r="E3150" s="23" t="str">
        <f t="shared" si="294"/>
        <v>Green</v>
      </c>
      <c r="F3150" s="72" t="s">
        <v>1693</v>
      </c>
      <c r="G3150" s="23"/>
      <c r="H3150" s="24" t="str">
        <f t="shared" si="295"/>
        <v>Start Loc</v>
      </c>
      <c r="I3150" s="24" t="str">
        <f t="shared" si="296"/>
        <v>End Loc</v>
      </c>
      <c r="J3150" s="24" t="str">
        <f t="shared" si="297"/>
        <v>Segment</v>
      </c>
      <c r="K3150" s="71" t="s">
        <v>918</v>
      </c>
      <c r="L3150" s="22">
        <v>0.5</v>
      </c>
      <c r="M3150" s="22">
        <v>0.74</v>
      </c>
      <c r="N3150" s="22">
        <v>2</v>
      </c>
      <c r="O3150" s="22">
        <v>0</v>
      </c>
      <c r="P3150" s="22">
        <v>0</v>
      </c>
      <c r="Q3150" s="22">
        <v>0</v>
      </c>
      <c r="R3150" s="22"/>
      <c r="S3150" s="22"/>
      <c r="T3150" s="22"/>
      <c r="U3150" t="s">
        <v>1262</v>
      </c>
      <c r="V3150" s="18">
        <f t="shared" si="298"/>
        <v>0.24</v>
      </c>
      <c r="W3150" s="18">
        <v>41.002381085099998</v>
      </c>
      <c r="X3150" s="18">
        <v>-80.624404097099998</v>
      </c>
      <c r="Y3150" s="18">
        <v>41.002443558800003</v>
      </c>
      <c r="Z3150" s="18">
        <v>-80.6198006714</v>
      </c>
      <c r="AA3150" s="71" t="str">
        <f t="shared" si="299"/>
        <v>MAH</v>
      </c>
    </row>
    <row r="3151" spans="1:27" x14ac:dyDescent="0.25">
      <c r="A3151" s="22" t="s">
        <v>6403</v>
      </c>
      <c r="B3151" s="22">
        <v>0</v>
      </c>
      <c r="C3151" s="22" t="s">
        <v>4622</v>
      </c>
      <c r="D3151" s="22">
        <v>3</v>
      </c>
      <c r="E3151" s="23" t="str">
        <f t="shared" si="294"/>
        <v>Green</v>
      </c>
      <c r="F3151" s="72" t="s">
        <v>1678</v>
      </c>
      <c r="G3151" s="23"/>
      <c r="H3151" s="24" t="str">
        <f t="shared" si="295"/>
        <v>Start Loc</v>
      </c>
      <c r="I3151" s="24" t="str">
        <f t="shared" si="296"/>
        <v>End Loc</v>
      </c>
      <c r="J3151" s="24" t="str">
        <f t="shared" si="297"/>
        <v>Segment</v>
      </c>
      <c r="K3151" s="71" t="s">
        <v>860</v>
      </c>
      <c r="L3151" s="22">
        <v>1.5</v>
      </c>
      <c r="M3151" s="22">
        <v>1.74</v>
      </c>
      <c r="N3151" s="22">
        <v>3</v>
      </c>
      <c r="O3151" s="22">
        <v>0</v>
      </c>
      <c r="P3151" s="22">
        <v>0</v>
      </c>
      <c r="Q3151" s="22">
        <v>4</v>
      </c>
      <c r="R3151" s="22"/>
      <c r="S3151" s="22"/>
      <c r="T3151" s="22"/>
      <c r="U3151" t="s">
        <v>1282</v>
      </c>
      <c r="V3151" s="18">
        <f t="shared" si="298"/>
        <v>0.24</v>
      </c>
      <c r="W3151" s="18">
        <v>40.999659329799996</v>
      </c>
      <c r="X3151" s="18">
        <v>-81.532070820900003</v>
      </c>
      <c r="Y3151" s="18">
        <v>41.002749669300002</v>
      </c>
      <c r="Z3151" s="18">
        <v>-81.532108499800003</v>
      </c>
      <c r="AA3151" s="71" t="str">
        <f t="shared" si="299"/>
        <v>SUM</v>
      </c>
    </row>
    <row r="3152" spans="1:27" x14ac:dyDescent="0.25">
      <c r="A3152" s="22" t="s">
        <v>6295</v>
      </c>
      <c r="B3152" s="22">
        <v>0</v>
      </c>
      <c r="C3152" s="22" t="s">
        <v>4606</v>
      </c>
      <c r="D3152" s="22">
        <v>2</v>
      </c>
      <c r="E3152" s="23" t="str">
        <f t="shared" si="294"/>
        <v>Green</v>
      </c>
      <c r="F3152" s="72" t="s">
        <v>1678</v>
      </c>
      <c r="G3152" s="23"/>
      <c r="H3152" s="24" t="str">
        <f t="shared" si="295"/>
        <v>Start Loc</v>
      </c>
      <c r="I3152" s="24" t="str">
        <f t="shared" si="296"/>
        <v>End Loc</v>
      </c>
      <c r="J3152" s="24" t="str">
        <f t="shared" si="297"/>
        <v>Segment</v>
      </c>
      <c r="K3152" s="71" t="s">
        <v>789</v>
      </c>
      <c r="L3152" s="22">
        <v>0.25</v>
      </c>
      <c r="M3152" s="22">
        <v>0.49</v>
      </c>
      <c r="N3152" s="22">
        <v>2</v>
      </c>
      <c r="O3152" s="22">
        <v>0</v>
      </c>
      <c r="P3152" s="22">
        <v>0</v>
      </c>
      <c r="Q3152" s="22">
        <v>3</v>
      </c>
      <c r="R3152" s="22"/>
      <c r="S3152" s="22"/>
      <c r="T3152" s="22"/>
      <c r="U3152" t="s">
        <v>1281</v>
      </c>
      <c r="V3152" s="18">
        <f t="shared" si="298"/>
        <v>0.24</v>
      </c>
      <c r="W3152" s="18">
        <v>41.0060947849</v>
      </c>
      <c r="X3152" s="18">
        <v>-81.551010057699997</v>
      </c>
      <c r="Y3152" s="18">
        <v>41.004471705699999</v>
      </c>
      <c r="Z3152" s="18">
        <v>-81.547170022200007</v>
      </c>
      <c r="AA3152" s="71" t="str">
        <f t="shared" si="299"/>
        <v>SUM</v>
      </c>
    </row>
    <row r="3153" spans="1:27" x14ac:dyDescent="0.25">
      <c r="A3153" s="22" t="s">
        <v>4447</v>
      </c>
      <c r="B3153" s="22">
        <v>0</v>
      </c>
      <c r="C3153" s="22" t="s">
        <v>4621</v>
      </c>
      <c r="D3153" s="22">
        <v>4</v>
      </c>
      <c r="E3153" s="23" t="str">
        <f t="shared" si="294"/>
        <v>Green</v>
      </c>
      <c r="F3153" s="72" t="s">
        <v>1693</v>
      </c>
      <c r="G3153" s="23"/>
      <c r="H3153" s="24" t="str">
        <f t="shared" si="295"/>
        <v>Start Loc</v>
      </c>
      <c r="I3153" s="24" t="str">
        <f t="shared" si="296"/>
        <v>End Loc</v>
      </c>
      <c r="J3153" s="24" t="str">
        <f t="shared" si="297"/>
        <v>Segment</v>
      </c>
      <c r="K3153" s="71" t="s">
        <v>918</v>
      </c>
      <c r="L3153" s="22">
        <v>0.75</v>
      </c>
      <c r="M3153" s="22">
        <v>0.99</v>
      </c>
      <c r="N3153" s="22">
        <v>4</v>
      </c>
      <c r="O3153" s="22">
        <v>0</v>
      </c>
      <c r="P3153" s="22">
        <v>0</v>
      </c>
      <c r="Q3153" s="22">
        <v>2</v>
      </c>
      <c r="R3153" s="22"/>
      <c r="S3153" s="22"/>
      <c r="T3153" s="22"/>
      <c r="U3153" t="s">
        <v>1262</v>
      </c>
      <c r="V3153" s="18">
        <f t="shared" si="298"/>
        <v>0.24</v>
      </c>
      <c r="W3153" s="18">
        <v>41.002509913099999</v>
      </c>
      <c r="X3153" s="18">
        <v>-80.619652190699995</v>
      </c>
      <c r="Y3153" s="18">
        <v>41.005094512399999</v>
      </c>
      <c r="Z3153" s="18">
        <v>-80.616977667200004</v>
      </c>
      <c r="AA3153" s="71" t="str">
        <f t="shared" si="299"/>
        <v>MAH</v>
      </c>
    </row>
    <row r="3154" spans="1:27" x14ac:dyDescent="0.25">
      <c r="A3154" s="22" t="s">
        <v>3470</v>
      </c>
      <c r="B3154" s="22">
        <v>0</v>
      </c>
      <c r="C3154" s="22" t="s">
        <v>4608</v>
      </c>
      <c r="D3154" s="22">
        <v>2</v>
      </c>
      <c r="E3154" s="23" t="str">
        <f t="shared" si="294"/>
        <v>Green</v>
      </c>
      <c r="F3154" s="72" t="s">
        <v>1672</v>
      </c>
      <c r="G3154" s="23"/>
      <c r="H3154" s="24" t="str">
        <f t="shared" si="295"/>
        <v>Start Loc</v>
      </c>
      <c r="I3154" s="24" t="str">
        <f t="shared" si="296"/>
        <v>End Loc</v>
      </c>
      <c r="J3154" s="24" t="str">
        <f t="shared" si="297"/>
        <v>Segment</v>
      </c>
      <c r="K3154" s="71" t="s">
        <v>808</v>
      </c>
      <c r="L3154" s="22">
        <v>1.25</v>
      </c>
      <c r="M3154" s="22">
        <v>1.49</v>
      </c>
      <c r="N3154" s="22">
        <v>2</v>
      </c>
      <c r="O3154" s="22">
        <v>0</v>
      </c>
      <c r="P3154" s="22">
        <v>0</v>
      </c>
      <c r="Q3154" s="22">
        <v>1</v>
      </c>
      <c r="R3154" s="22"/>
      <c r="S3154" s="22"/>
      <c r="T3154" s="22"/>
      <c r="U3154" t="s">
        <v>648</v>
      </c>
      <c r="V3154" s="18">
        <f t="shared" si="298"/>
        <v>0.24</v>
      </c>
      <c r="W3154" s="18">
        <v>41.003233288799997</v>
      </c>
      <c r="X3154" s="18">
        <v>-81.368376119499999</v>
      </c>
      <c r="Y3154" s="18">
        <v>41.005404795899999</v>
      </c>
      <c r="Z3154" s="18">
        <v>-81.371715245499999</v>
      </c>
      <c r="AA3154" s="71" t="str">
        <f t="shared" si="299"/>
        <v>POR</v>
      </c>
    </row>
    <row r="3155" spans="1:27" x14ac:dyDescent="0.25">
      <c r="A3155" s="22" t="s">
        <v>2874</v>
      </c>
      <c r="B3155" s="22">
        <v>0</v>
      </c>
      <c r="C3155" s="22" t="s">
        <v>4612</v>
      </c>
      <c r="D3155" s="22">
        <v>3</v>
      </c>
      <c r="E3155" s="23" t="str">
        <f t="shared" si="294"/>
        <v>Green</v>
      </c>
      <c r="F3155" s="72" t="s">
        <v>1693</v>
      </c>
      <c r="G3155" s="23"/>
      <c r="H3155" s="24" t="str">
        <f t="shared" si="295"/>
        <v>Start Loc</v>
      </c>
      <c r="I3155" s="24" t="str">
        <f t="shared" si="296"/>
        <v>End Loc</v>
      </c>
      <c r="J3155" s="24" t="str">
        <f t="shared" si="297"/>
        <v>Segment</v>
      </c>
      <c r="K3155" s="71" t="s">
        <v>921</v>
      </c>
      <c r="L3155" s="22">
        <v>1</v>
      </c>
      <c r="M3155" s="22">
        <v>1.24</v>
      </c>
      <c r="N3155" s="22">
        <v>3</v>
      </c>
      <c r="O3155" s="22">
        <v>0</v>
      </c>
      <c r="P3155" s="22">
        <v>0</v>
      </c>
      <c r="Q3155" s="22">
        <v>1</v>
      </c>
      <c r="R3155" s="22"/>
      <c r="S3155" s="22"/>
      <c r="T3155" s="22"/>
      <c r="U3155" t="s">
        <v>2136</v>
      </c>
      <c r="V3155" s="18">
        <f t="shared" si="298"/>
        <v>0.24</v>
      </c>
      <c r="W3155" s="18">
        <v>41.002252525999999</v>
      </c>
      <c r="X3155" s="18">
        <v>-80.985683944100003</v>
      </c>
      <c r="Y3155" s="18">
        <v>41.005661172099998</v>
      </c>
      <c r="Z3155" s="18">
        <v>-80.986179923700007</v>
      </c>
      <c r="AA3155" s="71" t="str">
        <f t="shared" si="299"/>
        <v>MAH</v>
      </c>
    </row>
    <row r="3156" spans="1:27" x14ac:dyDescent="0.25">
      <c r="A3156" s="22" t="s">
        <v>5160</v>
      </c>
      <c r="B3156" s="22">
        <v>0</v>
      </c>
      <c r="C3156" s="22" t="s">
        <v>4622</v>
      </c>
      <c r="D3156" s="22">
        <v>2</v>
      </c>
      <c r="E3156" s="23" t="str">
        <f t="shared" si="294"/>
        <v>Green</v>
      </c>
      <c r="F3156" s="72" t="s">
        <v>1678</v>
      </c>
      <c r="G3156" s="23"/>
      <c r="H3156" s="24" t="str">
        <f t="shared" si="295"/>
        <v>Start Loc</v>
      </c>
      <c r="I3156" s="24" t="str">
        <f t="shared" si="296"/>
        <v>End Loc</v>
      </c>
      <c r="J3156" s="24" t="str">
        <f t="shared" si="297"/>
        <v>Segment</v>
      </c>
      <c r="K3156" s="71" t="s">
        <v>871</v>
      </c>
      <c r="L3156" s="22">
        <v>1.5</v>
      </c>
      <c r="M3156" s="22">
        <v>1.74</v>
      </c>
      <c r="N3156" s="22">
        <v>2</v>
      </c>
      <c r="O3156" s="22">
        <v>0</v>
      </c>
      <c r="P3156" s="22">
        <v>1</v>
      </c>
      <c r="Q3156" s="22">
        <v>1</v>
      </c>
      <c r="R3156" s="22"/>
      <c r="S3156" s="22"/>
      <c r="T3156" s="22"/>
      <c r="U3156" t="s">
        <v>4809</v>
      </c>
      <c r="V3156" s="18">
        <f t="shared" si="298"/>
        <v>0.24</v>
      </c>
      <c r="W3156" s="18">
        <v>41.007875714199997</v>
      </c>
      <c r="X3156" s="18">
        <v>-81.504699291600005</v>
      </c>
      <c r="Y3156" s="18">
        <v>41.0071515753</v>
      </c>
      <c r="Z3156" s="18">
        <v>-81.500296642999999</v>
      </c>
      <c r="AA3156" s="71" t="str">
        <f t="shared" si="299"/>
        <v>SUM</v>
      </c>
    </row>
    <row r="3157" spans="1:27" x14ac:dyDescent="0.25">
      <c r="A3157" s="22" t="s">
        <v>2558</v>
      </c>
      <c r="B3157" s="22">
        <v>0</v>
      </c>
      <c r="C3157" s="22" t="s">
        <v>4622</v>
      </c>
      <c r="D3157" s="22">
        <v>4</v>
      </c>
      <c r="E3157" s="23" t="str">
        <f t="shared" si="294"/>
        <v>Green</v>
      </c>
      <c r="F3157" s="72" t="s">
        <v>1672</v>
      </c>
      <c r="G3157" s="23"/>
      <c r="H3157" s="24" t="str">
        <f t="shared" si="295"/>
        <v>Start Loc</v>
      </c>
      <c r="I3157" s="24" t="str">
        <f t="shared" si="296"/>
        <v>End Loc</v>
      </c>
      <c r="J3157" s="24" t="str">
        <f t="shared" si="297"/>
        <v>Segment</v>
      </c>
      <c r="K3157" s="71" t="s">
        <v>808</v>
      </c>
      <c r="L3157" s="22">
        <v>1.5</v>
      </c>
      <c r="M3157" s="22">
        <v>1.74</v>
      </c>
      <c r="N3157" s="22">
        <v>4</v>
      </c>
      <c r="O3157" s="22">
        <v>0</v>
      </c>
      <c r="P3157" s="22">
        <v>1</v>
      </c>
      <c r="Q3157" s="22">
        <v>2</v>
      </c>
      <c r="R3157" s="22"/>
      <c r="S3157" s="22"/>
      <c r="T3157" s="22"/>
      <c r="U3157" t="s">
        <v>648</v>
      </c>
      <c r="V3157" s="18">
        <f t="shared" si="298"/>
        <v>0.24</v>
      </c>
      <c r="W3157" s="18">
        <v>41.005508342100001</v>
      </c>
      <c r="X3157" s="18">
        <v>-81.371848831199998</v>
      </c>
      <c r="Y3157" s="18">
        <v>41.0082422618</v>
      </c>
      <c r="Z3157" s="18">
        <v>-81.374333221900002</v>
      </c>
      <c r="AA3157" s="71" t="str">
        <f t="shared" si="299"/>
        <v>POR</v>
      </c>
    </row>
    <row r="3158" spans="1:27" x14ac:dyDescent="0.25">
      <c r="A3158" s="22" t="s">
        <v>3036</v>
      </c>
      <c r="B3158" s="22">
        <v>0</v>
      </c>
      <c r="C3158" s="22" t="s">
        <v>4608</v>
      </c>
      <c r="D3158" s="22">
        <v>2</v>
      </c>
      <c r="E3158" s="23" t="str">
        <f t="shared" si="294"/>
        <v>Green</v>
      </c>
      <c r="F3158" s="72" t="s">
        <v>1706</v>
      </c>
      <c r="G3158" s="23"/>
      <c r="H3158" s="24" t="str">
        <f t="shared" si="295"/>
        <v>Start Loc</v>
      </c>
      <c r="I3158" s="24" t="str">
        <f t="shared" si="296"/>
        <v>End Loc</v>
      </c>
      <c r="J3158" s="24" t="str">
        <f t="shared" si="297"/>
        <v>Segment</v>
      </c>
      <c r="K3158" s="71" t="s">
        <v>2040</v>
      </c>
      <c r="L3158" s="22">
        <v>1.25</v>
      </c>
      <c r="M3158" s="22">
        <v>1.49</v>
      </c>
      <c r="N3158" s="22">
        <v>2</v>
      </c>
      <c r="O3158" s="22">
        <v>0</v>
      </c>
      <c r="P3158" s="22">
        <v>0</v>
      </c>
      <c r="Q3158" s="22">
        <v>2</v>
      </c>
      <c r="R3158" s="22"/>
      <c r="S3158" s="22"/>
      <c r="T3158" s="22"/>
      <c r="U3158" t="s">
        <v>2160</v>
      </c>
      <c r="V3158" s="18">
        <f t="shared" si="298"/>
        <v>0.24</v>
      </c>
      <c r="W3158" s="18">
        <v>41.005571345</v>
      </c>
      <c r="X3158" s="18">
        <v>-81.748437274099999</v>
      </c>
      <c r="Y3158" s="18">
        <v>41.008738939499999</v>
      </c>
      <c r="Z3158" s="18">
        <v>-81.746844191899996</v>
      </c>
      <c r="AA3158" s="71" t="str">
        <f t="shared" si="299"/>
        <v>MED</v>
      </c>
    </row>
    <row r="3159" spans="1:27" x14ac:dyDescent="0.25">
      <c r="A3159" s="22" t="s">
        <v>3525</v>
      </c>
      <c r="B3159" s="22">
        <v>0</v>
      </c>
      <c r="C3159" s="22" t="s">
        <v>4621</v>
      </c>
      <c r="D3159" s="22">
        <v>3</v>
      </c>
      <c r="E3159" s="23" t="str">
        <f t="shared" si="294"/>
        <v>Green</v>
      </c>
      <c r="F3159" s="72" t="s">
        <v>1688</v>
      </c>
      <c r="G3159" s="23"/>
      <c r="H3159" s="24" t="str">
        <f t="shared" si="295"/>
        <v>Start Loc</v>
      </c>
      <c r="I3159" s="24" t="str">
        <f t="shared" si="296"/>
        <v>End Loc</v>
      </c>
      <c r="J3159" s="24" t="str">
        <f t="shared" si="297"/>
        <v>Segment</v>
      </c>
      <c r="K3159" s="71" t="s">
        <v>861</v>
      </c>
      <c r="L3159" s="22">
        <v>0.75</v>
      </c>
      <c r="M3159" s="22">
        <v>0.99</v>
      </c>
      <c r="N3159" s="22">
        <v>3</v>
      </c>
      <c r="O3159" s="22">
        <v>1</v>
      </c>
      <c r="P3159" s="22">
        <v>1</v>
      </c>
      <c r="Q3159" s="22">
        <v>1</v>
      </c>
      <c r="R3159" s="22"/>
      <c r="S3159" s="22"/>
      <c r="T3159" s="22"/>
      <c r="U3159" t="s">
        <v>1419</v>
      </c>
      <c r="V3159" s="18">
        <f t="shared" si="298"/>
        <v>0.24</v>
      </c>
      <c r="W3159" s="18">
        <v>41.007844746300002</v>
      </c>
      <c r="X3159" s="18">
        <v>-82.852585589200004</v>
      </c>
      <c r="Y3159" s="18">
        <v>41.011037748</v>
      </c>
      <c r="Z3159" s="18">
        <v>-82.853941839599997</v>
      </c>
      <c r="AA3159" s="71" t="str">
        <f t="shared" si="299"/>
        <v>SEN</v>
      </c>
    </row>
    <row r="3160" spans="1:27" x14ac:dyDescent="0.25">
      <c r="A3160" s="22" t="s">
        <v>2317</v>
      </c>
      <c r="B3160" s="22">
        <v>0</v>
      </c>
      <c r="C3160" s="22" t="s">
        <v>4617</v>
      </c>
      <c r="D3160" s="22">
        <v>2</v>
      </c>
      <c r="E3160" s="23" t="str">
        <f t="shared" si="294"/>
        <v>Green</v>
      </c>
      <c r="F3160" s="72" t="s">
        <v>1678</v>
      </c>
      <c r="G3160" s="23"/>
      <c r="H3160" s="24" t="str">
        <f t="shared" si="295"/>
        <v>Start Loc</v>
      </c>
      <c r="I3160" s="24" t="str">
        <f t="shared" si="296"/>
        <v>End Loc</v>
      </c>
      <c r="J3160" s="24" t="str">
        <f t="shared" si="297"/>
        <v>Segment</v>
      </c>
      <c r="K3160" s="71" t="s">
        <v>991</v>
      </c>
      <c r="L3160" s="22">
        <v>2.75</v>
      </c>
      <c r="M3160" s="22">
        <v>2.99</v>
      </c>
      <c r="N3160" s="22">
        <v>2</v>
      </c>
      <c r="O3160" s="22">
        <v>1</v>
      </c>
      <c r="P3160" s="22">
        <v>0</v>
      </c>
      <c r="Q3160" s="22">
        <v>0</v>
      </c>
      <c r="R3160" s="22"/>
      <c r="S3160" s="22"/>
      <c r="T3160" s="22"/>
      <c r="U3160" t="s">
        <v>1592</v>
      </c>
      <c r="V3160" s="18">
        <f t="shared" si="298"/>
        <v>0.24000000000000021</v>
      </c>
      <c r="W3160" s="18">
        <v>41.010285654299999</v>
      </c>
      <c r="X3160" s="18">
        <v>-81.430218151399998</v>
      </c>
      <c r="Y3160" s="18">
        <v>41.013352292699999</v>
      </c>
      <c r="Z3160" s="18">
        <v>-81.431440865400006</v>
      </c>
      <c r="AA3160" s="71" t="str">
        <f t="shared" si="299"/>
        <v>SUM</v>
      </c>
    </row>
    <row r="3161" spans="1:27" x14ac:dyDescent="0.25">
      <c r="A3161" s="22" t="s">
        <v>4968</v>
      </c>
      <c r="B3161" s="22">
        <v>0</v>
      </c>
      <c r="C3161" s="22" t="s">
        <v>4620</v>
      </c>
      <c r="D3161" s="22">
        <v>2</v>
      </c>
      <c r="E3161" s="23" t="str">
        <f t="shared" si="294"/>
        <v>Green</v>
      </c>
      <c r="F3161" s="72" t="s">
        <v>1688</v>
      </c>
      <c r="G3161" s="23"/>
      <c r="H3161" s="24" t="str">
        <f t="shared" si="295"/>
        <v>Start Loc</v>
      </c>
      <c r="I3161" s="24" t="str">
        <f t="shared" si="296"/>
        <v>End Loc</v>
      </c>
      <c r="J3161" s="24" t="str">
        <f t="shared" si="297"/>
        <v>Segment</v>
      </c>
      <c r="K3161" s="71" t="s">
        <v>2026</v>
      </c>
      <c r="L3161" s="22">
        <v>0</v>
      </c>
      <c r="M3161" s="22">
        <v>0.24</v>
      </c>
      <c r="N3161" s="22">
        <v>2</v>
      </c>
      <c r="O3161" s="22">
        <v>0</v>
      </c>
      <c r="P3161" s="22">
        <v>0</v>
      </c>
      <c r="Q3161" s="22">
        <v>1</v>
      </c>
      <c r="R3161" s="22"/>
      <c r="S3161" s="22"/>
      <c r="T3161" s="22"/>
      <c r="U3161" t="s">
        <v>1859</v>
      </c>
      <c r="V3161" s="18">
        <f t="shared" si="298"/>
        <v>0.24</v>
      </c>
      <c r="W3161" s="18">
        <v>41.014163271000001</v>
      </c>
      <c r="X3161" s="18">
        <v>-83.387024069700004</v>
      </c>
      <c r="Y3161" s="18">
        <v>41.014544402200002</v>
      </c>
      <c r="Z3161" s="18">
        <v>-83.382582906699994</v>
      </c>
      <c r="AA3161" s="71" t="str">
        <f t="shared" si="299"/>
        <v>SEN</v>
      </c>
    </row>
    <row r="3162" spans="1:27" x14ac:dyDescent="0.25">
      <c r="A3162" s="22" t="s">
        <v>2372</v>
      </c>
      <c r="B3162" s="22">
        <v>0</v>
      </c>
      <c r="C3162" s="22" t="s">
        <v>4622</v>
      </c>
      <c r="D3162" s="22">
        <v>3</v>
      </c>
      <c r="E3162" s="23" t="str">
        <f t="shared" si="294"/>
        <v>Green</v>
      </c>
      <c r="F3162" s="72" t="s">
        <v>1706</v>
      </c>
      <c r="G3162" s="23"/>
      <c r="H3162" s="24" t="str">
        <f t="shared" si="295"/>
        <v>Start Loc</v>
      </c>
      <c r="I3162" s="24" t="str">
        <f t="shared" si="296"/>
        <v>End Loc</v>
      </c>
      <c r="J3162" s="24" t="str">
        <f t="shared" si="297"/>
        <v>Segment</v>
      </c>
      <c r="K3162" s="71" t="s">
        <v>908</v>
      </c>
      <c r="L3162" s="22">
        <v>1.5</v>
      </c>
      <c r="M3162" s="22">
        <v>1.74</v>
      </c>
      <c r="N3162" s="22">
        <v>3</v>
      </c>
      <c r="O3162" s="22">
        <v>0</v>
      </c>
      <c r="P3162" s="22">
        <v>0</v>
      </c>
      <c r="Q3162" s="22">
        <v>0</v>
      </c>
      <c r="R3162" s="22"/>
      <c r="S3162" s="22"/>
      <c r="T3162" s="22"/>
      <c r="U3162" t="s">
        <v>2075</v>
      </c>
      <c r="V3162" s="18">
        <f t="shared" si="298"/>
        <v>0.24</v>
      </c>
      <c r="W3162" s="18">
        <v>41.012093728300002</v>
      </c>
      <c r="X3162" s="18">
        <v>-82.034483922099994</v>
      </c>
      <c r="Y3162" s="18">
        <v>41.014968072000002</v>
      </c>
      <c r="Z3162" s="18">
        <v>-82.036508619700001</v>
      </c>
      <c r="AA3162" s="71" t="str">
        <f t="shared" si="299"/>
        <v>MED</v>
      </c>
    </row>
    <row r="3163" spans="1:27" x14ac:dyDescent="0.25">
      <c r="A3163" s="22" t="s">
        <v>3492</v>
      </c>
      <c r="B3163" s="22">
        <v>0</v>
      </c>
      <c r="C3163" s="22" t="s">
        <v>4615</v>
      </c>
      <c r="D3163" s="22">
        <v>4</v>
      </c>
      <c r="E3163" s="23" t="str">
        <f t="shared" si="294"/>
        <v>Green</v>
      </c>
      <c r="F3163" s="72" t="s">
        <v>1678</v>
      </c>
      <c r="G3163" s="23"/>
      <c r="H3163" s="24" t="str">
        <f t="shared" si="295"/>
        <v>Start Loc</v>
      </c>
      <c r="I3163" s="24" t="str">
        <f t="shared" si="296"/>
        <v>End Loc</v>
      </c>
      <c r="J3163" s="24" t="str">
        <f t="shared" si="297"/>
        <v>Segment</v>
      </c>
      <c r="K3163" s="71" t="s">
        <v>860</v>
      </c>
      <c r="L3163" s="22">
        <v>2.5</v>
      </c>
      <c r="M3163" s="22">
        <v>2.74</v>
      </c>
      <c r="N3163" s="22">
        <v>4</v>
      </c>
      <c r="O3163" s="22">
        <v>0</v>
      </c>
      <c r="P3163" s="22">
        <v>2</v>
      </c>
      <c r="Q3163" s="22">
        <v>3</v>
      </c>
      <c r="R3163" s="22"/>
      <c r="S3163" s="22"/>
      <c r="T3163" s="22"/>
      <c r="U3163" t="s">
        <v>1282</v>
      </c>
      <c r="V3163" s="18">
        <f t="shared" si="298"/>
        <v>0.24000000000000021</v>
      </c>
      <c r="W3163" s="18">
        <v>41.013637102600001</v>
      </c>
      <c r="X3163" s="18">
        <v>-81.532470620599995</v>
      </c>
      <c r="Y3163" s="18">
        <v>41.017079621999997</v>
      </c>
      <c r="Z3163" s="18">
        <v>-81.532779417399993</v>
      </c>
      <c r="AA3163" s="71" t="str">
        <f t="shared" si="299"/>
        <v>SUM</v>
      </c>
    </row>
    <row r="3164" spans="1:27" x14ac:dyDescent="0.25">
      <c r="A3164" s="22" t="s">
        <v>4124</v>
      </c>
      <c r="B3164" s="22">
        <v>0</v>
      </c>
      <c r="C3164" s="22" t="s">
        <v>4638</v>
      </c>
      <c r="D3164" s="22">
        <v>4</v>
      </c>
      <c r="E3164" s="23" t="str">
        <f t="shared" si="294"/>
        <v>Green</v>
      </c>
      <c r="F3164" s="72" t="s">
        <v>1678</v>
      </c>
      <c r="G3164" s="23"/>
      <c r="H3164" s="24" t="str">
        <f t="shared" si="295"/>
        <v>Start Loc</v>
      </c>
      <c r="I3164" s="24" t="str">
        <f t="shared" si="296"/>
        <v>End Loc</v>
      </c>
      <c r="J3164" s="24" t="str">
        <f t="shared" si="297"/>
        <v>Segment</v>
      </c>
      <c r="K3164" s="71" t="s">
        <v>917</v>
      </c>
      <c r="L3164" s="22">
        <v>7.5</v>
      </c>
      <c r="M3164" s="22">
        <v>7.74</v>
      </c>
      <c r="N3164" s="22">
        <v>4</v>
      </c>
      <c r="O3164" s="22">
        <v>0</v>
      </c>
      <c r="P3164" s="22">
        <v>2</v>
      </c>
      <c r="Q3164" s="22">
        <v>2</v>
      </c>
      <c r="R3164" s="22"/>
      <c r="S3164" s="22"/>
      <c r="T3164" s="22"/>
      <c r="U3164" t="s">
        <v>1259</v>
      </c>
      <c r="V3164" s="18">
        <f t="shared" si="298"/>
        <v>0.24000000000000021</v>
      </c>
      <c r="W3164" s="18">
        <v>41.014265753499998</v>
      </c>
      <c r="X3164" s="18">
        <v>-81.523635447199993</v>
      </c>
      <c r="Y3164" s="18">
        <v>41.017663712299999</v>
      </c>
      <c r="Z3164" s="18">
        <v>-81.5240270022</v>
      </c>
      <c r="AA3164" s="71" t="str">
        <f t="shared" si="299"/>
        <v>SUM</v>
      </c>
    </row>
    <row r="3165" spans="1:27" x14ac:dyDescent="0.25">
      <c r="A3165" s="22" t="s">
        <v>3722</v>
      </c>
      <c r="B3165" s="22">
        <v>0</v>
      </c>
      <c r="C3165" s="22" t="s">
        <v>4617</v>
      </c>
      <c r="D3165" s="22">
        <v>3</v>
      </c>
      <c r="E3165" s="23" t="str">
        <f t="shared" si="294"/>
        <v>Green</v>
      </c>
      <c r="F3165" s="72" t="s">
        <v>1678</v>
      </c>
      <c r="G3165" s="23"/>
      <c r="H3165" s="24" t="str">
        <f t="shared" si="295"/>
        <v>Start Loc</v>
      </c>
      <c r="I3165" s="24" t="str">
        <f t="shared" si="296"/>
        <v>End Loc</v>
      </c>
      <c r="J3165" s="24" t="str">
        <f t="shared" si="297"/>
        <v>Segment</v>
      </c>
      <c r="K3165" s="71" t="s">
        <v>860</v>
      </c>
      <c r="L3165" s="22">
        <v>2.75</v>
      </c>
      <c r="M3165" s="22">
        <v>2.99</v>
      </c>
      <c r="N3165" s="22">
        <v>3</v>
      </c>
      <c r="O3165" s="22">
        <v>0</v>
      </c>
      <c r="P3165" s="22">
        <v>0</v>
      </c>
      <c r="Q3165" s="22">
        <v>4</v>
      </c>
      <c r="R3165" s="22"/>
      <c r="S3165" s="22"/>
      <c r="T3165" s="22"/>
      <c r="U3165" t="s">
        <v>1282</v>
      </c>
      <c r="V3165" s="18">
        <f t="shared" si="298"/>
        <v>0.24000000000000021</v>
      </c>
      <c r="W3165" s="18">
        <v>41.0172226189</v>
      </c>
      <c r="X3165" s="18">
        <v>-81.532754625600006</v>
      </c>
      <c r="Y3165" s="18">
        <v>41.019873054500003</v>
      </c>
      <c r="Z3165" s="18">
        <v>-81.530062302900006</v>
      </c>
      <c r="AA3165" s="71" t="str">
        <f t="shared" si="299"/>
        <v>SUM</v>
      </c>
    </row>
    <row r="3166" spans="1:27" x14ac:dyDescent="0.25">
      <c r="A3166" s="22" t="s">
        <v>5597</v>
      </c>
      <c r="B3166" s="22">
        <v>0</v>
      </c>
      <c r="C3166" s="22" t="s">
        <v>4620</v>
      </c>
      <c r="D3166" s="22">
        <v>2</v>
      </c>
      <c r="E3166" s="23" t="str">
        <f t="shared" si="294"/>
        <v>Green</v>
      </c>
      <c r="F3166" s="72" t="s">
        <v>1678</v>
      </c>
      <c r="G3166" s="23"/>
      <c r="H3166" s="24" t="str">
        <f t="shared" si="295"/>
        <v>Start Loc</v>
      </c>
      <c r="I3166" s="24" t="str">
        <f t="shared" si="296"/>
        <v>End Loc</v>
      </c>
      <c r="J3166" s="24" t="str">
        <f t="shared" si="297"/>
        <v>Segment</v>
      </c>
      <c r="K3166" s="71" t="s">
        <v>1048</v>
      </c>
      <c r="L3166" s="22">
        <v>0</v>
      </c>
      <c r="M3166" s="22">
        <v>0.24</v>
      </c>
      <c r="N3166" s="22">
        <v>2</v>
      </c>
      <c r="O3166" s="22">
        <v>0</v>
      </c>
      <c r="P3166" s="22">
        <v>0</v>
      </c>
      <c r="Q3166" s="22">
        <v>1</v>
      </c>
      <c r="R3166" s="22"/>
      <c r="S3166" s="22"/>
      <c r="T3166" s="22"/>
      <c r="U3166" t="s">
        <v>6648</v>
      </c>
      <c r="V3166" s="18">
        <f t="shared" si="298"/>
        <v>0.24</v>
      </c>
      <c r="W3166" s="18">
        <v>41.023473277599997</v>
      </c>
      <c r="X3166" s="18">
        <v>-81.526274436099996</v>
      </c>
      <c r="Y3166" s="18">
        <v>41.0231100333</v>
      </c>
      <c r="Z3166" s="18">
        <v>-81.521759855599996</v>
      </c>
      <c r="AA3166" s="71" t="str">
        <f t="shared" si="299"/>
        <v>SUM</v>
      </c>
    </row>
    <row r="3167" spans="1:27" x14ac:dyDescent="0.25">
      <c r="A3167" s="22" t="s">
        <v>6553</v>
      </c>
      <c r="B3167" s="22">
        <v>0</v>
      </c>
      <c r="C3167" s="22" t="s">
        <v>4610</v>
      </c>
      <c r="D3167" s="22">
        <v>4</v>
      </c>
      <c r="E3167" s="23" t="str">
        <f t="shared" si="294"/>
        <v>Green</v>
      </c>
      <c r="F3167" s="72" t="s">
        <v>1678</v>
      </c>
      <c r="G3167" s="23"/>
      <c r="H3167" s="24" t="str">
        <f t="shared" si="295"/>
        <v>Start Loc</v>
      </c>
      <c r="I3167" s="24" t="str">
        <f t="shared" si="296"/>
        <v>End Loc</v>
      </c>
      <c r="J3167" s="24" t="str">
        <f t="shared" si="297"/>
        <v>Segment</v>
      </c>
      <c r="K3167" s="71" t="s">
        <v>917</v>
      </c>
      <c r="L3167" s="22">
        <v>8</v>
      </c>
      <c r="M3167" s="22">
        <v>8.24</v>
      </c>
      <c r="N3167" s="22">
        <v>4</v>
      </c>
      <c r="O3167" s="22">
        <v>0</v>
      </c>
      <c r="P3167" s="22">
        <v>0</v>
      </c>
      <c r="Q3167" s="22">
        <v>0</v>
      </c>
      <c r="R3167" s="22"/>
      <c r="S3167" s="22"/>
      <c r="T3167" s="22"/>
      <c r="U3167" t="s">
        <v>1259</v>
      </c>
      <c r="V3167" s="18">
        <f t="shared" si="298"/>
        <v>0.24000000000000021</v>
      </c>
      <c r="W3167" s="18">
        <v>41.020946176499997</v>
      </c>
      <c r="X3167" s="18">
        <v>-81.526443779299996</v>
      </c>
      <c r="Y3167" s="18">
        <v>41.0244064599</v>
      </c>
      <c r="Z3167" s="18">
        <v>-81.526447339300006</v>
      </c>
      <c r="AA3167" s="71" t="str">
        <f t="shared" si="299"/>
        <v>SUM</v>
      </c>
    </row>
    <row r="3168" spans="1:27" x14ac:dyDescent="0.25">
      <c r="A3168" s="22" t="s">
        <v>2912</v>
      </c>
      <c r="B3168" s="22">
        <v>0</v>
      </c>
      <c r="C3168" s="22" t="s">
        <v>4615</v>
      </c>
      <c r="D3168" s="22">
        <v>5</v>
      </c>
      <c r="E3168" s="23" t="str">
        <f t="shared" si="294"/>
        <v>Green</v>
      </c>
      <c r="F3168" s="72" t="s">
        <v>1693</v>
      </c>
      <c r="G3168" s="23"/>
      <c r="H3168" s="24" t="str">
        <f t="shared" si="295"/>
        <v>Start Loc</v>
      </c>
      <c r="I3168" s="24" t="str">
        <f t="shared" si="296"/>
        <v>End Loc</v>
      </c>
      <c r="J3168" s="24" t="str">
        <f t="shared" si="297"/>
        <v>Segment</v>
      </c>
      <c r="K3168" s="71" t="s">
        <v>957</v>
      </c>
      <c r="L3168" s="22">
        <v>2.5</v>
      </c>
      <c r="M3168" s="22">
        <v>2.74</v>
      </c>
      <c r="N3168" s="22">
        <v>5</v>
      </c>
      <c r="O3168" s="22">
        <v>0</v>
      </c>
      <c r="P3168" s="22">
        <v>0</v>
      </c>
      <c r="Q3168" s="22">
        <v>2</v>
      </c>
      <c r="R3168" s="22"/>
      <c r="S3168" s="22"/>
      <c r="T3168" s="22"/>
      <c r="U3168" t="s">
        <v>322</v>
      </c>
      <c r="V3168" s="18">
        <f t="shared" si="298"/>
        <v>0.24000000000000021</v>
      </c>
      <c r="W3168" s="18">
        <v>41.024291837</v>
      </c>
      <c r="X3168" s="18">
        <v>-80.711275332599996</v>
      </c>
      <c r="Y3168" s="18">
        <v>41.027199825499999</v>
      </c>
      <c r="Z3168" s="18">
        <v>-80.7112201626</v>
      </c>
      <c r="AA3168" s="71" t="str">
        <f t="shared" si="299"/>
        <v>MAH</v>
      </c>
    </row>
    <row r="3169" spans="1:27" x14ac:dyDescent="0.25">
      <c r="A3169" s="22" t="s">
        <v>5773</v>
      </c>
      <c r="B3169" s="22">
        <v>0</v>
      </c>
      <c r="C3169" s="22" t="s">
        <v>4617</v>
      </c>
      <c r="D3169" s="22">
        <v>2</v>
      </c>
      <c r="E3169" s="23" t="str">
        <f t="shared" si="294"/>
        <v>Green</v>
      </c>
      <c r="F3169" s="72" t="s">
        <v>1678</v>
      </c>
      <c r="G3169" s="23"/>
      <c r="H3169" s="24" t="str">
        <f t="shared" si="295"/>
        <v>Start Loc</v>
      </c>
      <c r="I3169" s="24" t="str">
        <f t="shared" si="296"/>
        <v>End Loc</v>
      </c>
      <c r="J3169" s="24" t="str">
        <f t="shared" si="297"/>
        <v>Segment</v>
      </c>
      <c r="K3169" s="71" t="s">
        <v>934</v>
      </c>
      <c r="L3169" s="22">
        <v>2.75</v>
      </c>
      <c r="M3169" s="22">
        <v>2.99</v>
      </c>
      <c r="N3169" s="22">
        <v>2</v>
      </c>
      <c r="O3169" s="22">
        <v>0</v>
      </c>
      <c r="P3169" s="22">
        <v>0</v>
      </c>
      <c r="Q3169" s="22">
        <v>0</v>
      </c>
      <c r="R3169" s="22"/>
      <c r="S3169" s="22"/>
      <c r="T3169" s="22"/>
      <c r="U3169" t="s">
        <v>1557</v>
      </c>
      <c r="V3169" s="18">
        <f t="shared" si="298"/>
        <v>0.24000000000000021</v>
      </c>
      <c r="W3169" s="18">
        <v>41.024965639000001</v>
      </c>
      <c r="X3169" s="18">
        <v>-81.421306174799994</v>
      </c>
      <c r="Y3169" s="18">
        <v>41.027730863899997</v>
      </c>
      <c r="Z3169" s="18">
        <v>-81.424075535300005</v>
      </c>
      <c r="AA3169" s="71" t="str">
        <f t="shared" si="299"/>
        <v>SUM</v>
      </c>
    </row>
    <row r="3170" spans="1:27" x14ac:dyDescent="0.25">
      <c r="A3170" s="22" t="s">
        <v>5503</v>
      </c>
      <c r="B3170" s="22">
        <v>0</v>
      </c>
      <c r="C3170" s="22" t="s">
        <v>4647</v>
      </c>
      <c r="D3170" s="22">
        <v>3</v>
      </c>
      <c r="E3170" s="23" t="str">
        <f t="shared" si="294"/>
        <v>Green</v>
      </c>
      <c r="F3170" s="72" t="s">
        <v>1693</v>
      </c>
      <c r="G3170" s="23"/>
      <c r="H3170" s="24" t="str">
        <f t="shared" si="295"/>
        <v>Start Loc</v>
      </c>
      <c r="I3170" s="24" t="str">
        <f t="shared" si="296"/>
        <v>End Loc</v>
      </c>
      <c r="J3170" s="24" t="str">
        <f t="shared" si="297"/>
        <v>Segment</v>
      </c>
      <c r="K3170" s="71" t="s">
        <v>903</v>
      </c>
      <c r="L3170" s="22">
        <v>10.5</v>
      </c>
      <c r="M3170" s="22">
        <v>10.74</v>
      </c>
      <c r="N3170" s="22">
        <v>3</v>
      </c>
      <c r="O3170" s="22">
        <v>0</v>
      </c>
      <c r="P3170" s="22">
        <v>0</v>
      </c>
      <c r="Q3170" s="22">
        <v>0</v>
      </c>
      <c r="R3170" s="22"/>
      <c r="S3170" s="22"/>
      <c r="T3170" s="22"/>
      <c r="U3170" t="s">
        <v>1256</v>
      </c>
      <c r="V3170" s="18">
        <f t="shared" si="298"/>
        <v>0.24000000000000021</v>
      </c>
      <c r="W3170" s="18">
        <v>41.031314225300001</v>
      </c>
      <c r="X3170" s="18">
        <v>-80.7880154339</v>
      </c>
      <c r="Y3170" s="18">
        <v>41.0278703253</v>
      </c>
      <c r="Z3170" s="18">
        <v>-80.787808303000006</v>
      </c>
      <c r="AA3170" s="71" t="str">
        <f t="shared" si="299"/>
        <v>MAH</v>
      </c>
    </row>
    <row r="3171" spans="1:27" x14ac:dyDescent="0.25">
      <c r="A3171" s="22" t="s">
        <v>6146</v>
      </c>
      <c r="B3171" s="22">
        <v>0</v>
      </c>
      <c r="C3171" s="22" t="s">
        <v>4606</v>
      </c>
      <c r="D3171" s="22">
        <v>2</v>
      </c>
      <c r="E3171" s="23" t="str">
        <f t="shared" si="294"/>
        <v>Green</v>
      </c>
      <c r="F3171" s="72" t="s">
        <v>1693</v>
      </c>
      <c r="G3171" s="23"/>
      <c r="H3171" s="24" t="str">
        <f t="shared" si="295"/>
        <v>Start Loc</v>
      </c>
      <c r="I3171" s="24" t="str">
        <f t="shared" si="296"/>
        <v>End Loc</v>
      </c>
      <c r="J3171" s="24" t="str">
        <f t="shared" si="297"/>
        <v>Segment</v>
      </c>
      <c r="K3171" s="71" t="s">
        <v>6619</v>
      </c>
      <c r="L3171" s="22">
        <v>0.25</v>
      </c>
      <c r="M3171" s="22">
        <v>0.49</v>
      </c>
      <c r="N3171" s="22">
        <v>2</v>
      </c>
      <c r="O3171" s="22">
        <v>0</v>
      </c>
      <c r="P3171" s="22">
        <v>0</v>
      </c>
      <c r="Q3171" s="22">
        <v>1</v>
      </c>
      <c r="R3171" s="22"/>
      <c r="S3171" s="22"/>
      <c r="T3171" s="22"/>
      <c r="U3171" t="s">
        <v>6786</v>
      </c>
      <c r="V3171" s="18">
        <f t="shared" si="298"/>
        <v>0.24</v>
      </c>
      <c r="W3171" s="18">
        <v>41.028841673999999</v>
      </c>
      <c r="X3171" s="18">
        <v>-80.8370533091</v>
      </c>
      <c r="Y3171" s="18">
        <v>41.032138037099998</v>
      </c>
      <c r="Z3171" s="18">
        <v>-80.838310582199995</v>
      </c>
      <c r="AA3171" s="71" t="str">
        <f t="shared" si="299"/>
        <v>MAH</v>
      </c>
    </row>
    <row r="3172" spans="1:27" x14ac:dyDescent="0.25">
      <c r="A3172" s="22" t="s">
        <v>4293</v>
      </c>
      <c r="B3172" s="22">
        <v>0</v>
      </c>
      <c r="C3172" s="22" t="s">
        <v>4620</v>
      </c>
      <c r="D3172" s="22">
        <v>5</v>
      </c>
      <c r="E3172" s="23" t="str">
        <f t="shared" si="294"/>
        <v>Green</v>
      </c>
      <c r="F3172" s="72" t="s">
        <v>1721</v>
      </c>
      <c r="G3172" s="23"/>
      <c r="H3172" s="24" t="str">
        <f t="shared" si="295"/>
        <v>Start Loc</v>
      </c>
      <c r="I3172" s="24" t="str">
        <f t="shared" si="296"/>
        <v>End Loc</v>
      </c>
      <c r="J3172" s="24" t="str">
        <f t="shared" si="297"/>
        <v>Segment</v>
      </c>
      <c r="K3172" s="71" t="s">
        <v>1006</v>
      </c>
      <c r="L3172" s="22">
        <v>0</v>
      </c>
      <c r="M3172" s="22">
        <v>0.24</v>
      </c>
      <c r="N3172" s="22">
        <v>5</v>
      </c>
      <c r="O3172" s="22">
        <v>0</v>
      </c>
      <c r="P3172" s="22">
        <v>2</v>
      </c>
      <c r="Q3172" s="22">
        <v>2</v>
      </c>
      <c r="R3172" s="22"/>
      <c r="S3172" s="22"/>
      <c r="T3172" s="22"/>
      <c r="U3172" t="s">
        <v>1607</v>
      </c>
      <c r="V3172" s="18">
        <f t="shared" si="298"/>
        <v>0.24</v>
      </c>
      <c r="W3172" s="18">
        <v>41.033750617999999</v>
      </c>
      <c r="X3172" s="18">
        <v>-82.812762254000006</v>
      </c>
      <c r="Y3172" s="18">
        <v>41.033766180199997</v>
      </c>
      <c r="Z3172" s="18">
        <v>-82.808211771499998</v>
      </c>
      <c r="AA3172" s="71" t="str">
        <f t="shared" si="299"/>
        <v>HUR</v>
      </c>
    </row>
    <row r="3173" spans="1:27" x14ac:dyDescent="0.25">
      <c r="A3173" s="22" t="s">
        <v>3609</v>
      </c>
      <c r="B3173" s="22">
        <v>0</v>
      </c>
      <c r="C3173" s="22" t="s">
        <v>4612</v>
      </c>
      <c r="D3173" s="22">
        <v>2</v>
      </c>
      <c r="E3173" s="23" t="str">
        <f t="shared" si="294"/>
        <v>Green</v>
      </c>
      <c r="F3173" s="72" t="s">
        <v>1730</v>
      </c>
      <c r="G3173" s="23"/>
      <c r="H3173" s="24" t="str">
        <f t="shared" si="295"/>
        <v>Start Loc</v>
      </c>
      <c r="I3173" s="24" t="str">
        <f t="shared" si="296"/>
        <v>End Loc</v>
      </c>
      <c r="J3173" s="24" t="str">
        <f t="shared" si="297"/>
        <v>Segment</v>
      </c>
      <c r="K3173" s="71" t="s">
        <v>892</v>
      </c>
      <c r="L3173" s="22">
        <v>1</v>
      </c>
      <c r="M3173" s="22">
        <v>1.24</v>
      </c>
      <c r="N3173" s="22">
        <v>2</v>
      </c>
      <c r="O3173" s="22">
        <v>0</v>
      </c>
      <c r="P3173" s="22">
        <v>0</v>
      </c>
      <c r="Q3173" s="22">
        <v>2</v>
      </c>
      <c r="R3173" s="22"/>
      <c r="S3173" s="22"/>
      <c r="T3173" s="22"/>
      <c r="U3173" t="s">
        <v>1526</v>
      </c>
      <c r="V3173" s="18">
        <f t="shared" si="298"/>
        <v>0.24</v>
      </c>
      <c r="W3173" s="18">
        <v>41.036514779500003</v>
      </c>
      <c r="X3173" s="18">
        <v>-83.531035712000005</v>
      </c>
      <c r="Y3173" s="18">
        <v>41.0370965806</v>
      </c>
      <c r="Z3173" s="18">
        <v>-83.526564190499997</v>
      </c>
      <c r="AA3173" s="71" t="str">
        <f t="shared" si="299"/>
        <v>HAN</v>
      </c>
    </row>
    <row r="3174" spans="1:27" x14ac:dyDescent="0.25">
      <c r="A3174" s="22" t="s">
        <v>6076</v>
      </c>
      <c r="B3174" s="22">
        <v>0</v>
      </c>
      <c r="C3174" s="22" t="s">
        <v>4627</v>
      </c>
      <c r="D3174" s="22">
        <v>2</v>
      </c>
      <c r="E3174" s="23" t="str">
        <f t="shared" si="294"/>
        <v>Green</v>
      </c>
      <c r="F3174" s="72" t="s">
        <v>1756</v>
      </c>
      <c r="G3174" s="23"/>
      <c r="H3174" s="24" t="str">
        <f t="shared" si="295"/>
        <v>Start Loc</v>
      </c>
      <c r="I3174" s="24" t="str">
        <f t="shared" si="296"/>
        <v>End Loc</v>
      </c>
      <c r="J3174" s="24" t="str">
        <f t="shared" si="297"/>
        <v>Segment</v>
      </c>
      <c r="K3174" s="71" t="s">
        <v>960</v>
      </c>
      <c r="L3174" s="22">
        <v>3.25</v>
      </c>
      <c r="M3174" s="22">
        <v>3.49</v>
      </c>
      <c r="N3174" s="22">
        <v>2</v>
      </c>
      <c r="O3174" s="22">
        <v>0</v>
      </c>
      <c r="P3174" s="22">
        <v>2</v>
      </c>
      <c r="Q3174" s="22">
        <v>2</v>
      </c>
      <c r="R3174" s="22"/>
      <c r="S3174" s="22"/>
      <c r="T3174" s="22"/>
      <c r="U3174" t="s">
        <v>6772</v>
      </c>
      <c r="V3174" s="18">
        <f t="shared" si="298"/>
        <v>0.24000000000000021</v>
      </c>
      <c r="W3174" s="18">
        <v>41.036768021299999</v>
      </c>
      <c r="X3174" s="18">
        <v>-84.420541452600006</v>
      </c>
      <c r="Y3174" s="18">
        <v>41.039977414299997</v>
      </c>
      <c r="Z3174" s="18">
        <v>-84.419061407200005</v>
      </c>
      <c r="AA3174" s="71" t="str">
        <f t="shared" si="299"/>
        <v>PAU</v>
      </c>
    </row>
    <row r="3175" spans="1:27" x14ac:dyDescent="0.25">
      <c r="A3175" s="22" t="s">
        <v>3700</v>
      </c>
      <c r="B3175" s="22">
        <v>0</v>
      </c>
      <c r="C3175" s="22" t="s">
        <v>4621</v>
      </c>
      <c r="D3175" s="22">
        <v>3</v>
      </c>
      <c r="E3175" s="23" t="str">
        <f t="shared" si="294"/>
        <v>Green</v>
      </c>
      <c r="F3175" s="72" t="s">
        <v>1678</v>
      </c>
      <c r="G3175" s="23"/>
      <c r="H3175" s="24" t="str">
        <f t="shared" si="295"/>
        <v>Start Loc</v>
      </c>
      <c r="I3175" s="24" t="str">
        <f t="shared" si="296"/>
        <v>End Loc</v>
      </c>
      <c r="J3175" s="24" t="str">
        <f t="shared" si="297"/>
        <v>Segment</v>
      </c>
      <c r="K3175" s="71" t="s">
        <v>939</v>
      </c>
      <c r="L3175" s="22">
        <v>0.75</v>
      </c>
      <c r="M3175" s="22">
        <v>0.99</v>
      </c>
      <c r="N3175" s="22">
        <v>3</v>
      </c>
      <c r="O3175" s="22">
        <v>0</v>
      </c>
      <c r="P3175" s="22">
        <v>0</v>
      </c>
      <c r="Q3175" s="22">
        <v>3</v>
      </c>
      <c r="R3175" s="22"/>
      <c r="S3175" s="22"/>
      <c r="T3175" s="22"/>
      <c r="U3175" t="s">
        <v>1328</v>
      </c>
      <c r="V3175" s="18">
        <f t="shared" si="298"/>
        <v>0.24</v>
      </c>
      <c r="W3175" s="18">
        <v>41.043421273200003</v>
      </c>
      <c r="X3175" s="18">
        <v>-81.423104796000004</v>
      </c>
      <c r="Y3175" s="18">
        <v>41.042111451399997</v>
      </c>
      <c r="Z3175" s="18">
        <v>-81.418978079300004</v>
      </c>
      <c r="AA3175" s="71" t="str">
        <f t="shared" si="299"/>
        <v>SUM</v>
      </c>
    </row>
    <row r="3176" spans="1:27" x14ac:dyDescent="0.25">
      <c r="A3176" s="22" t="s">
        <v>2995</v>
      </c>
      <c r="B3176" s="22">
        <v>0</v>
      </c>
      <c r="C3176" s="22" t="s">
        <v>4612</v>
      </c>
      <c r="D3176" s="22">
        <v>3</v>
      </c>
      <c r="E3176" s="23" t="str">
        <f t="shared" si="294"/>
        <v>Green</v>
      </c>
      <c r="F3176" s="72" t="s">
        <v>1706</v>
      </c>
      <c r="G3176" s="23"/>
      <c r="H3176" s="24" t="str">
        <f t="shared" si="295"/>
        <v>Start Loc</v>
      </c>
      <c r="I3176" s="24" t="str">
        <f t="shared" si="296"/>
        <v>End Loc</v>
      </c>
      <c r="J3176" s="24" t="str">
        <f t="shared" si="297"/>
        <v>Segment</v>
      </c>
      <c r="K3176" s="71" t="s">
        <v>879</v>
      </c>
      <c r="L3176" s="22">
        <v>1</v>
      </c>
      <c r="M3176" s="22">
        <v>1.24</v>
      </c>
      <c r="N3176" s="22">
        <v>3</v>
      </c>
      <c r="O3176" s="22">
        <v>0</v>
      </c>
      <c r="P3176" s="22">
        <v>0</v>
      </c>
      <c r="Q3176" s="22">
        <v>2</v>
      </c>
      <c r="R3176" s="22"/>
      <c r="S3176" s="22"/>
      <c r="T3176" s="22"/>
      <c r="U3176" t="s">
        <v>1969</v>
      </c>
      <c r="V3176" s="18">
        <f t="shared" si="298"/>
        <v>0.24</v>
      </c>
      <c r="W3176" s="18">
        <v>41.0398413725</v>
      </c>
      <c r="X3176" s="18">
        <v>-81.708258051499996</v>
      </c>
      <c r="Y3176" s="18">
        <v>41.042771590299999</v>
      </c>
      <c r="Z3176" s="18">
        <v>-81.710255292100001</v>
      </c>
      <c r="AA3176" s="71" t="str">
        <f t="shared" si="299"/>
        <v>MED</v>
      </c>
    </row>
    <row r="3177" spans="1:27" x14ac:dyDescent="0.25">
      <c r="A3177" s="22" t="s">
        <v>5749</v>
      </c>
      <c r="B3177" s="22">
        <v>0</v>
      </c>
      <c r="C3177" s="22" t="s">
        <v>4608</v>
      </c>
      <c r="D3177" s="22">
        <v>2</v>
      </c>
      <c r="E3177" s="23" t="str">
        <f t="shared" si="294"/>
        <v>Green</v>
      </c>
      <c r="F3177" s="72" t="s">
        <v>1693</v>
      </c>
      <c r="G3177" s="23"/>
      <c r="H3177" s="24" t="str">
        <f t="shared" si="295"/>
        <v>Start Loc</v>
      </c>
      <c r="I3177" s="24" t="str">
        <f t="shared" si="296"/>
        <v>End Loc</v>
      </c>
      <c r="J3177" s="24" t="str">
        <f t="shared" si="297"/>
        <v>Segment</v>
      </c>
      <c r="K3177" s="71" t="s">
        <v>1055</v>
      </c>
      <c r="L3177" s="22">
        <v>1.25</v>
      </c>
      <c r="M3177" s="22">
        <v>1.49</v>
      </c>
      <c r="N3177" s="22">
        <v>2</v>
      </c>
      <c r="O3177" s="22">
        <v>0</v>
      </c>
      <c r="P3177" s="22">
        <v>1</v>
      </c>
      <c r="Q3177" s="22">
        <v>4</v>
      </c>
      <c r="R3177" s="22"/>
      <c r="S3177" s="22"/>
      <c r="T3177" s="22"/>
      <c r="U3177" t="s">
        <v>6675</v>
      </c>
      <c r="V3177" s="18">
        <f t="shared" si="298"/>
        <v>0.24</v>
      </c>
      <c r="W3177" s="18">
        <v>41.042029042899998</v>
      </c>
      <c r="X3177" s="18">
        <v>-80.678371737999996</v>
      </c>
      <c r="Y3177" s="18">
        <v>41.045176997600002</v>
      </c>
      <c r="Z3177" s="18">
        <v>-80.677194408600002</v>
      </c>
      <c r="AA3177" s="71" t="str">
        <f t="shared" si="299"/>
        <v>MAH</v>
      </c>
    </row>
    <row r="3178" spans="1:27" x14ac:dyDescent="0.25">
      <c r="A3178" s="22" t="s">
        <v>6117</v>
      </c>
      <c r="B3178" s="22">
        <v>0</v>
      </c>
      <c r="C3178" s="22" t="s">
        <v>4622</v>
      </c>
      <c r="D3178" s="22">
        <v>2</v>
      </c>
      <c r="E3178" s="23" t="str">
        <f t="shared" si="294"/>
        <v>Green</v>
      </c>
      <c r="F3178" s="72" t="s">
        <v>1672</v>
      </c>
      <c r="G3178" s="23"/>
      <c r="H3178" s="24" t="str">
        <f t="shared" si="295"/>
        <v>Start Loc</v>
      </c>
      <c r="I3178" s="24" t="str">
        <f t="shared" si="296"/>
        <v>End Loc</v>
      </c>
      <c r="J3178" s="24" t="str">
        <f t="shared" si="297"/>
        <v>Segment</v>
      </c>
      <c r="K3178" s="71" t="s">
        <v>876</v>
      </c>
      <c r="L3178" s="22">
        <v>1.5</v>
      </c>
      <c r="M3178" s="22">
        <v>1.74</v>
      </c>
      <c r="N3178" s="22">
        <v>2</v>
      </c>
      <c r="O3178" s="22">
        <v>0</v>
      </c>
      <c r="P3178" s="22">
        <v>0</v>
      </c>
      <c r="Q3178" s="22">
        <v>1</v>
      </c>
      <c r="R3178" s="22"/>
      <c r="S3178" s="22"/>
      <c r="T3178" s="22"/>
      <c r="U3178" t="s">
        <v>6781</v>
      </c>
      <c r="V3178" s="18">
        <f t="shared" si="298"/>
        <v>0.24</v>
      </c>
      <c r="W3178" s="18">
        <v>41.048362401200002</v>
      </c>
      <c r="X3178" s="18">
        <v>-81.365729795899995</v>
      </c>
      <c r="Y3178" s="18">
        <v>41.045849177299999</v>
      </c>
      <c r="Z3178" s="18">
        <v>-81.3626569539</v>
      </c>
      <c r="AA3178" s="71" t="str">
        <f t="shared" si="299"/>
        <v>POR</v>
      </c>
    </row>
    <row r="3179" spans="1:27" x14ac:dyDescent="0.25">
      <c r="A3179" s="22" t="s">
        <v>3295</v>
      </c>
      <c r="B3179" s="22">
        <v>0</v>
      </c>
      <c r="C3179" s="22" t="s">
        <v>4612</v>
      </c>
      <c r="D3179" s="22">
        <v>2</v>
      </c>
      <c r="E3179" s="23" t="str">
        <f t="shared" si="294"/>
        <v>Green</v>
      </c>
      <c r="F3179" s="72" t="s">
        <v>1693</v>
      </c>
      <c r="G3179" s="23"/>
      <c r="H3179" s="24" t="str">
        <f t="shared" si="295"/>
        <v>Start Loc</v>
      </c>
      <c r="I3179" s="24" t="str">
        <f t="shared" si="296"/>
        <v>End Loc</v>
      </c>
      <c r="J3179" s="24" t="str">
        <f t="shared" si="297"/>
        <v>Segment</v>
      </c>
      <c r="K3179" s="71" t="s">
        <v>1043</v>
      </c>
      <c r="L3179" s="22">
        <v>1</v>
      </c>
      <c r="M3179" s="22">
        <v>1.24</v>
      </c>
      <c r="N3179" s="22">
        <v>2</v>
      </c>
      <c r="O3179" s="22">
        <v>0</v>
      </c>
      <c r="P3179" s="22">
        <v>0</v>
      </c>
      <c r="Q3179" s="22">
        <v>0</v>
      </c>
      <c r="R3179" s="22"/>
      <c r="S3179" s="22"/>
      <c r="T3179" s="22"/>
      <c r="U3179" t="s">
        <v>1417</v>
      </c>
      <c r="V3179" s="18">
        <f t="shared" si="298"/>
        <v>0.24</v>
      </c>
      <c r="W3179" s="18">
        <v>41.0455509839</v>
      </c>
      <c r="X3179" s="18">
        <v>-80.719137968300004</v>
      </c>
      <c r="Y3179" s="18">
        <v>41.046064428100003</v>
      </c>
      <c r="Z3179" s="18">
        <v>-80.714678303599996</v>
      </c>
      <c r="AA3179" s="71" t="str">
        <f t="shared" si="299"/>
        <v>MAH</v>
      </c>
    </row>
    <row r="3180" spans="1:27" x14ac:dyDescent="0.25">
      <c r="A3180" s="22" t="s">
        <v>5369</v>
      </c>
      <c r="B3180" s="22">
        <v>0</v>
      </c>
      <c r="C3180" s="22" t="s">
        <v>4616</v>
      </c>
      <c r="D3180" s="22">
        <v>2</v>
      </c>
      <c r="E3180" s="23" t="str">
        <f t="shared" si="294"/>
        <v>Green</v>
      </c>
      <c r="F3180" s="72" t="s">
        <v>1693</v>
      </c>
      <c r="G3180" s="23"/>
      <c r="H3180" s="24" t="str">
        <f t="shared" si="295"/>
        <v>Start Loc</v>
      </c>
      <c r="I3180" s="24" t="str">
        <f t="shared" si="296"/>
        <v>End Loc</v>
      </c>
      <c r="J3180" s="24" t="str">
        <f t="shared" si="297"/>
        <v>Segment</v>
      </c>
      <c r="K3180" s="71" t="s">
        <v>821</v>
      </c>
      <c r="L3180" s="22">
        <v>4</v>
      </c>
      <c r="M3180" s="22">
        <v>4.24</v>
      </c>
      <c r="N3180" s="22">
        <v>2</v>
      </c>
      <c r="O3180" s="22">
        <v>0</v>
      </c>
      <c r="P3180" s="22">
        <v>0</v>
      </c>
      <c r="Q3180" s="22">
        <v>2</v>
      </c>
      <c r="R3180" s="22"/>
      <c r="S3180" s="22"/>
      <c r="T3180" s="22"/>
      <c r="U3180" t="s">
        <v>462</v>
      </c>
      <c r="V3180" s="18">
        <f t="shared" si="298"/>
        <v>0.24000000000000021</v>
      </c>
      <c r="W3180" s="18">
        <v>41.045211082000002</v>
      </c>
      <c r="X3180" s="18">
        <v>-80.672288046800006</v>
      </c>
      <c r="Y3180" s="18">
        <v>41.0484573532</v>
      </c>
      <c r="Z3180" s="18">
        <v>-80.6734317863</v>
      </c>
      <c r="AA3180" s="71" t="str">
        <f t="shared" si="299"/>
        <v>MAH</v>
      </c>
    </row>
    <row r="3181" spans="1:27" x14ac:dyDescent="0.25">
      <c r="A3181" s="22" t="s">
        <v>5419</v>
      </c>
      <c r="B3181" s="22">
        <v>0</v>
      </c>
      <c r="C3181" s="22" t="s">
        <v>4638</v>
      </c>
      <c r="D3181" s="22">
        <v>2</v>
      </c>
      <c r="E3181" s="23" t="str">
        <f t="shared" si="294"/>
        <v>Green</v>
      </c>
      <c r="F3181" s="72" t="s">
        <v>1693</v>
      </c>
      <c r="G3181" s="23"/>
      <c r="H3181" s="24" t="str">
        <f t="shared" si="295"/>
        <v>Start Loc</v>
      </c>
      <c r="I3181" s="24" t="str">
        <f t="shared" si="296"/>
        <v>End Loc</v>
      </c>
      <c r="J3181" s="24" t="str">
        <f t="shared" si="297"/>
        <v>Segment</v>
      </c>
      <c r="K3181" s="71" t="s">
        <v>903</v>
      </c>
      <c r="L3181" s="22">
        <v>7.5</v>
      </c>
      <c r="M3181" s="22">
        <v>7.74</v>
      </c>
      <c r="N3181" s="22">
        <v>2</v>
      </c>
      <c r="O3181" s="22">
        <v>0</v>
      </c>
      <c r="P3181" s="22">
        <v>1</v>
      </c>
      <c r="Q3181" s="22">
        <v>1</v>
      </c>
      <c r="R3181" s="22"/>
      <c r="S3181" s="22"/>
      <c r="T3181" s="22"/>
      <c r="U3181" t="s">
        <v>1256</v>
      </c>
      <c r="V3181" s="18">
        <f t="shared" si="298"/>
        <v>0.24000000000000021</v>
      </c>
      <c r="W3181" s="18">
        <v>41.049147746899997</v>
      </c>
      <c r="X3181" s="18">
        <v>-80.839448752199999</v>
      </c>
      <c r="Y3181" s="18">
        <v>41.048588197299999</v>
      </c>
      <c r="Z3181" s="18">
        <v>-80.834941342899995</v>
      </c>
      <c r="AA3181" s="71" t="str">
        <f t="shared" si="299"/>
        <v>MAH</v>
      </c>
    </row>
    <row r="3182" spans="1:27" x14ac:dyDescent="0.25">
      <c r="A3182" s="22" t="s">
        <v>5924</v>
      </c>
      <c r="B3182" s="22">
        <v>0</v>
      </c>
      <c r="C3182" s="22" t="s">
        <v>4691</v>
      </c>
      <c r="D3182" s="22">
        <v>2</v>
      </c>
      <c r="E3182" s="23" t="str">
        <f t="shared" si="294"/>
        <v>Green</v>
      </c>
      <c r="F3182" s="72" t="s">
        <v>1756</v>
      </c>
      <c r="G3182" s="23"/>
      <c r="H3182" s="24" t="str">
        <f t="shared" si="295"/>
        <v>Start Loc</v>
      </c>
      <c r="I3182" s="24" t="str">
        <f t="shared" si="296"/>
        <v>End Loc</v>
      </c>
      <c r="J3182" s="24" t="str">
        <f t="shared" si="297"/>
        <v>Segment</v>
      </c>
      <c r="K3182" s="71" t="s">
        <v>910</v>
      </c>
      <c r="L3182" s="22">
        <v>13</v>
      </c>
      <c r="M3182" s="22">
        <v>13.24</v>
      </c>
      <c r="N3182" s="22">
        <v>2</v>
      </c>
      <c r="O3182" s="22">
        <v>0</v>
      </c>
      <c r="P3182" s="22">
        <v>0</v>
      </c>
      <c r="Q3182" s="22">
        <v>0</v>
      </c>
      <c r="R3182" s="22"/>
      <c r="S3182" s="22"/>
      <c r="T3182" s="22"/>
      <c r="U3182" t="s">
        <v>6725</v>
      </c>
      <c r="V3182" s="18">
        <f t="shared" si="298"/>
        <v>0.24000000000000021</v>
      </c>
      <c r="W3182" s="18">
        <v>41.048333280900003</v>
      </c>
      <c r="X3182" s="18">
        <v>-84.381988096300006</v>
      </c>
      <c r="Y3182" s="18">
        <v>41.048599103900003</v>
      </c>
      <c r="Z3182" s="18">
        <v>-84.377432600199995</v>
      </c>
      <c r="AA3182" s="71" t="str">
        <f t="shared" si="299"/>
        <v>PAU</v>
      </c>
    </row>
    <row r="3183" spans="1:27" x14ac:dyDescent="0.25">
      <c r="A3183" s="22" t="s">
        <v>2771</v>
      </c>
      <c r="B3183" s="22">
        <v>0</v>
      </c>
      <c r="C3183" s="22" t="s">
        <v>4614</v>
      </c>
      <c r="D3183" s="22">
        <v>3</v>
      </c>
      <c r="E3183" s="23" t="str">
        <f t="shared" si="294"/>
        <v>Green</v>
      </c>
      <c r="F3183" s="72" t="s">
        <v>1707</v>
      </c>
      <c r="G3183" s="23"/>
      <c r="H3183" s="24" t="str">
        <f t="shared" si="295"/>
        <v>Start Loc</v>
      </c>
      <c r="I3183" s="24" t="str">
        <f t="shared" si="296"/>
        <v>End Loc</v>
      </c>
      <c r="J3183" s="24" t="str">
        <f t="shared" si="297"/>
        <v>Segment</v>
      </c>
      <c r="K3183" s="71" t="s">
        <v>1157</v>
      </c>
      <c r="L3183" s="22">
        <v>3.75</v>
      </c>
      <c r="M3183" s="22">
        <v>3.99</v>
      </c>
      <c r="N3183" s="22">
        <v>3</v>
      </c>
      <c r="O3183" s="22">
        <v>0</v>
      </c>
      <c r="P3183" s="22">
        <v>0</v>
      </c>
      <c r="Q3183" s="22">
        <v>1</v>
      </c>
      <c r="R3183" s="22"/>
      <c r="S3183" s="22"/>
      <c r="T3183" s="22"/>
      <c r="U3183" t="s">
        <v>1920</v>
      </c>
      <c r="V3183" s="18">
        <f t="shared" si="298"/>
        <v>0.24000000000000021</v>
      </c>
      <c r="W3183" s="18">
        <v>41.046358546199997</v>
      </c>
      <c r="X3183" s="18">
        <v>-82.181787810100005</v>
      </c>
      <c r="Y3183" s="18">
        <v>41.049813131900002</v>
      </c>
      <c r="Z3183" s="18">
        <v>-82.181699791400007</v>
      </c>
      <c r="AA3183" s="71" t="str">
        <f t="shared" si="299"/>
        <v>ASD</v>
      </c>
    </row>
    <row r="3184" spans="1:27" x14ac:dyDescent="0.25">
      <c r="A3184" s="22" t="s">
        <v>4513</v>
      </c>
      <c r="B3184" s="22">
        <v>0</v>
      </c>
      <c r="C3184" s="22" t="s">
        <v>4609</v>
      </c>
      <c r="D3184" s="22">
        <v>5</v>
      </c>
      <c r="E3184" s="23" t="str">
        <f t="shared" si="294"/>
        <v>Green</v>
      </c>
      <c r="F3184" s="72" t="s">
        <v>1693</v>
      </c>
      <c r="G3184" s="23"/>
      <c r="H3184" s="24" t="str">
        <f t="shared" si="295"/>
        <v>Start Loc</v>
      </c>
      <c r="I3184" s="24" t="str">
        <f t="shared" si="296"/>
        <v>End Loc</v>
      </c>
      <c r="J3184" s="24" t="str">
        <f t="shared" si="297"/>
        <v>Segment</v>
      </c>
      <c r="K3184" s="71" t="s">
        <v>878</v>
      </c>
      <c r="L3184" s="22">
        <v>4.25</v>
      </c>
      <c r="M3184" s="22">
        <v>4.49</v>
      </c>
      <c r="N3184" s="22">
        <v>5</v>
      </c>
      <c r="O3184" s="22">
        <v>0</v>
      </c>
      <c r="P3184" s="22">
        <v>0</v>
      </c>
      <c r="Q3184" s="22">
        <v>5</v>
      </c>
      <c r="R3184" s="22"/>
      <c r="S3184" s="22"/>
      <c r="T3184" s="22"/>
      <c r="U3184" t="s">
        <v>1771</v>
      </c>
      <c r="V3184" s="18">
        <f t="shared" si="298"/>
        <v>0.24000000000000021</v>
      </c>
      <c r="W3184" s="18">
        <v>41.0475520066</v>
      </c>
      <c r="X3184" s="18">
        <v>-80.634929642900005</v>
      </c>
      <c r="Y3184" s="18">
        <v>41.050753866299999</v>
      </c>
      <c r="Z3184" s="18">
        <v>-80.636267894599996</v>
      </c>
      <c r="AA3184" s="71" t="str">
        <f t="shared" si="299"/>
        <v>MAH</v>
      </c>
    </row>
    <row r="3185" spans="1:27" x14ac:dyDescent="0.25">
      <c r="A3185" s="22" t="s">
        <v>3377</v>
      </c>
      <c r="B3185" s="22">
        <v>0</v>
      </c>
      <c r="C3185" s="22" t="s">
        <v>4622</v>
      </c>
      <c r="D3185" s="22">
        <v>4</v>
      </c>
      <c r="E3185" s="23" t="str">
        <f t="shared" si="294"/>
        <v>Green</v>
      </c>
      <c r="F3185" s="72" t="s">
        <v>1706</v>
      </c>
      <c r="G3185" s="23"/>
      <c r="H3185" s="24" t="str">
        <f t="shared" si="295"/>
        <v>Start Loc</v>
      </c>
      <c r="I3185" s="24" t="str">
        <f t="shared" si="296"/>
        <v>End Loc</v>
      </c>
      <c r="J3185" s="24" t="str">
        <f t="shared" si="297"/>
        <v>Segment</v>
      </c>
      <c r="K3185" s="71" t="s">
        <v>816</v>
      </c>
      <c r="L3185" s="22">
        <v>1.5</v>
      </c>
      <c r="M3185" s="22">
        <v>1.74</v>
      </c>
      <c r="N3185" s="22">
        <v>4</v>
      </c>
      <c r="O3185" s="22">
        <v>1</v>
      </c>
      <c r="P3185" s="22">
        <v>0</v>
      </c>
      <c r="Q3185" s="22">
        <v>2</v>
      </c>
      <c r="R3185" s="22"/>
      <c r="S3185" s="22"/>
      <c r="T3185" s="22"/>
      <c r="U3185" t="s">
        <v>1260</v>
      </c>
      <c r="V3185" s="18">
        <f t="shared" si="298"/>
        <v>0.24</v>
      </c>
      <c r="W3185" s="18">
        <v>41.048051272599999</v>
      </c>
      <c r="X3185" s="18">
        <v>-81.906674498100003</v>
      </c>
      <c r="Y3185" s="18">
        <v>41.051220393100003</v>
      </c>
      <c r="Z3185" s="18">
        <v>-81.905633378499999</v>
      </c>
      <c r="AA3185" s="71" t="str">
        <f t="shared" si="299"/>
        <v>MED</v>
      </c>
    </row>
    <row r="3186" spans="1:27" x14ac:dyDescent="0.25">
      <c r="A3186" s="22" t="s">
        <v>6298</v>
      </c>
      <c r="B3186" s="22">
        <v>0</v>
      </c>
      <c r="C3186" s="22" t="s">
        <v>4609</v>
      </c>
      <c r="D3186" s="22">
        <v>2</v>
      </c>
      <c r="E3186" s="23" t="str">
        <f t="shared" si="294"/>
        <v>Green</v>
      </c>
      <c r="F3186" s="72" t="s">
        <v>1693</v>
      </c>
      <c r="G3186" s="23"/>
      <c r="H3186" s="24" t="str">
        <f t="shared" si="295"/>
        <v>Start Loc</v>
      </c>
      <c r="I3186" s="24" t="str">
        <f t="shared" si="296"/>
        <v>End Loc</v>
      </c>
      <c r="J3186" s="24" t="str">
        <f t="shared" si="297"/>
        <v>Segment</v>
      </c>
      <c r="K3186" s="71" t="s">
        <v>821</v>
      </c>
      <c r="L3186" s="22">
        <v>4.25</v>
      </c>
      <c r="M3186" s="22">
        <v>4.49</v>
      </c>
      <c r="N3186" s="22">
        <v>2</v>
      </c>
      <c r="O3186" s="22">
        <v>0</v>
      </c>
      <c r="P3186" s="22">
        <v>0</v>
      </c>
      <c r="Q3186" s="22">
        <v>1</v>
      </c>
      <c r="R3186" s="22"/>
      <c r="S3186" s="22"/>
      <c r="T3186" s="22"/>
      <c r="U3186" t="s">
        <v>462</v>
      </c>
      <c r="V3186" s="18">
        <f t="shared" si="298"/>
        <v>0.24000000000000021</v>
      </c>
      <c r="W3186" s="18">
        <v>41.048608435299997</v>
      </c>
      <c r="X3186" s="18">
        <v>-80.673502909500002</v>
      </c>
      <c r="Y3186" s="18">
        <v>41.051892053099998</v>
      </c>
      <c r="Z3186" s="18">
        <v>-80.672356077100005</v>
      </c>
      <c r="AA3186" s="71" t="str">
        <f t="shared" si="299"/>
        <v>MAH</v>
      </c>
    </row>
    <row r="3187" spans="1:27" x14ac:dyDescent="0.25">
      <c r="A3187" s="22" t="s">
        <v>5657</v>
      </c>
      <c r="B3187" s="22">
        <v>0</v>
      </c>
      <c r="C3187" s="22" t="s">
        <v>4613</v>
      </c>
      <c r="D3187" s="22">
        <v>2</v>
      </c>
      <c r="E3187" s="23" t="str">
        <f t="shared" si="294"/>
        <v>Green</v>
      </c>
      <c r="F3187" s="72" t="s">
        <v>1693</v>
      </c>
      <c r="G3187" s="23"/>
      <c r="H3187" s="24" t="str">
        <f t="shared" si="295"/>
        <v>Start Loc</v>
      </c>
      <c r="I3187" s="24" t="str">
        <f t="shared" si="296"/>
        <v>End Loc</v>
      </c>
      <c r="J3187" s="24" t="str">
        <f t="shared" si="297"/>
        <v>Segment</v>
      </c>
      <c r="K3187" s="71" t="s">
        <v>903</v>
      </c>
      <c r="L3187" s="22">
        <v>6.5</v>
      </c>
      <c r="M3187" s="22">
        <v>6.74</v>
      </c>
      <c r="N3187" s="22">
        <v>2</v>
      </c>
      <c r="O3187" s="22">
        <v>0</v>
      </c>
      <c r="P3187" s="22">
        <v>0</v>
      </c>
      <c r="Q3187" s="22">
        <v>0</v>
      </c>
      <c r="R3187" s="22"/>
      <c r="S3187" s="22"/>
      <c r="T3187" s="22"/>
      <c r="U3187" t="s">
        <v>1256</v>
      </c>
      <c r="V3187" s="18">
        <f t="shared" si="298"/>
        <v>0.24000000000000021</v>
      </c>
      <c r="W3187" s="18">
        <v>41.053914228300002</v>
      </c>
      <c r="X3187" s="18">
        <v>-80.855895412899997</v>
      </c>
      <c r="Y3187" s="18">
        <v>41.052616005700003</v>
      </c>
      <c r="Z3187" s="18">
        <v>-80.851633577000001</v>
      </c>
      <c r="AA3187" s="71" t="str">
        <f t="shared" si="299"/>
        <v>MAH</v>
      </c>
    </row>
    <row r="3188" spans="1:27" x14ac:dyDescent="0.25">
      <c r="A3188" s="22" t="s">
        <v>2872</v>
      </c>
      <c r="B3188" s="22">
        <v>0</v>
      </c>
      <c r="C3188" s="22" t="s">
        <v>4626</v>
      </c>
      <c r="D3188" s="22">
        <v>3</v>
      </c>
      <c r="E3188" s="23" t="str">
        <f t="shared" si="294"/>
        <v>Green</v>
      </c>
      <c r="F3188" s="72" t="s">
        <v>1706</v>
      </c>
      <c r="G3188" s="23"/>
      <c r="H3188" s="24" t="str">
        <f t="shared" si="295"/>
        <v>Start Loc</v>
      </c>
      <c r="I3188" s="24" t="str">
        <f t="shared" si="296"/>
        <v>End Loc</v>
      </c>
      <c r="J3188" s="24" t="str">
        <f t="shared" si="297"/>
        <v>Segment</v>
      </c>
      <c r="K3188" s="71" t="s">
        <v>879</v>
      </c>
      <c r="L3188" s="22">
        <v>1.75</v>
      </c>
      <c r="M3188" s="22">
        <v>1.99</v>
      </c>
      <c r="N3188" s="22">
        <v>3</v>
      </c>
      <c r="O3188" s="22">
        <v>0</v>
      </c>
      <c r="P3188" s="22">
        <v>0</v>
      </c>
      <c r="Q3188" s="22">
        <v>1</v>
      </c>
      <c r="R3188" s="22"/>
      <c r="S3188" s="22"/>
      <c r="T3188" s="22"/>
      <c r="U3188" t="s">
        <v>1969</v>
      </c>
      <c r="V3188" s="18">
        <f t="shared" si="298"/>
        <v>0.24</v>
      </c>
      <c r="W3188" s="18">
        <v>41.049455618499998</v>
      </c>
      <c r="X3188" s="18">
        <v>-81.714296523300007</v>
      </c>
      <c r="Y3188" s="18">
        <v>41.052815830299998</v>
      </c>
      <c r="Z3188" s="18">
        <v>-81.714939073799997</v>
      </c>
      <c r="AA3188" s="71" t="str">
        <f t="shared" si="299"/>
        <v>MED</v>
      </c>
    </row>
    <row r="3189" spans="1:27" x14ac:dyDescent="0.25">
      <c r="A3189" s="22" t="s">
        <v>3544</v>
      </c>
      <c r="B3189" s="22">
        <v>0</v>
      </c>
      <c r="C3189" s="22" t="s">
        <v>4619</v>
      </c>
      <c r="D3189" s="22">
        <v>3</v>
      </c>
      <c r="E3189" s="23" t="str">
        <f t="shared" si="294"/>
        <v>Green</v>
      </c>
      <c r="F3189" s="72" t="s">
        <v>1693</v>
      </c>
      <c r="G3189" s="23"/>
      <c r="H3189" s="24" t="str">
        <f t="shared" si="295"/>
        <v>Start Loc</v>
      </c>
      <c r="I3189" s="24" t="str">
        <f t="shared" si="296"/>
        <v>End Loc</v>
      </c>
      <c r="J3189" s="24" t="str">
        <f t="shared" si="297"/>
        <v>Segment</v>
      </c>
      <c r="K3189" s="71" t="s">
        <v>1074</v>
      </c>
      <c r="L3189" s="22">
        <v>0.5</v>
      </c>
      <c r="M3189" s="22">
        <v>0.74</v>
      </c>
      <c r="N3189" s="22">
        <v>3</v>
      </c>
      <c r="O3189" s="22">
        <v>0</v>
      </c>
      <c r="P3189" s="22">
        <v>0</v>
      </c>
      <c r="Q3189" s="22">
        <v>2</v>
      </c>
      <c r="R3189" s="22"/>
      <c r="S3189" s="22"/>
      <c r="T3189" s="22"/>
      <c r="U3189" t="s">
        <v>1827</v>
      </c>
      <c r="V3189" s="18">
        <f t="shared" si="298"/>
        <v>0.24</v>
      </c>
      <c r="W3189" s="18">
        <v>41.050711414799999</v>
      </c>
      <c r="X3189" s="18">
        <v>-80.697084458299997</v>
      </c>
      <c r="Y3189" s="18">
        <v>41.053233999900002</v>
      </c>
      <c r="Z3189" s="18">
        <v>-80.694089414999993</v>
      </c>
      <c r="AA3189" s="71" t="str">
        <f t="shared" si="299"/>
        <v>MAH</v>
      </c>
    </row>
    <row r="3190" spans="1:27" x14ac:dyDescent="0.25">
      <c r="A3190" s="22" t="s">
        <v>5881</v>
      </c>
      <c r="B3190" s="22">
        <v>0</v>
      </c>
      <c r="C3190" s="22" t="s">
        <v>4608</v>
      </c>
      <c r="D3190" s="22">
        <v>2</v>
      </c>
      <c r="E3190" s="23" t="str">
        <f t="shared" si="294"/>
        <v>Green</v>
      </c>
      <c r="F3190" s="72" t="s">
        <v>1693</v>
      </c>
      <c r="G3190" s="23"/>
      <c r="H3190" s="24" t="str">
        <f t="shared" si="295"/>
        <v>Start Loc</v>
      </c>
      <c r="I3190" s="24" t="str">
        <f t="shared" si="296"/>
        <v>End Loc</v>
      </c>
      <c r="J3190" s="24" t="str">
        <f t="shared" si="297"/>
        <v>Segment</v>
      </c>
      <c r="K3190" s="71" t="s">
        <v>881</v>
      </c>
      <c r="L3190" s="22">
        <v>1.25</v>
      </c>
      <c r="M3190" s="22">
        <v>1.49</v>
      </c>
      <c r="N3190" s="22">
        <v>2</v>
      </c>
      <c r="O3190" s="22">
        <v>0</v>
      </c>
      <c r="P3190" s="22">
        <v>0</v>
      </c>
      <c r="Q3190" s="22">
        <v>0</v>
      </c>
      <c r="R3190" s="22"/>
      <c r="S3190" s="22"/>
      <c r="T3190" s="22"/>
      <c r="U3190" t="s">
        <v>461</v>
      </c>
      <c r="V3190" s="18">
        <f t="shared" si="298"/>
        <v>0.24</v>
      </c>
      <c r="W3190" s="18">
        <v>41.054019655300003</v>
      </c>
      <c r="X3190" s="18">
        <v>-80.796872900699995</v>
      </c>
      <c r="Y3190" s="18">
        <v>41.057399993899999</v>
      </c>
      <c r="Z3190" s="18">
        <v>-80.796427535800007</v>
      </c>
      <c r="AA3190" s="71" t="str">
        <f t="shared" si="299"/>
        <v>MAH</v>
      </c>
    </row>
    <row r="3191" spans="1:27" x14ac:dyDescent="0.25">
      <c r="A3191" s="22" t="s">
        <v>6062</v>
      </c>
      <c r="B3191" s="22">
        <v>0</v>
      </c>
      <c r="C3191" s="22" t="s">
        <v>4619</v>
      </c>
      <c r="D3191" s="22">
        <v>2</v>
      </c>
      <c r="E3191" s="23" t="str">
        <f t="shared" si="294"/>
        <v>Green</v>
      </c>
      <c r="F3191" s="72" t="s">
        <v>1672</v>
      </c>
      <c r="G3191" s="23"/>
      <c r="H3191" s="24" t="str">
        <f t="shared" si="295"/>
        <v>Start Loc</v>
      </c>
      <c r="I3191" s="24" t="str">
        <f t="shared" si="296"/>
        <v>End Loc</v>
      </c>
      <c r="J3191" s="24" t="str">
        <f t="shared" si="297"/>
        <v>Segment</v>
      </c>
      <c r="K3191" s="71" t="s">
        <v>1102</v>
      </c>
      <c r="L3191" s="22">
        <v>0.5</v>
      </c>
      <c r="M3191" s="22">
        <v>0.74</v>
      </c>
      <c r="N3191" s="22">
        <v>2</v>
      </c>
      <c r="O3191" s="22">
        <v>0</v>
      </c>
      <c r="P3191" s="22">
        <v>0</v>
      </c>
      <c r="Q3191" s="22">
        <v>1</v>
      </c>
      <c r="R3191" s="22"/>
      <c r="S3191" s="22"/>
      <c r="T3191" s="22"/>
      <c r="U3191" t="s">
        <v>765</v>
      </c>
      <c r="V3191" s="18">
        <f t="shared" si="298"/>
        <v>0.24</v>
      </c>
      <c r="W3191" s="18">
        <v>41.055212202500002</v>
      </c>
      <c r="X3191" s="18">
        <v>-81.285430008899993</v>
      </c>
      <c r="Y3191" s="18">
        <v>41.057485634499997</v>
      </c>
      <c r="Z3191" s="18">
        <v>-81.288737736900003</v>
      </c>
      <c r="AA3191" s="71" t="str">
        <f t="shared" si="299"/>
        <v>POR</v>
      </c>
    </row>
    <row r="3192" spans="1:27" x14ac:dyDescent="0.25">
      <c r="A3192" s="22" t="s">
        <v>5329</v>
      </c>
      <c r="B3192" s="22">
        <v>0</v>
      </c>
      <c r="C3192" s="22" t="s">
        <v>4620</v>
      </c>
      <c r="D3192" s="22">
        <v>2</v>
      </c>
      <c r="E3192" s="23" t="str">
        <f t="shared" si="294"/>
        <v>Green</v>
      </c>
      <c r="F3192" s="72" t="s">
        <v>1678</v>
      </c>
      <c r="G3192" s="23"/>
      <c r="H3192" s="24" t="str">
        <f t="shared" si="295"/>
        <v>Start Loc</v>
      </c>
      <c r="I3192" s="24" t="str">
        <f t="shared" si="296"/>
        <v>End Loc</v>
      </c>
      <c r="J3192" s="24" t="str">
        <f t="shared" si="297"/>
        <v>Segment</v>
      </c>
      <c r="K3192" s="71" t="s">
        <v>947</v>
      </c>
      <c r="L3192" s="22">
        <v>0</v>
      </c>
      <c r="M3192" s="22">
        <v>0.24</v>
      </c>
      <c r="N3192" s="22">
        <v>2</v>
      </c>
      <c r="O3192" s="22">
        <v>0</v>
      </c>
      <c r="P3192" s="22">
        <v>0</v>
      </c>
      <c r="Q3192" s="22">
        <v>1</v>
      </c>
      <c r="R3192" s="22"/>
      <c r="S3192" s="22"/>
      <c r="T3192" s="22"/>
      <c r="U3192" t="s">
        <v>4872</v>
      </c>
      <c r="V3192" s="18">
        <f t="shared" si="298"/>
        <v>0.24</v>
      </c>
      <c r="W3192" s="18">
        <v>41.056006265699999</v>
      </c>
      <c r="X3192" s="18">
        <v>-81.424966099000002</v>
      </c>
      <c r="Y3192" s="18">
        <v>41.057817492200002</v>
      </c>
      <c r="Z3192" s="18">
        <v>-81.422346317899994</v>
      </c>
      <c r="AA3192" s="71" t="str">
        <f t="shared" si="299"/>
        <v>SUM</v>
      </c>
    </row>
    <row r="3193" spans="1:27" x14ac:dyDescent="0.25">
      <c r="A3193" s="22" t="s">
        <v>5366</v>
      </c>
      <c r="B3193" s="22">
        <v>0</v>
      </c>
      <c r="C3193" s="22" t="s">
        <v>4628</v>
      </c>
      <c r="D3193" s="22">
        <v>2</v>
      </c>
      <c r="E3193" s="23" t="str">
        <f t="shared" si="294"/>
        <v>Green</v>
      </c>
      <c r="F3193" s="72" t="s">
        <v>1693</v>
      </c>
      <c r="G3193" s="23"/>
      <c r="H3193" s="24" t="str">
        <f t="shared" si="295"/>
        <v>Start Loc</v>
      </c>
      <c r="I3193" s="24" t="str">
        <f t="shared" si="296"/>
        <v>End Loc</v>
      </c>
      <c r="J3193" s="24" t="str">
        <f t="shared" si="297"/>
        <v>Segment</v>
      </c>
      <c r="K3193" s="71" t="s">
        <v>883</v>
      </c>
      <c r="L3193" s="22">
        <v>4.75</v>
      </c>
      <c r="M3193" s="22">
        <v>4.99</v>
      </c>
      <c r="N3193" s="22">
        <v>2</v>
      </c>
      <c r="O3193" s="22">
        <v>0</v>
      </c>
      <c r="P3193" s="22">
        <v>0</v>
      </c>
      <c r="Q3193" s="22">
        <v>1</v>
      </c>
      <c r="R3193" s="22"/>
      <c r="S3193" s="22"/>
      <c r="T3193" s="22"/>
      <c r="U3193" t="s">
        <v>1314</v>
      </c>
      <c r="V3193" s="18">
        <f t="shared" si="298"/>
        <v>0.24000000000000021</v>
      </c>
      <c r="W3193" s="18">
        <v>41.054957279200003</v>
      </c>
      <c r="X3193" s="18">
        <v>-80.736967697699995</v>
      </c>
      <c r="Y3193" s="18">
        <v>41.058208111200003</v>
      </c>
      <c r="Z3193" s="18">
        <v>-80.736078943199999</v>
      </c>
      <c r="AA3193" s="71" t="str">
        <f t="shared" si="299"/>
        <v>MAH</v>
      </c>
    </row>
    <row r="3194" spans="1:27" x14ac:dyDescent="0.25">
      <c r="A3194" s="22" t="s">
        <v>4344</v>
      </c>
      <c r="B3194" s="22">
        <v>0</v>
      </c>
      <c r="C3194" s="22" t="s">
        <v>4612</v>
      </c>
      <c r="D3194" s="22">
        <v>2</v>
      </c>
      <c r="E3194" s="23" t="str">
        <f t="shared" si="294"/>
        <v>Green</v>
      </c>
      <c r="F3194" s="72" t="s">
        <v>1678</v>
      </c>
      <c r="G3194" s="23"/>
      <c r="H3194" s="24" t="str">
        <f t="shared" si="295"/>
        <v>Start Loc</v>
      </c>
      <c r="I3194" s="24" t="str">
        <f t="shared" si="296"/>
        <v>End Loc</v>
      </c>
      <c r="J3194" s="24" t="str">
        <f t="shared" si="297"/>
        <v>Segment</v>
      </c>
      <c r="K3194" s="71" t="s">
        <v>830</v>
      </c>
      <c r="L3194" s="22">
        <v>1</v>
      </c>
      <c r="M3194" s="22">
        <v>1.24</v>
      </c>
      <c r="N3194" s="22">
        <v>2</v>
      </c>
      <c r="O3194" s="22">
        <v>0</v>
      </c>
      <c r="P3194" s="22">
        <v>0</v>
      </c>
      <c r="Q3194" s="22">
        <v>2</v>
      </c>
      <c r="R3194" s="22"/>
      <c r="S3194" s="22"/>
      <c r="T3194" s="22"/>
      <c r="U3194" t="s">
        <v>1269</v>
      </c>
      <c r="V3194" s="18">
        <f t="shared" si="298"/>
        <v>0.24</v>
      </c>
      <c r="W3194" s="18">
        <v>41.061720816300003</v>
      </c>
      <c r="X3194" s="18">
        <v>-81.424536433</v>
      </c>
      <c r="Y3194" s="18">
        <v>41.059262698399998</v>
      </c>
      <c r="Z3194" s="18">
        <v>-81.421367445300007</v>
      </c>
      <c r="AA3194" s="71" t="str">
        <f t="shared" si="299"/>
        <v>SUM</v>
      </c>
    </row>
    <row r="3195" spans="1:27" x14ac:dyDescent="0.25">
      <c r="A3195" s="22" t="s">
        <v>5989</v>
      </c>
      <c r="B3195" s="22">
        <v>0</v>
      </c>
      <c r="C3195" s="22" t="s">
        <v>4628</v>
      </c>
      <c r="D3195" s="22">
        <v>2</v>
      </c>
      <c r="E3195" s="23" t="str">
        <f t="shared" si="294"/>
        <v>Green</v>
      </c>
      <c r="F3195" s="72" t="s">
        <v>1693</v>
      </c>
      <c r="G3195" s="23"/>
      <c r="H3195" s="24" t="str">
        <f t="shared" si="295"/>
        <v>Start Loc</v>
      </c>
      <c r="I3195" s="24" t="str">
        <f t="shared" si="296"/>
        <v>End Loc</v>
      </c>
      <c r="J3195" s="24" t="str">
        <f t="shared" si="297"/>
        <v>Segment</v>
      </c>
      <c r="K3195" s="71" t="s">
        <v>921</v>
      </c>
      <c r="L3195" s="22">
        <v>4.75</v>
      </c>
      <c r="M3195" s="22">
        <v>4.99</v>
      </c>
      <c r="N3195" s="22">
        <v>2</v>
      </c>
      <c r="O3195" s="22">
        <v>0</v>
      </c>
      <c r="P3195" s="22">
        <v>0</v>
      </c>
      <c r="Q3195" s="22">
        <v>0</v>
      </c>
      <c r="R3195" s="22"/>
      <c r="S3195" s="22"/>
      <c r="T3195" s="22"/>
      <c r="U3195" t="s">
        <v>2136</v>
      </c>
      <c r="V3195" s="18">
        <f t="shared" si="298"/>
        <v>0.24000000000000021</v>
      </c>
      <c r="W3195" s="18">
        <v>41.056465291199999</v>
      </c>
      <c r="X3195" s="18">
        <v>-80.986550777900007</v>
      </c>
      <c r="Y3195" s="18">
        <v>41.059585664300002</v>
      </c>
      <c r="Z3195" s="18">
        <v>-80.985987577299994</v>
      </c>
      <c r="AA3195" s="71" t="str">
        <f t="shared" si="299"/>
        <v>MAH</v>
      </c>
    </row>
    <row r="3196" spans="1:27" x14ac:dyDescent="0.25">
      <c r="A3196" s="22" t="s">
        <v>2342</v>
      </c>
      <c r="B3196" s="22">
        <v>0</v>
      </c>
      <c r="C3196" s="22" t="s">
        <v>4607</v>
      </c>
      <c r="D3196" s="22">
        <v>2</v>
      </c>
      <c r="E3196" s="23" t="str">
        <f t="shared" si="294"/>
        <v>Green</v>
      </c>
      <c r="F3196" s="72" t="s">
        <v>1693</v>
      </c>
      <c r="G3196" s="23"/>
      <c r="H3196" s="24" t="str">
        <f t="shared" si="295"/>
        <v>Start Loc</v>
      </c>
      <c r="I3196" s="24" t="str">
        <f t="shared" si="296"/>
        <v>End Loc</v>
      </c>
      <c r="J3196" s="24" t="str">
        <f t="shared" si="297"/>
        <v>Segment</v>
      </c>
      <c r="K3196" s="71" t="s">
        <v>883</v>
      </c>
      <c r="L3196" s="22">
        <v>5</v>
      </c>
      <c r="M3196" s="22">
        <v>5.24</v>
      </c>
      <c r="N3196" s="22">
        <v>2</v>
      </c>
      <c r="O3196" s="22">
        <v>0</v>
      </c>
      <c r="P3196" s="22">
        <v>0</v>
      </c>
      <c r="Q3196" s="22">
        <v>1</v>
      </c>
      <c r="R3196" s="22"/>
      <c r="S3196" s="22"/>
      <c r="T3196" s="22"/>
      <c r="U3196" t="s">
        <v>1314</v>
      </c>
      <c r="V3196" s="18">
        <f t="shared" si="298"/>
        <v>0.24000000000000021</v>
      </c>
      <c r="W3196" s="18">
        <v>41.058335526</v>
      </c>
      <c r="X3196" s="18">
        <v>-80.735934353000005</v>
      </c>
      <c r="Y3196" s="18">
        <v>41.060947139600003</v>
      </c>
      <c r="Z3196" s="18">
        <v>-80.732932460000001</v>
      </c>
      <c r="AA3196" s="71" t="str">
        <f t="shared" si="299"/>
        <v>MAH</v>
      </c>
    </row>
    <row r="3197" spans="1:27" x14ac:dyDescent="0.25">
      <c r="A3197" s="22" t="s">
        <v>3690</v>
      </c>
      <c r="B3197" s="22">
        <v>0</v>
      </c>
      <c r="C3197" s="22" t="s">
        <v>4617</v>
      </c>
      <c r="D3197" s="22">
        <v>3</v>
      </c>
      <c r="E3197" s="23" t="str">
        <f t="shared" si="294"/>
        <v>Green</v>
      </c>
      <c r="F3197" s="72" t="s">
        <v>1706</v>
      </c>
      <c r="G3197" s="23"/>
      <c r="H3197" s="24" t="str">
        <f t="shared" si="295"/>
        <v>Start Loc</v>
      </c>
      <c r="I3197" s="24" t="str">
        <f t="shared" si="296"/>
        <v>End Loc</v>
      </c>
      <c r="J3197" s="24" t="str">
        <f t="shared" si="297"/>
        <v>Segment</v>
      </c>
      <c r="K3197" s="71" t="s">
        <v>816</v>
      </c>
      <c r="L3197" s="22">
        <v>2.75</v>
      </c>
      <c r="M3197" s="22">
        <v>2.99</v>
      </c>
      <c r="N3197" s="22">
        <v>3</v>
      </c>
      <c r="O3197" s="22">
        <v>0</v>
      </c>
      <c r="P3197" s="22">
        <v>0</v>
      </c>
      <c r="Q3197" s="22">
        <v>1</v>
      </c>
      <c r="R3197" s="22"/>
      <c r="S3197" s="22"/>
      <c r="T3197" s="22"/>
      <c r="U3197" t="s">
        <v>1260</v>
      </c>
      <c r="V3197" s="18">
        <f t="shared" si="298"/>
        <v>0.24000000000000021</v>
      </c>
      <c r="W3197" s="18">
        <v>41.060039900900001</v>
      </c>
      <c r="X3197" s="18">
        <v>-81.897339038599995</v>
      </c>
      <c r="Y3197" s="18">
        <v>41.063496158500001</v>
      </c>
      <c r="Z3197" s="18">
        <v>-81.897599267100006</v>
      </c>
      <c r="AA3197" s="71" t="str">
        <f t="shared" si="299"/>
        <v>MED</v>
      </c>
    </row>
    <row r="3198" spans="1:27" x14ac:dyDescent="0.25">
      <c r="A3198" s="22" t="s">
        <v>3764</v>
      </c>
      <c r="B3198" s="22">
        <v>0</v>
      </c>
      <c r="C3198" s="22" t="s">
        <v>4606</v>
      </c>
      <c r="D3198" s="22">
        <v>3</v>
      </c>
      <c r="E3198" s="23" t="str">
        <f t="shared" si="294"/>
        <v>Green</v>
      </c>
      <c r="F3198" s="72" t="s">
        <v>1678</v>
      </c>
      <c r="G3198" s="23"/>
      <c r="H3198" s="24" t="str">
        <f t="shared" si="295"/>
        <v>Start Loc</v>
      </c>
      <c r="I3198" s="24" t="str">
        <f t="shared" si="296"/>
        <v>End Loc</v>
      </c>
      <c r="J3198" s="24" t="str">
        <f t="shared" si="297"/>
        <v>Segment</v>
      </c>
      <c r="K3198" s="71" t="s">
        <v>830</v>
      </c>
      <c r="L3198" s="22">
        <v>0.25</v>
      </c>
      <c r="M3198" s="22">
        <v>0.49</v>
      </c>
      <c r="N3198" s="22">
        <v>3</v>
      </c>
      <c r="O3198" s="22">
        <v>0</v>
      </c>
      <c r="P3198" s="22">
        <v>0</v>
      </c>
      <c r="Q3198" s="22">
        <v>0</v>
      </c>
      <c r="R3198" s="22"/>
      <c r="S3198" s="22"/>
      <c r="T3198" s="22"/>
      <c r="U3198" t="s">
        <v>1269</v>
      </c>
      <c r="V3198" s="18">
        <f t="shared" si="298"/>
        <v>0.24</v>
      </c>
      <c r="W3198" s="18">
        <v>41.065964209800001</v>
      </c>
      <c r="X3198" s="18">
        <v>-81.437533982600002</v>
      </c>
      <c r="Y3198" s="18">
        <v>41.065116463000003</v>
      </c>
      <c r="Z3198" s="18">
        <v>-81.4331302776</v>
      </c>
      <c r="AA3198" s="71" t="str">
        <f t="shared" si="299"/>
        <v>SUM</v>
      </c>
    </row>
    <row r="3199" spans="1:27" x14ac:dyDescent="0.25">
      <c r="A3199" s="22" t="s">
        <v>3368</v>
      </c>
      <c r="B3199" s="22">
        <v>0</v>
      </c>
      <c r="C3199" s="22" t="s">
        <v>4606</v>
      </c>
      <c r="D3199" s="22">
        <v>4</v>
      </c>
      <c r="E3199" s="23" t="str">
        <f t="shared" si="294"/>
        <v>Green</v>
      </c>
      <c r="F3199" s="72" t="s">
        <v>1678</v>
      </c>
      <c r="G3199" s="23"/>
      <c r="H3199" s="24" t="str">
        <f t="shared" si="295"/>
        <v>Start Loc</v>
      </c>
      <c r="I3199" s="24" t="str">
        <f t="shared" si="296"/>
        <v>End Loc</v>
      </c>
      <c r="J3199" s="24" t="str">
        <f t="shared" si="297"/>
        <v>Segment</v>
      </c>
      <c r="K3199" s="71" t="s">
        <v>954</v>
      </c>
      <c r="L3199" s="22">
        <v>0.25</v>
      </c>
      <c r="M3199" s="22">
        <v>0.49</v>
      </c>
      <c r="N3199" s="22">
        <v>4</v>
      </c>
      <c r="O3199" s="22">
        <v>0</v>
      </c>
      <c r="P3199" s="22">
        <v>0</v>
      </c>
      <c r="Q3199" s="22">
        <v>2</v>
      </c>
      <c r="R3199" s="22"/>
      <c r="S3199" s="22"/>
      <c r="T3199" s="22"/>
      <c r="U3199" t="s">
        <v>1814</v>
      </c>
      <c r="V3199" s="18">
        <f t="shared" si="298"/>
        <v>0.24</v>
      </c>
      <c r="W3199" s="18">
        <v>41.0621320009</v>
      </c>
      <c r="X3199" s="18">
        <v>-81.416632509899998</v>
      </c>
      <c r="Y3199" s="18">
        <v>41.065608527599998</v>
      </c>
      <c r="Z3199" s="18">
        <v>-81.416671168899995</v>
      </c>
      <c r="AA3199" s="71" t="str">
        <f t="shared" si="299"/>
        <v>SUM</v>
      </c>
    </row>
    <row r="3200" spans="1:27" x14ac:dyDescent="0.25">
      <c r="A3200" s="22" t="s">
        <v>6248</v>
      </c>
      <c r="B3200" s="22">
        <v>0</v>
      </c>
      <c r="C3200" s="22" t="s">
        <v>4619</v>
      </c>
      <c r="D3200" s="22">
        <v>2</v>
      </c>
      <c r="E3200" s="23" t="str">
        <f t="shared" si="294"/>
        <v>Green</v>
      </c>
      <c r="F3200" s="72" t="s">
        <v>1693</v>
      </c>
      <c r="G3200" s="23"/>
      <c r="H3200" s="24" t="str">
        <f t="shared" si="295"/>
        <v>Start Loc</v>
      </c>
      <c r="I3200" s="24" t="str">
        <f t="shared" si="296"/>
        <v>End Loc</v>
      </c>
      <c r="J3200" s="24" t="str">
        <f t="shared" si="297"/>
        <v>Segment</v>
      </c>
      <c r="K3200" s="71" t="s">
        <v>1046</v>
      </c>
      <c r="L3200" s="22">
        <v>0.5</v>
      </c>
      <c r="M3200" s="22">
        <v>0.74</v>
      </c>
      <c r="N3200" s="22">
        <v>2</v>
      </c>
      <c r="O3200" s="22">
        <v>0</v>
      </c>
      <c r="P3200" s="22">
        <v>0</v>
      </c>
      <c r="Q3200" s="22">
        <v>2</v>
      </c>
      <c r="R3200" s="22"/>
      <c r="S3200" s="22"/>
      <c r="T3200" s="22"/>
      <c r="U3200" t="s">
        <v>6810</v>
      </c>
      <c r="V3200" s="18">
        <f t="shared" si="298"/>
        <v>0.24</v>
      </c>
      <c r="W3200" s="18">
        <v>41.062484514499999</v>
      </c>
      <c r="X3200" s="18">
        <v>-80.567951836500001</v>
      </c>
      <c r="Y3200" s="18">
        <v>41.065890285800002</v>
      </c>
      <c r="Z3200" s="18">
        <v>-80.568402005699994</v>
      </c>
      <c r="AA3200" s="71" t="str">
        <f t="shared" si="299"/>
        <v>MAH</v>
      </c>
    </row>
    <row r="3201" spans="1:27" x14ac:dyDescent="0.25">
      <c r="A3201" s="22" t="s">
        <v>3351</v>
      </c>
      <c r="B3201" s="22">
        <v>0</v>
      </c>
      <c r="C3201" s="22" t="s">
        <v>4626</v>
      </c>
      <c r="D3201" s="22">
        <v>3</v>
      </c>
      <c r="E3201" s="23" t="str">
        <f t="shared" si="294"/>
        <v>Green</v>
      </c>
      <c r="F3201" s="72" t="s">
        <v>1672</v>
      </c>
      <c r="G3201" s="23"/>
      <c r="H3201" s="24" t="str">
        <f t="shared" si="295"/>
        <v>Start Loc</v>
      </c>
      <c r="I3201" s="24" t="str">
        <f t="shared" si="296"/>
        <v>End Loc</v>
      </c>
      <c r="J3201" s="24" t="str">
        <f t="shared" si="297"/>
        <v>Segment</v>
      </c>
      <c r="K3201" s="71" t="s">
        <v>1102</v>
      </c>
      <c r="L3201" s="22">
        <v>1.75</v>
      </c>
      <c r="M3201" s="22">
        <v>1.99</v>
      </c>
      <c r="N3201" s="22">
        <v>3</v>
      </c>
      <c r="O3201" s="22">
        <v>0</v>
      </c>
      <c r="P3201" s="22">
        <v>0</v>
      </c>
      <c r="Q3201" s="22">
        <v>1</v>
      </c>
      <c r="R3201" s="22"/>
      <c r="S3201" s="22"/>
      <c r="T3201" s="22"/>
      <c r="U3201" t="s">
        <v>765</v>
      </c>
      <c r="V3201" s="18">
        <f t="shared" si="298"/>
        <v>0.24</v>
      </c>
      <c r="W3201" s="18">
        <v>41.065515089000002</v>
      </c>
      <c r="X3201" s="18">
        <v>-81.304208578399994</v>
      </c>
      <c r="Y3201" s="18">
        <v>41.068257083600002</v>
      </c>
      <c r="Z3201" s="18">
        <v>-81.306854097200002</v>
      </c>
      <c r="AA3201" s="71" t="str">
        <f t="shared" si="299"/>
        <v>POR</v>
      </c>
    </row>
    <row r="3202" spans="1:27" x14ac:dyDescent="0.25">
      <c r="A3202" s="22" t="s">
        <v>2339</v>
      </c>
      <c r="B3202" s="22">
        <v>0</v>
      </c>
      <c r="C3202" s="22" t="s">
        <v>4619</v>
      </c>
      <c r="D3202" s="22">
        <v>2</v>
      </c>
      <c r="E3202" s="23" t="str">
        <f t="shared" si="294"/>
        <v>Green</v>
      </c>
      <c r="F3202" s="72" t="s">
        <v>1693</v>
      </c>
      <c r="G3202" s="23"/>
      <c r="H3202" s="24" t="str">
        <f t="shared" si="295"/>
        <v>Start Loc</v>
      </c>
      <c r="I3202" s="24" t="str">
        <f t="shared" si="296"/>
        <v>End Loc</v>
      </c>
      <c r="J3202" s="24" t="str">
        <f t="shared" si="297"/>
        <v>Segment</v>
      </c>
      <c r="K3202" s="71" t="s">
        <v>2016</v>
      </c>
      <c r="L3202" s="22">
        <v>0.5</v>
      </c>
      <c r="M3202" s="22">
        <v>0.74</v>
      </c>
      <c r="N3202" s="22">
        <v>2</v>
      </c>
      <c r="O3202" s="22">
        <v>0</v>
      </c>
      <c r="P3202" s="22">
        <v>0</v>
      </c>
      <c r="Q3202" s="22">
        <v>0</v>
      </c>
      <c r="R3202" s="22"/>
      <c r="S3202" s="22"/>
      <c r="T3202" s="22"/>
      <c r="U3202" t="s">
        <v>1880</v>
      </c>
      <c r="V3202" s="18">
        <f t="shared" si="298"/>
        <v>0.24</v>
      </c>
      <c r="W3202" s="18">
        <v>41.068457944400002</v>
      </c>
      <c r="X3202" s="18">
        <v>-80.558914947399998</v>
      </c>
      <c r="Y3202" s="18">
        <v>41.068853603999997</v>
      </c>
      <c r="Z3202" s="18">
        <v>-80.554579042699999</v>
      </c>
      <c r="AA3202" s="71" t="str">
        <f t="shared" si="299"/>
        <v>MAH</v>
      </c>
    </row>
    <row r="3203" spans="1:27" x14ac:dyDescent="0.25">
      <c r="A3203" s="22" t="s">
        <v>3985</v>
      </c>
      <c r="B3203" s="22">
        <v>0</v>
      </c>
      <c r="C3203" s="22" t="s">
        <v>4608</v>
      </c>
      <c r="D3203" s="22">
        <v>3</v>
      </c>
      <c r="E3203" s="23" t="str">
        <f t="shared" si="294"/>
        <v>Green</v>
      </c>
      <c r="F3203" s="72" t="s">
        <v>1693</v>
      </c>
      <c r="G3203" s="23"/>
      <c r="H3203" s="24" t="str">
        <f t="shared" si="295"/>
        <v>Start Loc</v>
      </c>
      <c r="I3203" s="24" t="str">
        <f t="shared" si="296"/>
        <v>End Loc</v>
      </c>
      <c r="J3203" s="24" t="str">
        <f t="shared" si="297"/>
        <v>Segment</v>
      </c>
      <c r="K3203" s="71" t="s">
        <v>904</v>
      </c>
      <c r="L3203" s="22">
        <v>1.25</v>
      </c>
      <c r="M3203" s="22">
        <v>1.49</v>
      </c>
      <c r="N3203" s="22">
        <v>3</v>
      </c>
      <c r="O3203" s="22">
        <v>0</v>
      </c>
      <c r="P3203" s="22">
        <v>0</v>
      </c>
      <c r="Q3203" s="22">
        <v>2</v>
      </c>
      <c r="R3203" s="22"/>
      <c r="S3203" s="22"/>
      <c r="T3203" s="22"/>
      <c r="U3203" t="s">
        <v>1418</v>
      </c>
      <c r="V3203" s="18">
        <f t="shared" si="298"/>
        <v>0.24</v>
      </c>
      <c r="W3203" s="18">
        <v>41.069287022899999</v>
      </c>
      <c r="X3203" s="18">
        <v>-80.833131299599998</v>
      </c>
      <c r="Y3203" s="18">
        <v>41.068922097200002</v>
      </c>
      <c r="Z3203" s="18">
        <v>-80.828634451900001</v>
      </c>
      <c r="AA3203" s="71" t="str">
        <f t="shared" si="299"/>
        <v>MAH</v>
      </c>
    </row>
    <row r="3204" spans="1:27" x14ac:dyDescent="0.25">
      <c r="A3204" s="22" t="s">
        <v>3629</v>
      </c>
      <c r="B3204" s="22">
        <v>0</v>
      </c>
      <c r="C3204" s="22" t="s">
        <v>4607</v>
      </c>
      <c r="D3204" s="22">
        <v>2</v>
      </c>
      <c r="E3204" s="23" t="str">
        <f t="shared" si="294"/>
        <v>Green</v>
      </c>
      <c r="F3204" s="72" t="s">
        <v>1693</v>
      </c>
      <c r="G3204" s="23"/>
      <c r="H3204" s="24" t="str">
        <f t="shared" si="295"/>
        <v>Start Loc</v>
      </c>
      <c r="I3204" s="24" t="str">
        <f t="shared" si="296"/>
        <v>End Loc</v>
      </c>
      <c r="J3204" s="24" t="str">
        <f t="shared" si="297"/>
        <v>Segment</v>
      </c>
      <c r="K3204" s="71" t="s">
        <v>821</v>
      </c>
      <c r="L3204" s="22">
        <v>5</v>
      </c>
      <c r="M3204" s="22">
        <v>5.24</v>
      </c>
      <c r="N3204" s="22">
        <v>2</v>
      </c>
      <c r="O3204" s="22">
        <v>0</v>
      </c>
      <c r="P3204" s="22">
        <v>2</v>
      </c>
      <c r="Q3204" s="22">
        <v>2</v>
      </c>
      <c r="R3204" s="22"/>
      <c r="S3204" s="22"/>
      <c r="T3204" s="22"/>
      <c r="U3204" t="s">
        <v>462</v>
      </c>
      <c r="V3204" s="18">
        <f t="shared" si="298"/>
        <v>0.24000000000000021</v>
      </c>
      <c r="W3204" s="18">
        <v>41.059268917200001</v>
      </c>
      <c r="X3204" s="18">
        <v>-80.672248232599998</v>
      </c>
      <c r="Y3204" s="18">
        <v>41.073447141199999</v>
      </c>
      <c r="Z3204" s="18">
        <v>-80.675324606700002</v>
      </c>
      <c r="AA3204" s="71" t="str">
        <f t="shared" si="299"/>
        <v>MAH</v>
      </c>
    </row>
    <row r="3205" spans="1:27" x14ac:dyDescent="0.25">
      <c r="A3205" s="22" t="s">
        <v>6313</v>
      </c>
      <c r="B3205" s="22">
        <v>0</v>
      </c>
      <c r="C3205" s="22" t="s">
        <v>4652</v>
      </c>
      <c r="D3205" s="22">
        <v>2</v>
      </c>
      <c r="E3205" s="23" t="str">
        <f t="shared" si="294"/>
        <v>Green</v>
      </c>
      <c r="F3205" s="72" t="s">
        <v>1678</v>
      </c>
      <c r="G3205" s="23"/>
      <c r="H3205" s="24" t="str">
        <f t="shared" si="295"/>
        <v>Start Loc</v>
      </c>
      <c r="I3205" s="24" t="str">
        <f t="shared" si="296"/>
        <v>End Loc</v>
      </c>
      <c r="J3205" s="24" t="str">
        <f t="shared" si="297"/>
        <v>Segment</v>
      </c>
      <c r="K3205" s="71" t="s">
        <v>833</v>
      </c>
      <c r="L3205" s="22">
        <v>11.5</v>
      </c>
      <c r="M3205" s="22">
        <v>11.74</v>
      </c>
      <c r="N3205" s="22">
        <v>2</v>
      </c>
      <c r="O3205" s="22">
        <v>0</v>
      </c>
      <c r="P3205" s="22">
        <v>2</v>
      </c>
      <c r="Q3205" s="22">
        <v>2</v>
      </c>
      <c r="R3205" s="22"/>
      <c r="S3205" s="22"/>
      <c r="T3205" s="22"/>
      <c r="U3205" t="s">
        <v>1294</v>
      </c>
      <c r="V3205" s="18">
        <f t="shared" si="298"/>
        <v>0.24000000000000021</v>
      </c>
      <c r="W3205" s="18">
        <v>41.073780809699997</v>
      </c>
      <c r="X3205" s="18">
        <v>-81.638987871200001</v>
      </c>
      <c r="Y3205" s="18">
        <v>41.0770538903</v>
      </c>
      <c r="Z3205" s="18">
        <v>-81.6403949348</v>
      </c>
      <c r="AA3205" s="71" t="str">
        <f t="shared" si="299"/>
        <v>SUM</v>
      </c>
    </row>
    <row r="3206" spans="1:27" x14ac:dyDescent="0.25">
      <c r="A3206" s="22" t="s">
        <v>4932</v>
      </c>
      <c r="B3206" s="22">
        <v>0</v>
      </c>
      <c r="C3206" s="22" t="s">
        <v>4619</v>
      </c>
      <c r="D3206" s="22">
        <v>3</v>
      </c>
      <c r="E3206" s="23" t="str">
        <f t="shared" si="294"/>
        <v>Green</v>
      </c>
      <c r="F3206" s="72" t="s">
        <v>1730</v>
      </c>
      <c r="G3206" s="23"/>
      <c r="H3206" s="24" t="str">
        <f t="shared" si="295"/>
        <v>Start Loc</v>
      </c>
      <c r="I3206" s="24" t="str">
        <f t="shared" si="296"/>
        <v>End Loc</v>
      </c>
      <c r="J3206" s="24" t="str">
        <f t="shared" si="297"/>
        <v>Segment</v>
      </c>
      <c r="K3206" s="71" t="s">
        <v>1033</v>
      </c>
      <c r="L3206" s="22">
        <v>0.5</v>
      </c>
      <c r="M3206" s="22">
        <v>0.74</v>
      </c>
      <c r="N3206" s="22">
        <v>3</v>
      </c>
      <c r="O3206" s="22">
        <v>0</v>
      </c>
      <c r="P3206" s="22">
        <v>0</v>
      </c>
      <c r="Q3206" s="22">
        <v>0</v>
      </c>
      <c r="R3206" s="22"/>
      <c r="S3206" s="22"/>
      <c r="T3206" s="22"/>
      <c r="U3206" t="s">
        <v>1455</v>
      </c>
      <c r="V3206" s="18">
        <f t="shared" si="298"/>
        <v>0.24</v>
      </c>
      <c r="W3206" s="18">
        <v>41.082682757299999</v>
      </c>
      <c r="X3206" s="18">
        <v>-83.632607277999995</v>
      </c>
      <c r="Y3206" s="18">
        <v>41.080855473600003</v>
      </c>
      <c r="Z3206" s="18">
        <v>-83.6287562893</v>
      </c>
      <c r="AA3206" s="71" t="str">
        <f t="shared" si="299"/>
        <v>HAN</v>
      </c>
    </row>
    <row r="3207" spans="1:27" x14ac:dyDescent="0.25">
      <c r="A3207" s="22" t="s">
        <v>4066</v>
      </c>
      <c r="B3207" s="22">
        <v>0</v>
      </c>
      <c r="C3207" s="22" t="s">
        <v>4608</v>
      </c>
      <c r="D3207" s="22">
        <v>2</v>
      </c>
      <c r="E3207" s="23" t="str">
        <f t="shared" si="294"/>
        <v>Green</v>
      </c>
      <c r="F3207" s="72" t="s">
        <v>1693</v>
      </c>
      <c r="G3207" s="23"/>
      <c r="H3207" s="24" t="str">
        <f t="shared" si="295"/>
        <v>Start Loc</v>
      </c>
      <c r="I3207" s="24" t="str">
        <f t="shared" si="296"/>
        <v>End Loc</v>
      </c>
      <c r="J3207" s="24" t="str">
        <f t="shared" si="297"/>
        <v>Segment</v>
      </c>
      <c r="K3207" s="71" t="s">
        <v>858</v>
      </c>
      <c r="L3207" s="22">
        <v>1.25</v>
      </c>
      <c r="M3207" s="22">
        <v>1.49</v>
      </c>
      <c r="N3207" s="22">
        <v>2</v>
      </c>
      <c r="O3207" s="22">
        <v>0</v>
      </c>
      <c r="P3207" s="22">
        <v>0</v>
      </c>
      <c r="Q3207" s="22">
        <v>6</v>
      </c>
      <c r="R3207" s="22"/>
      <c r="S3207" s="22"/>
      <c r="T3207" s="22"/>
      <c r="U3207" t="s">
        <v>1560</v>
      </c>
      <c r="V3207" s="18">
        <f t="shared" si="298"/>
        <v>0.24</v>
      </c>
      <c r="W3207" s="18">
        <v>41.079609452500002</v>
      </c>
      <c r="X3207" s="18">
        <v>-80.826785409099998</v>
      </c>
      <c r="Y3207" s="18">
        <v>41.082807192200001</v>
      </c>
      <c r="Z3207" s="18">
        <v>-80.827013871399998</v>
      </c>
      <c r="AA3207" s="71" t="str">
        <f t="shared" si="299"/>
        <v>MAH</v>
      </c>
    </row>
    <row r="3208" spans="1:27" x14ac:dyDescent="0.25">
      <c r="A3208" s="22" t="s">
        <v>5425</v>
      </c>
      <c r="B3208" s="22">
        <v>0</v>
      </c>
      <c r="C3208" s="22" t="s">
        <v>4635</v>
      </c>
      <c r="D3208" s="22">
        <v>2</v>
      </c>
      <c r="E3208" s="23" t="str">
        <f t="shared" si="294"/>
        <v>Green</v>
      </c>
      <c r="F3208" s="72" t="s">
        <v>1693</v>
      </c>
      <c r="G3208" s="23"/>
      <c r="H3208" s="24" t="str">
        <f t="shared" si="295"/>
        <v>Start Loc</v>
      </c>
      <c r="I3208" s="24" t="str">
        <f t="shared" si="296"/>
        <v>End Loc</v>
      </c>
      <c r="J3208" s="24" t="str">
        <f t="shared" si="297"/>
        <v>Segment</v>
      </c>
      <c r="K3208" s="71" t="s">
        <v>962</v>
      </c>
      <c r="L3208" s="22">
        <v>4.5</v>
      </c>
      <c r="M3208" s="22">
        <v>4.74</v>
      </c>
      <c r="N3208" s="22">
        <v>2</v>
      </c>
      <c r="O3208" s="22">
        <v>0</v>
      </c>
      <c r="P3208" s="22">
        <v>0</v>
      </c>
      <c r="Q3208" s="22">
        <v>0</v>
      </c>
      <c r="R3208" s="22"/>
      <c r="S3208" s="22"/>
      <c r="T3208" s="22"/>
      <c r="U3208" t="s">
        <v>465</v>
      </c>
      <c r="V3208" s="18">
        <f t="shared" si="298"/>
        <v>0.24000000000000021</v>
      </c>
      <c r="W3208" s="18">
        <v>41.084018942699998</v>
      </c>
      <c r="X3208" s="18">
        <v>-80.755873563899996</v>
      </c>
      <c r="Y3208" s="18">
        <v>41.083659787800002</v>
      </c>
      <c r="Z3208" s="18">
        <v>-80.751347843399998</v>
      </c>
      <c r="AA3208" s="71" t="str">
        <f t="shared" si="299"/>
        <v>MAH</v>
      </c>
    </row>
    <row r="3209" spans="1:27" x14ac:dyDescent="0.25">
      <c r="A3209" s="22" t="s">
        <v>5247</v>
      </c>
      <c r="B3209" s="22">
        <v>0</v>
      </c>
      <c r="C3209" s="22" t="s">
        <v>4637</v>
      </c>
      <c r="D3209" s="22">
        <v>2</v>
      </c>
      <c r="E3209" s="23" t="str">
        <f t="shared" ref="E3209:E3272" si="300">IF(D3209&gt;15,"Red",IF(D3209&gt;10,"Yellow",IF(D3209&gt;5,"Purple",IF(D3209&gt;1,"Green",""))))</f>
        <v>Green</v>
      </c>
      <c r="F3209" s="72" t="s">
        <v>1688</v>
      </c>
      <c r="G3209" s="23"/>
      <c r="H3209" s="24" t="str">
        <f t="shared" ref="H3209:H3272" si="301">IF(W3209=0,"Unavailable",HYPERLINK(CONCATENATE("http://maps.google.com/maps?q=",+W3209,",+",+X3209,"+(Begin)&amp;iwloc=A&amp;hl=en"),"Start Loc"))</f>
        <v>Start Loc</v>
      </c>
      <c r="I3209" s="24" t="str">
        <f t="shared" ref="I3209:I3272" si="302">IF(Y3209=0,"Unavailable",HYPERLINK(CONCATENATE("http://maps.google.com/maps?q=",+Y3209,",+",+Z3209,"+(End)&amp;iwloc=A&amp;hl=en"),"End Loc"))</f>
        <v>End Loc</v>
      </c>
      <c r="J3209" s="24" t="str">
        <f t="shared" ref="J3209:J3272" si="303">HYPERLINK(CONCATENATE("https://www.google.us/maps/dir/",W3209,",",X3209,"/",Y3209,",",Z3209,"/@",AVERAGE(W3209,Y3209),",",AVERAGE(X3209,Z3209),",15z"),"Segment")</f>
        <v>Segment</v>
      </c>
      <c r="K3209" s="71" t="s">
        <v>2026</v>
      </c>
      <c r="L3209" s="22">
        <v>8.25</v>
      </c>
      <c r="M3209" s="22">
        <v>8.49</v>
      </c>
      <c r="N3209" s="22">
        <v>2</v>
      </c>
      <c r="O3209" s="22">
        <v>0</v>
      </c>
      <c r="P3209" s="22">
        <v>1</v>
      </c>
      <c r="Q3209" s="22">
        <v>2</v>
      </c>
      <c r="R3209" s="22"/>
      <c r="S3209" s="22"/>
      <c r="T3209" s="22"/>
      <c r="U3209" t="s">
        <v>1859</v>
      </c>
      <c r="V3209" s="18">
        <f t="shared" ref="V3209:V3272" si="304">M3209-L3209</f>
        <v>0.24000000000000021</v>
      </c>
      <c r="W3209" s="18">
        <v>41.085938540699999</v>
      </c>
      <c r="X3209" s="18">
        <v>-83.261752116799997</v>
      </c>
      <c r="Y3209" s="18">
        <v>41.087033123399998</v>
      </c>
      <c r="Z3209" s="18">
        <v>-83.257611929899994</v>
      </c>
      <c r="AA3209" s="71" t="str">
        <f t="shared" ref="AA3209:AA3272" si="305">MID(U3209,2,3)</f>
        <v>SEN</v>
      </c>
    </row>
    <row r="3210" spans="1:27" x14ac:dyDescent="0.25">
      <c r="A3210" s="22" t="s">
        <v>5790</v>
      </c>
      <c r="B3210" s="22">
        <v>0</v>
      </c>
      <c r="C3210" s="22" t="s">
        <v>4643</v>
      </c>
      <c r="D3210" s="22">
        <v>2</v>
      </c>
      <c r="E3210" s="23" t="str">
        <f t="shared" si="300"/>
        <v>Green</v>
      </c>
      <c r="F3210" s="72" t="s">
        <v>1693</v>
      </c>
      <c r="G3210" s="23"/>
      <c r="H3210" s="24" t="str">
        <f t="shared" si="301"/>
        <v>Start Loc</v>
      </c>
      <c r="I3210" s="24" t="str">
        <f t="shared" si="302"/>
        <v>End Loc</v>
      </c>
      <c r="J3210" s="24" t="str">
        <f t="shared" si="303"/>
        <v>Segment</v>
      </c>
      <c r="K3210" s="71" t="s">
        <v>881</v>
      </c>
      <c r="L3210" s="22">
        <v>3.5</v>
      </c>
      <c r="M3210" s="22">
        <v>3.74</v>
      </c>
      <c r="N3210" s="22">
        <v>2</v>
      </c>
      <c r="O3210" s="22">
        <v>0</v>
      </c>
      <c r="P3210" s="22">
        <v>0</v>
      </c>
      <c r="Q3210" s="22">
        <v>0</v>
      </c>
      <c r="R3210" s="22"/>
      <c r="S3210" s="22"/>
      <c r="T3210" s="22"/>
      <c r="U3210" t="s">
        <v>461</v>
      </c>
      <c r="V3210" s="18">
        <f t="shared" si="304"/>
        <v>0.24000000000000021</v>
      </c>
      <c r="W3210" s="18">
        <v>41.0844226826</v>
      </c>
      <c r="X3210" s="18">
        <v>-80.790175538100002</v>
      </c>
      <c r="Y3210" s="18">
        <v>41.087771519500002</v>
      </c>
      <c r="Z3210" s="18">
        <v>-80.791095771399995</v>
      </c>
      <c r="AA3210" s="71" t="str">
        <f t="shared" si="305"/>
        <v>MAH</v>
      </c>
    </row>
    <row r="3211" spans="1:27" x14ac:dyDescent="0.25">
      <c r="A3211" s="22" t="s">
        <v>3509</v>
      </c>
      <c r="B3211" s="22">
        <v>0</v>
      </c>
      <c r="C3211" s="22" t="s">
        <v>4641</v>
      </c>
      <c r="D3211" s="22">
        <v>3</v>
      </c>
      <c r="E3211" s="23" t="str">
        <f t="shared" si="300"/>
        <v>Green</v>
      </c>
      <c r="F3211" s="72" t="s">
        <v>1688</v>
      </c>
      <c r="G3211" s="23"/>
      <c r="H3211" s="24" t="str">
        <f t="shared" si="301"/>
        <v>Start Loc</v>
      </c>
      <c r="I3211" s="24" t="str">
        <f t="shared" si="302"/>
        <v>End Loc</v>
      </c>
      <c r="J3211" s="24" t="str">
        <f t="shared" si="303"/>
        <v>Segment</v>
      </c>
      <c r="K3211" s="71" t="s">
        <v>2026</v>
      </c>
      <c r="L3211" s="22">
        <v>8.5</v>
      </c>
      <c r="M3211" s="22">
        <v>8.74</v>
      </c>
      <c r="N3211" s="22">
        <v>3</v>
      </c>
      <c r="O3211" s="22">
        <v>0</v>
      </c>
      <c r="P3211" s="22">
        <v>0</v>
      </c>
      <c r="Q3211" s="22">
        <v>2</v>
      </c>
      <c r="R3211" s="22"/>
      <c r="S3211" s="22"/>
      <c r="T3211" s="22"/>
      <c r="U3211" t="s">
        <v>1859</v>
      </c>
      <c r="V3211" s="18">
        <f t="shared" si="304"/>
        <v>0.24000000000000021</v>
      </c>
      <c r="W3211" s="18">
        <v>41.087032780800001</v>
      </c>
      <c r="X3211" s="18">
        <v>-83.257419851199998</v>
      </c>
      <c r="Y3211" s="18">
        <v>41.089500741400002</v>
      </c>
      <c r="Z3211" s="18">
        <v>-83.2553897449</v>
      </c>
      <c r="AA3211" s="71" t="str">
        <f t="shared" si="305"/>
        <v>SEN</v>
      </c>
    </row>
    <row r="3212" spans="1:27" x14ac:dyDescent="0.25">
      <c r="A3212" s="22" t="s">
        <v>3087</v>
      </c>
      <c r="B3212" s="22">
        <v>0</v>
      </c>
      <c r="C3212" s="22" t="s">
        <v>4643</v>
      </c>
      <c r="D3212" s="22">
        <v>3</v>
      </c>
      <c r="E3212" s="23" t="str">
        <f t="shared" si="300"/>
        <v>Green</v>
      </c>
      <c r="F3212" s="72" t="s">
        <v>1672</v>
      </c>
      <c r="G3212" s="23"/>
      <c r="H3212" s="24" t="str">
        <f t="shared" si="301"/>
        <v>Start Loc</v>
      </c>
      <c r="I3212" s="24" t="str">
        <f t="shared" si="302"/>
        <v>End Loc</v>
      </c>
      <c r="J3212" s="24" t="str">
        <f t="shared" si="303"/>
        <v>Segment</v>
      </c>
      <c r="K3212" s="71" t="s">
        <v>1102</v>
      </c>
      <c r="L3212" s="22">
        <v>3.5</v>
      </c>
      <c r="M3212" s="22">
        <v>3.74</v>
      </c>
      <c r="N3212" s="22">
        <v>3</v>
      </c>
      <c r="O3212" s="22">
        <v>0</v>
      </c>
      <c r="P3212" s="22">
        <v>0</v>
      </c>
      <c r="Q3212" s="22">
        <v>2</v>
      </c>
      <c r="R3212" s="22"/>
      <c r="S3212" s="22"/>
      <c r="T3212" s="22"/>
      <c r="U3212" t="s">
        <v>765</v>
      </c>
      <c r="V3212" s="18">
        <f t="shared" si="304"/>
        <v>0.24000000000000021</v>
      </c>
      <c r="W3212" s="18">
        <v>41.087657122000003</v>
      </c>
      <c r="X3212" s="18">
        <v>-81.3175447964</v>
      </c>
      <c r="Y3212" s="18">
        <v>41.0897002942</v>
      </c>
      <c r="Z3212" s="18">
        <v>-81.321186408499997</v>
      </c>
      <c r="AA3212" s="71" t="str">
        <f t="shared" si="305"/>
        <v>POR</v>
      </c>
    </row>
    <row r="3213" spans="1:27" x14ac:dyDescent="0.25">
      <c r="A3213" s="22" t="s">
        <v>4201</v>
      </c>
      <c r="B3213" s="22">
        <v>0</v>
      </c>
      <c r="C3213" s="22" t="s">
        <v>4614</v>
      </c>
      <c r="D3213" s="22">
        <v>2</v>
      </c>
      <c r="E3213" s="23" t="str">
        <f t="shared" si="300"/>
        <v>Green</v>
      </c>
      <c r="F3213" s="72" t="s">
        <v>1693</v>
      </c>
      <c r="G3213" s="23"/>
      <c r="H3213" s="24" t="str">
        <f t="shared" si="301"/>
        <v>Start Loc</v>
      </c>
      <c r="I3213" s="24" t="str">
        <f t="shared" si="302"/>
        <v>End Loc</v>
      </c>
      <c r="J3213" s="24" t="str">
        <f t="shared" si="303"/>
        <v>Segment</v>
      </c>
      <c r="K3213" s="71" t="s">
        <v>881</v>
      </c>
      <c r="L3213" s="22">
        <v>3.75</v>
      </c>
      <c r="M3213" s="22">
        <v>3.99</v>
      </c>
      <c r="N3213" s="22">
        <v>2</v>
      </c>
      <c r="O3213" s="22">
        <v>0</v>
      </c>
      <c r="P3213" s="22">
        <v>0</v>
      </c>
      <c r="Q3213" s="22">
        <v>0</v>
      </c>
      <c r="R3213" s="22"/>
      <c r="S3213" s="22"/>
      <c r="T3213" s="22"/>
      <c r="U3213" t="s">
        <v>461</v>
      </c>
      <c r="V3213" s="18">
        <f t="shared" si="304"/>
        <v>0.24000000000000021</v>
      </c>
      <c r="W3213" s="18">
        <v>41.087916147500003</v>
      </c>
      <c r="X3213" s="18">
        <v>-80.791094813800001</v>
      </c>
      <c r="Y3213" s="18">
        <v>41.091359427599997</v>
      </c>
      <c r="Z3213" s="18">
        <v>-80.791535377200006</v>
      </c>
      <c r="AA3213" s="71" t="str">
        <f t="shared" si="305"/>
        <v>MAH</v>
      </c>
    </row>
    <row r="3214" spans="1:27" x14ac:dyDescent="0.25">
      <c r="A3214" s="22" t="s">
        <v>5315</v>
      </c>
      <c r="B3214" s="22">
        <v>0</v>
      </c>
      <c r="C3214" s="22" t="s">
        <v>4606</v>
      </c>
      <c r="D3214" s="22">
        <v>2</v>
      </c>
      <c r="E3214" s="23" t="str">
        <f t="shared" si="300"/>
        <v>Green</v>
      </c>
      <c r="F3214" s="72" t="s">
        <v>1678</v>
      </c>
      <c r="G3214" s="23"/>
      <c r="H3214" s="24" t="str">
        <f t="shared" si="301"/>
        <v>Start Loc</v>
      </c>
      <c r="I3214" s="24" t="str">
        <f t="shared" si="302"/>
        <v>End Loc</v>
      </c>
      <c r="J3214" s="24" t="str">
        <f t="shared" si="303"/>
        <v>Segment</v>
      </c>
      <c r="K3214" s="71" t="s">
        <v>902</v>
      </c>
      <c r="L3214" s="22">
        <v>0.25</v>
      </c>
      <c r="M3214" s="22">
        <v>0.49</v>
      </c>
      <c r="N3214" s="22">
        <v>2</v>
      </c>
      <c r="O3214" s="22">
        <v>0</v>
      </c>
      <c r="P3214" s="22">
        <v>0</v>
      </c>
      <c r="Q3214" s="22">
        <v>0</v>
      </c>
      <c r="R3214" s="22"/>
      <c r="S3214" s="22"/>
      <c r="T3214" s="22"/>
      <c r="U3214" t="s">
        <v>4869</v>
      </c>
      <c r="V3214" s="18">
        <f t="shared" si="304"/>
        <v>0.24</v>
      </c>
      <c r="W3214" s="18">
        <v>41.092362227599999</v>
      </c>
      <c r="X3214" s="18">
        <v>-81.604092307299993</v>
      </c>
      <c r="Y3214" s="18">
        <v>41.095651537000002</v>
      </c>
      <c r="Z3214" s="18">
        <v>-81.603417387799993</v>
      </c>
      <c r="AA3214" s="71" t="str">
        <f t="shared" si="305"/>
        <v>SUM</v>
      </c>
    </row>
    <row r="3215" spans="1:27" x14ac:dyDescent="0.25">
      <c r="A3215" s="22" t="s">
        <v>5407</v>
      </c>
      <c r="B3215" s="22">
        <v>0</v>
      </c>
      <c r="C3215" s="22" t="s">
        <v>4625</v>
      </c>
      <c r="D3215" s="22">
        <v>3</v>
      </c>
      <c r="E3215" s="23" t="str">
        <f t="shared" si="300"/>
        <v>Green</v>
      </c>
      <c r="F3215" s="72" t="s">
        <v>1693</v>
      </c>
      <c r="G3215" s="23"/>
      <c r="H3215" s="24" t="str">
        <f t="shared" si="301"/>
        <v>Start Loc</v>
      </c>
      <c r="I3215" s="24" t="str">
        <f t="shared" si="302"/>
        <v>End Loc</v>
      </c>
      <c r="J3215" s="24" t="str">
        <f t="shared" si="303"/>
        <v>Segment</v>
      </c>
      <c r="K3215" s="71" t="s">
        <v>848</v>
      </c>
      <c r="L3215" s="22">
        <v>10</v>
      </c>
      <c r="M3215" s="22">
        <v>10.24</v>
      </c>
      <c r="N3215" s="22">
        <v>3</v>
      </c>
      <c r="O3215" s="22">
        <v>0</v>
      </c>
      <c r="P3215" s="22">
        <v>0</v>
      </c>
      <c r="Q3215" s="22">
        <v>0</v>
      </c>
      <c r="R3215" s="22"/>
      <c r="S3215" s="22"/>
      <c r="T3215" s="22"/>
      <c r="U3215" t="s">
        <v>315</v>
      </c>
      <c r="V3215" s="18">
        <f t="shared" si="304"/>
        <v>0.24000000000000021</v>
      </c>
      <c r="W3215" s="18">
        <v>41.097338002900003</v>
      </c>
      <c r="X3215" s="18">
        <v>-80.813655489200002</v>
      </c>
      <c r="Y3215" s="18">
        <v>41.097852359500003</v>
      </c>
      <c r="Z3215" s="18">
        <v>-80.809222304200006</v>
      </c>
      <c r="AA3215" s="71" t="str">
        <f t="shared" si="305"/>
        <v>MAH</v>
      </c>
    </row>
    <row r="3216" spans="1:27" x14ac:dyDescent="0.25">
      <c r="A3216" s="22" t="s">
        <v>5121</v>
      </c>
      <c r="B3216" s="22">
        <v>0</v>
      </c>
      <c r="C3216" s="22" t="s">
        <v>4668</v>
      </c>
      <c r="D3216" s="22">
        <v>2</v>
      </c>
      <c r="E3216" s="23" t="str">
        <f t="shared" si="300"/>
        <v>Green</v>
      </c>
      <c r="F3216" s="72" t="s">
        <v>1693</v>
      </c>
      <c r="G3216" s="23"/>
      <c r="H3216" s="24" t="str">
        <f t="shared" si="301"/>
        <v>Start Loc</v>
      </c>
      <c r="I3216" s="24" t="str">
        <f t="shared" si="302"/>
        <v>End Loc</v>
      </c>
      <c r="J3216" s="24" t="str">
        <f t="shared" si="303"/>
        <v>Segment</v>
      </c>
      <c r="K3216" s="71" t="s">
        <v>848</v>
      </c>
      <c r="L3216" s="22">
        <v>9.5</v>
      </c>
      <c r="M3216" s="22">
        <v>9.74</v>
      </c>
      <c r="N3216" s="22">
        <v>2</v>
      </c>
      <c r="O3216" s="22">
        <v>0</v>
      </c>
      <c r="P3216" s="22">
        <v>0</v>
      </c>
      <c r="Q3216" s="22">
        <v>0</v>
      </c>
      <c r="R3216" s="22"/>
      <c r="S3216" s="22"/>
      <c r="T3216" s="22"/>
      <c r="U3216" t="s">
        <v>315</v>
      </c>
      <c r="V3216" s="18">
        <f t="shared" si="304"/>
        <v>0.24000000000000021</v>
      </c>
      <c r="W3216" s="18">
        <v>41.100230340300001</v>
      </c>
      <c r="X3216" s="18">
        <v>-80.8223358945</v>
      </c>
      <c r="Y3216" s="18">
        <v>41.099126237599997</v>
      </c>
      <c r="Z3216" s="18">
        <v>-80.818018753000004</v>
      </c>
      <c r="AA3216" s="71" t="str">
        <f t="shared" si="305"/>
        <v>MAH</v>
      </c>
    </row>
    <row r="3217" spans="1:27" x14ac:dyDescent="0.25">
      <c r="A3217" s="22" t="s">
        <v>2962</v>
      </c>
      <c r="B3217" s="22">
        <v>0</v>
      </c>
      <c r="C3217" s="22" t="s">
        <v>4615</v>
      </c>
      <c r="D3217" s="22">
        <v>2</v>
      </c>
      <c r="E3217" s="23" t="str">
        <f t="shared" si="300"/>
        <v>Green</v>
      </c>
      <c r="F3217" s="72" t="s">
        <v>1693</v>
      </c>
      <c r="G3217" s="23"/>
      <c r="H3217" s="24" t="str">
        <f t="shared" si="301"/>
        <v>Start Loc</v>
      </c>
      <c r="I3217" s="24" t="str">
        <f t="shared" si="302"/>
        <v>End Loc</v>
      </c>
      <c r="J3217" s="24" t="str">
        <f t="shared" si="303"/>
        <v>Segment</v>
      </c>
      <c r="K3217" s="71" t="s">
        <v>848</v>
      </c>
      <c r="L3217" s="22">
        <v>2.5</v>
      </c>
      <c r="M3217" s="22">
        <v>2.74</v>
      </c>
      <c r="N3217" s="22">
        <v>2</v>
      </c>
      <c r="O3217" s="22">
        <v>0</v>
      </c>
      <c r="P3217" s="22">
        <v>0</v>
      </c>
      <c r="Q3217" s="22">
        <v>1</v>
      </c>
      <c r="R3217" s="22"/>
      <c r="S3217" s="22"/>
      <c r="T3217" s="22"/>
      <c r="U3217" t="s">
        <v>315</v>
      </c>
      <c r="V3217" s="18">
        <f t="shared" si="304"/>
        <v>0.24000000000000021</v>
      </c>
      <c r="W3217" s="18">
        <v>41.099092735500001</v>
      </c>
      <c r="X3217" s="18">
        <v>-80.956318025499996</v>
      </c>
      <c r="Y3217" s="18">
        <v>41.099338804600002</v>
      </c>
      <c r="Z3217" s="18">
        <v>-80.951762915800003</v>
      </c>
      <c r="AA3217" s="71" t="str">
        <f t="shared" si="305"/>
        <v>MAH</v>
      </c>
    </row>
    <row r="3218" spans="1:27" x14ac:dyDescent="0.25">
      <c r="A3218" s="22" t="s">
        <v>3709</v>
      </c>
      <c r="B3218" s="22">
        <v>0</v>
      </c>
      <c r="C3218" s="22" t="s">
        <v>4622</v>
      </c>
      <c r="D3218" s="22">
        <v>2</v>
      </c>
      <c r="E3218" s="23" t="str">
        <f t="shared" si="300"/>
        <v>Green</v>
      </c>
      <c r="F3218" s="72" t="s">
        <v>1688</v>
      </c>
      <c r="G3218" s="23"/>
      <c r="H3218" s="24" t="str">
        <f t="shared" si="301"/>
        <v>Start Loc</v>
      </c>
      <c r="I3218" s="24" t="str">
        <f t="shared" si="302"/>
        <v>End Loc</v>
      </c>
      <c r="J3218" s="24" t="str">
        <f t="shared" si="303"/>
        <v>Segment</v>
      </c>
      <c r="K3218" s="71" t="s">
        <v>1015</v>
      </c>
      <c r="L3218" s="22">
        <v>1.5</v>
      </c>
      <c r="M3218" s="22">
        <v>1.74</v>
      </c>
      <c r="N3218" s="22">
        <v>2</v>
      </c>
      <c r="O3218" s="22">
        <v>0</v>
      </c>
      <c r="P3218" s="22">
        <v>0</v>
      </c>
      <c r="Q3218" s="22">
        <v>1</v>
      </c>
      <c r="R3218" s="22"/>
      <c r="S3218" s="22"/>
      <c r="T3218" s="22"/>
      <c r="U3218" t="s">
        <v>1636</v>
      </c>
      <c r="V3218" s="18">
        <f t="shared" si="304"/>
        <v>0.24</v>
      </c>
      <c r="W3218" s="18">
        <v>41.100337469300001</v>
      </c>
      <c r="X3218" s="18">
        <v>-83.149784420000003</v>
      </c>
      <c r="Y3218" s="18">
        <v>41.099375590400001</v>
      </c>
      <c r="Z3218" s="18">
        <v>-83.145498846999999</v>
      </c>
      <c r="AA3218" s="71" t="str">
        <f t="shared" si="305"/>
        <v>SEN</v>
      </c>
    </row>
    <row r="3219" spans="1:27" x14ac:dyDescent="0.25">
      <c r="A3219" s="22" t="s">
        <v>3508</v>
      </c>
      <c r="B3219" s="22">
        <v>0</v>
      </c>
      <c r="C3219" s="22" t="s">
        <v>4635</v>
      </c>
      <c r="D3219" s="22">
        <v>2</v>
      </c>
      <c r="E3219" s="23" t="str">
        <f t="shared" si="300"/>
        <v>Green</v>
      </c>
      <c r="F3219" s="72" t="s">
        <v>1672</v>
      </c>
      <c r="G3219" s="23"/>
      <c r="H3219" s="24" t="str">
        <f t="shared" si="301"/>
        <v>Start Loc</v>
      </c>
      <c r="I3219" s="24" t="str">
        <f t="shared" si="302"/>
        <v>End Loc</v>
      </c>
      <c r="J3219" s="24" t="str">
        <f t="shared" si="303"/>
        <v>Segment</v>
      </c>
      <c r="K3219" s="71" t="s">
        <v>848</v>
      </c>
      <c r="L3219" s="22">
        <v>4.5</v>
      </c>
      <c r="M3219" s="22">
        <v>4.74</v>
      </c>
      <c r="N3219" s="22">
        <v>2</v>
      </c>
      <c r="O3219" s="22">
        <v>0</v>
      </c>
      <c r="P3219" s="22">
        <v>0</v>
      </c>
      <c r="Q3219" s="22">
        <v>1</v>
      </c>
      <c r="R3219" s="22"/>
      <c r="S3219" s="22"/>
      <c r="T3219" s="22"/>
      <c r="U3219" t="s">
        <v>548</v>
      </c>
      <c r="V3219" s="18">
        <f t="shared" si="304"/>
        <v>0.24000000000000021</v>
      </c>
      <c r="W3219" s="18">
        <v>41.099640453699998</v>
      </c>
      <c r="X3219" s="18">
        <v>-81.306650963799996</v>
      </c>
      <c r="Y3219" s="18">
        <v>41.099736221100002</v>
      </c>
      <c r="Z3219" s="18">
        <v>-81.302062385499994</v>
      </c>
      <c r="AA3219" s="71" t="str">
        <f t="shared" si="305"/>
        <v>POR</v>
      </c>
    </row>
    <row r="3220" spans="1:27" x14ac:dyDescent="0.25">
      <c r="A3220" s="22" t="s">
        <v>2992</v>
      </c>
      <c r="B3220" s="22">
        <v>0</v>
      </c>
      <c r="C3220" s="22" t="s">
        <v>4608</v>
      </c>
      <c r="D3220" s="22">
        <v>3</v>
      </c>
      <c r="E3220" s="23" t="str">
        <f t="shared" si="300"/>
        <v>Green</v>
      </c>
      <c r="F3220" s="72" t="s">
        <v>1688</v>
      </c>
      <c r="G3220" s="23"/>
      <c r="H3220" s="24" t="str">
        <f t="shared" si="301"/>
        <v>Start Loc</v>
      </c>
      <c r="I3220" s="24" t="str">
        <f t="shared" si="302"/>
        <v>End Loc</v>
      </c>
      <c r="J3220" s="24" t="str">
        <f t="shared" si="303"/>
        <v>Segment</v>
      </c>
      <c r="K3220" s="71" t="s">
        <v>1015</v>
      </c>
      <c r="L3220" s="22">
        <v>1.25</v>
      </c>
      <c r="M3220" s="22">
        <v>1.49</v>
      </c>
      <c r="N3220" s="22">
        <v>3</v>
      </c>
      <c r="O3220" s="22">
        <v>0</v>
      </c>
      <c r="P3220" s="22">
        <v>0</v>
      </c>
      <c r="Q3220" s="22">
        <v>2</v>
      </c>
      <c r="R3220" s="22"/>
      <c r="S3220" s="22"/>
      <c r="T3220" s="22"/>
      <c r="U3220" t="s">
        <v>1636</v>
      </c>
      <c r="V3220" s="18">
        <f t="shared" si="304"/>
        <v>0.24</v>
      </c>
      <c r="W3220" s="18">
        <v>41.100394682299999</v>
      </c>
      <c r="X3220" s="18">
        <v>-83.154567649699999</v>
      </c>
      <c r="Y3220" s="18">
        <v>41.100336890500003</v>
      </c>
      <c r="Z3220" s="18">
        <v>-83.149956836300007</v>
      </c>
      <c r="AA3220" s="71" t="str">
        <f t="shared" si="305"/>
        <v>SEN</v>
      </c>
    </row>
    <row r="3221" spans="1:27" x14ac:dyDescent="0.25">
      <c r="A3221" s="22" t="s">
        <v>4363</v>
      </c>
      <c r="B3221" s="22">
        <v>0</v>
      </c>
      <c r="C3221" s="22" t="s">
        <v>4617</v>
      </c>
      <c r="D3221" s="22">
        <v>2</v>
      </c>
      <c r="E3221" s="23" t="str">
        <f t="shared" si="300"/>
        <v>Green</v>
      </c>
      <c r="F3221" s="72" t="s">
        <v>1672</v>
      </c>
      <c r="G3221" s="23"/>
      <c r="H3221" s="24" t="str">
        <f t="shared" si="301"/>
        <v>Start Loc</v>
      </c>
      <c r="I3221" s="24" t="str">
        <f t="shared" si="302"/>
        <v>End Loc</v>
      </c>
      <c r="J3221" s="24" t="str">
        <f t="shared" si="303"/>
        <v>Segment</v>
      </c>
      <c r="K3221" s="71" t="s">
        <v>985</v>
      </c>
      <c r="L3221" s="22">
        <v>2.75</v>
      </c>
      <c r="M3221" s="22">
        <v>2.99</v>
      </c>
      <c r="N3221" s="22">
        <v>2</v>
      </c>
      <c r="O3221" s="22">
        <v>0</v>
      </c>
      <c r="P3221" s="22">
        <v>0</v>
      </c>
      <c r="Q3221" s="22">
        <v>1</v>
      </c>
      <c r="R3221" s="22"/>
      <c r="S3221" s="22"/>
      <c r="T3221" s="22"/>
      <c r="U3221" t="s">
        <v>734</v>
      </c>
      <c r="V3221" s="18">
        <f t="shared" si="304"/>
        <v>0.24000000000000021</v>
      </c>
      <c r="W3221" s="18">
        <v>41.100248634499998</v>
      </c>
      <c r="X3221" s="18">
        <v>-81.378055340900005</v>
      </c>
      <c r="Y3221" s="18">
        <v>41.102074601799998</v>
      </c>
      <c r="Z3221" s="18">
        <v>-81.376436508500007</v>
      </c>
      <c r="AA3221" s="71" t="str">
        <f t="shared" si="305"/>
        <v>POR</v>
      </c>
    </row>
    <row r="3222" spans="1:27" x14ac:dyDescent="0.25">
      <c r="A3222" s="22" t="s">
        <v>3899</v>
      </c>
      <c r="B3222" s="22">
        <v>0</v>
      </c>
      <c r="C3222" s="22" t="s">
        <v>4608</v>
      </c>
      <c r="D3222" s="22">
        <v>3</v>
      </c>
      <c r="E3222" s="23" t="str">
        <f t="shared" si="300"/>
        <v>Green</v>
      </c>
      <c r="F3222" s="72" t="s">
        <v>1693</v>
      </c>
      <c r="G3222" s="23"/>
      <c r="H3222" s="24" t="str">
        <f t="shared" si="301"/>
        <v>Start Loc</v>
      </c>
      <c r="I3222" s="24" t="str">
        <f t="shared" si="302"/>
        <v>End Loc</v>
      </c>
      <c r="J3222" s="24" t="str">
        <f t="shared" si="303"/>
        <v>Segment</v>
      </c>
      <c r="K3222" s="71" t="s">
        <v>2023</v>
      </c>
      <c r="L3222" s="22">
        <v>1.25</v>
      </c>
      <c r="M3222" s="22">
        <v>1.49</v>
      </c>
      <c r="N3222" s="22">
        <v>3</v>
      </c>
      <c r="O3222" s="22">
        <v>0</v>
      </c>
      <c r="P3222" s="22">
        <v>0</v>
      </c>
      <c r="Q3222" s="22">
        <v>0</v>
      </c>
      <c r="R3222" s="22"/>
      <c r="S3222" s="22"/>
      <c r="T3222" s="22"/>
      <c r="U3222" t="s">
        <v>1826</v>
      </c>
      <c r="V3222" s="18">
        <f t="shared" si="304"/>
        <v>0.24</v>
      </c>
      <c r="W3222" s="18">
        <v>41.105109365399997</v>
      </c>
      <c r="X3222" s="18">
        <v>-80.7436590704</v>
      </c>
      <c r="Y3222" s="18">
        <v>41.103758572899999</v>
      </c>
      <c r="Z3222" s="18">
        <v>-80.739722788400002</v>
      </c>
      <c r="AA3222" s="71" t="str">
        <f t="shared" si="305"/>
        <v>MAH</v>
      </c>
    </row>
    <row r="3223" spans="1:27" x14ac:dyDescent="0.25">
      <c r="A3223" s="22" t="s">
        <v>2857</v>
      </c>
      <c r="B3223" s="22">
        <v>0</v>
      </c>
      <c r="C3223" s="22" t="s">
        <v>4612</v>
      </c>
      <c r="D3223" s="22">
        <v>2</v>
      </c>
      <c r="E3223" s="23" t="str">
        <f t="shared" si="300"/>
        <v>Green</v>
      </c>
      <c r="F3223" s="72" t="s">
        <v>1693</v>
      </c>
      <c r="G3223" s="23"/>
      <c r="H3223" s="24" t="str">
        <f t="shared" si="301"/>
        <v>Start Loc</v>
      </c>
      <c r="I3223" s="24" t="str">
        <f t="shared" si="302"/>
        <v>End Loc</v>
      </c>
      <c r="J3223" s="24" t="str">
        <f t="shared" si="303"/>
        <v>Segment</v>
      </c>
      <c r="K3223" s="71" t="s">
        <v>2023</v>
      </c>
      <c r="L3223" s="22">
        <v>1</v>
      </c>
      <c r="M3223" s="22">
        <v>1.24</v>
      </c>
      <c r="N3223" s="22">
        <v>2</v>
      </c>
      <c r="O3223" s="22">
        <v>0</v>
      </c>
      <c r="P3223" s="22">
        <v>0</v>
      </c>
      <c r="Q3223" s="22">
        <v>0</v>
      </c>
      <c r="R3223" s="22"/>
      <c r="S3223" s="22"/>
      <c r="T3223" s="22"/>
      <c r="U3223" t="s">
        <v>1826</v>
      </c>
      <c r="V3223" s="18">
        <f t="shared" si="304"/>
        <v>0.24</v>
      </c>
      <c r="W3223" s="18">
        <v>41.105808479499998</v>
      </c>
      <c r="X3223" s="18">
        <v>-80.748147757799998</v>
      </c>
      <c r="Y3223" s="18">
        <v>41.1052139305</v>
      </c>
      <c r="Z3223" s="18">
        <v>-80.743791190099998</v>
      </c>
      <c r="AA3223" s="71" t="str">
        <f t="shared" si="305"/>
        <v>MAH</v>
      </c>
    </row>
    <row r="3224" spans="1:27" x14ac:dyDescent="0.25">
      <c r="A3224" s="22" t="s">
        <v>4322</v>
      </c>
      <c r="B3224" s="22">
        <v>0</v>
      </c>
      <c r="C3224" s="22" t="s">
        <v>4630</v>
      </c>
      <c r="D3224" s="22">
        <v>3</v>
      </c>
      <c r="E3224" s="23" t="str">
        <f t="shared" si="300"/>
        <v>Green</v>
      </c>
      <c r="F3224" s="72" t="s">
        <v>1706</v>
      </c>
      <c r="G3224" s="23"/>
      <c r="H3224" s="24" t="str">
        <f t="shared" si="301"/>
        <v>Start Loc</v>
      </c>
      <c r="I3224" s="24" t="str">
        <f t="shared" si="302"/>
        <v>End Loc</v>
      </c>
      <c r="J3224" s="24" t="str">
        <f t="shared" si="303"/>
        <v>Segment</v>
      </c>
      <c r="K3224" s="71" t="s">
        <v>816</v>
      </c>
      <c r="L3224" s="22">
        <v>5.75</v>
      </c>
      <c r="M3224" s="22">
        <v>5.99</v>
      </c>
      <c r="N3224" s="22">
        <v>3</v>
      </c>
      <c r="O3224" s="22">
        <v>0</v>
      </c>
      <c r="P3224" s="22">
        <v>0</v>
      </c>
      <c r="Q3224" s="22">
        <v>0</v>
      </c>
      <c r="R3224" s="22"/>
      <c r="S3224" s="22"/>
      <c r="T3224" s="22"/>
      <c r="U3224" t="s">
        <v>1260</v>
      </c>
      <c r="V3224" s="18">
        <f t="shared" si="304"/>
        <v>0.24000000000000021</v>
      </c>
      <c r="W3224" s="18">
        <v>41.103296188500003</v>
      </c>
      <c r="X3224" s="18">
        <v>-81.898023919600007</v>
      </c>
      <c r="Y3224" s="18">
        <v>41.105905859800004</v>
      </c>
      <c r="Z3224" s="18">
        <v>-81.895586333799997</v>
      </c>
      <c r="AA3224" s="71" t="str">
        <f t="shared" si="305"/>
        <v>MED</v>
      </c>
    </row>
    <row r="3225" spans="1:27" x14ac:dyDescent="0.25">
      <c r="A3225" s="22" t="s">
        <v>5943</v>
      </c>
      <c r="B3225" s="22">
        <v>0</v>
      </c>
      <c r="C3225" s="22" t="s">
        <v>4622</v>
      </c>
      <c r="D3225" s="22">
        <v>2</v>
      </c>
      <c r="E3225" s="23" t="str">
        <f t="shared" si="300"/>
        <v>Green</v>
      </c>
      <c r="F3225" s="72" t="s">
        <v>1721</v>
      </c>
      <c r="G3225" s="23"/>
      <c r="H3225" s="24" t="str">
        <f t="shared" si="301"/>
        <v>Start Loc</v>
      </c>
      <c r="I3225" s="24" t="str">
        <f t="shared" si="302"/>
        <v>End Loc</v>
      </c>
      <c r="J3225" s="24" t="str">
        <f t="shared" si="303"/>
        <v>Segment</v>
      </c>
      <c r="K3225" s="71" t="s">
        <v>979</v>
      </c>
      <c r="L3225" s="22">
        <v>1.5</v>
      </c>
      <c r="M3225" s="22">
        <v>1.74</v>
      </c>
      <c r="N3225" s="22">
        <v>2</v>
      </c>
      <c r="O3225" s="22">
        <v>0</v>
      </c>
      <c r="P3225" s="22">
        <v>1</v>
      </c>
      <c r="Q3225" s="22">
        <v>1</v>
      </c>
      <c r="R3225" s="22"/>
      <c r="S3225" s="22"/>
      <c r="T3225" s="22"/>
      <c r="U3225" t="s">
        <v>6731</v>
      </c>
      <c r="V3225" s="18">
        <f t="shared" si="304"/>
        <v>0.24</v>
      </c>
      <c r="W3225" s="18">
        <v>41.104965141400001</v>
      </c>
      <c r="X3225" s="18">
        <v>-82.754247405900003</v>
      </c>
      <c r="Y3225" s="18">
        <v>41.1083731059</v>
      </c>
      <c r="Z3225" s="18">
        <v>-82.7548674895</v>
      </c>
      <c r="AA3225" s="71" t="str">
        <f t="shared" si="305"/>
        <v>HUR</v>
      </c>
    </row>
    <row r="3226" spans="1:27" x14ac:dyDescent="0.25">
      <c r="A3226" s="22" t="s">
        <v>5835</v>
      </c>
      <c r="B3226" s="22">
        <v>0</v>
      </c>
      <c r="C3226" s="22" t="s">
        <v>4653</v>
      </c>
      <c r="D3226" s="22">
        <v>2</v>
      </c>
      <c r="E3226" s="23" t="str">
        <f t="shared" si="300"/>
        <v>Green</v>
      </c>
      <c r="F3226" s="72" t="s">
        <v>1706</v>
      </c>
      <c r="G3226" s="23"/>
      <c r="H3226" s="24" t="str">
        <f t="shared" si="301"/>
        <v>Start Loc</v>
      </c>
      <c r="I3226" s="24" t="str">
        <f t="shared" si="302"/>
        <v>End Loc</v>
      </c>
      <c r="J3226" s="24" t="str">
        <f t="shared" si="303"/>
        <v>Segment</v>
      </c>
      <c r="K3226" s="71" t="s">
        <v>816</v>
      </c>
      <c r="L3226" s="22">
        <v>6</v>
      </c>
      <c r="M3226" s="22">
        <v>6.24</v>
      </c>
      <c r="N3226" s="22">
        <v>2</v>
      </c>
      <c r="O3226" s="22">
        <v>0</v>
      </c>
      <c r="P3226" s="22">
        <v>0</v>
      </c>
      <c r="Q3226" s="22">
        <v>1</v>
      </c>
      <c r="R3226" s="22"/>
      <c r="S3226" s="22"/>
      <c r="T3226" s="22"/>
      <c r="U3226" t="s">
        <v>1260</v>
      </c>
      <c r="V3226" s="18">
        <f t="shared" si="304"/>
        <v>0.24000000000000021</v>
      </c>
      <c r="W3226" s="18">
        <v>41.105994431699997</v>
      </c>
      <c r="X3226" s="18">
        <v>-81.895435044999999</v>
      </c>
      <c r="Y3226" s="18">
        <v>41.109268576700003</v>
      </c>
      <c r="Z3226" s="18">
        <v>-81.894725569000002</v>
      </c>
      <c r="AA3226" s="71" t="str">
        <f t="shared" si="305"/>
        <v>MED</v>
      </c>
    </row>
    <row r="3227" spans="1:27" x14ac:dyDescent="0.25">
      <c r="A3227" s="22" t="s">
        <v>5420</v>
      </c>
      <c r="B3227" s="22">
        <v>0</v>
      </c>
      <c r="C3227" s="22" t="s">
        <v>4617</v>
      </c>
      <c r="D3227" s="22">
        <v>4</v>
      </c>
      <c r="E3227" s="23" t="str">
        <f t="shared" si="300"/>
        <v>Green</v>
      </c>
      <c r="F3227" s="72" t="s">
        <v>1678</v>
      </c>
      <c r="G3227" s="23"/>
      <c r="H3227" s="24" t="str">
        <f t="shared" si="301"/>
        <v>Start Loc</v>
      </c>
      <c r="I3227" s="24" t="str">
        <f t="shared" si="302"/>
        <v>End Loc</v>
      </c>
      <c r="J3227" s="24" t="str">
        <f t="shared" si="303"/>
        <v>Segment</v>
      </c>
      <c r="K3227" s="71" t="s">
        <v>840</v>
      </c>
      <c r="L3227" s="22">
        <v>2.75</v>
      </c>
      <c r="M3227" s="22">
        <v>2.99</v>
      </c>
      <c r="N3227" s="22">
        <v>4</v>
      </c>
      <c r="O3227" s="22">
        <v>0</v>
      </c>
      <c r="P3227" s="22">
        <v>0</v>
      </c>
      <c r="Q3227" s="22">
        <v>1</v>
      </c>
      <c r="R3227" s="22"/>
      <c r="S3227" s="22"/>
      <c r="T3227" s="22"/>
      <c r="U3227" t="s">
        <v>4899</v>
      </c>
      <c r="V3227" s="18">
        <f t="shared" si="304"/>
        <v>0.24000000000000021</v>
      </c>
      <c r="W3227" s="18">
        <v>41.106706369100003</v>
      </c>
      <c r="X3227" s="18">
        <v>-81.619404907000003</v>
      </c>
      <c r="Y3227" s="18">
        <v>41.1101529568</v>
      </c>
      <c r="Z3227" s="18">
        <v>-81.619310388100004</v>
      </c>
      <c r="AA3227" s="71" t="str">
        <f t="shared" si="305"/>
        <v>SUM</v>
      </c>
    </row>
    <row r="3228" spans="1:27" x14ac:dyDescent="0.25">
      <c r="A3228" s="22" t="s">
        <v>2500</v>
      </c>
      <c r="B3228" s="22">
        <v>0</v>
      </c>
      <c r="C3228" s="22" t="s">
        <v>4656</v>
      </c>
      <c r="D3228" s="22">
        <v>3</v>
      </c>
      <c r="E3228" s="23" t="str">
        <f t="shared" si="300"/>
        <v>Green</v>
      </c>
      <c r="F3228" s="72" t="s">
        <v>1706</v>
      </c>
      <c r="G3228" s="23"/>
      <c r="H3228" s="24" t="str">
        <f t="shared" si="301"/>
        <v>Start Loc</v>
      </c>
      <c r="I3228" s="24" t="str">
        <f t="shared" si="302"/>
        <v>End Loc</v>
      </c>
      <c r="J3228" s="24" t="str">
        <f t="shared" si="303"/>
        <v>Segment</v>
      </c>
      <c r="K3228" s="71" t="s">
        <v>928</v>
      </c>
      <c r="L3228" s="22">
        <v>7.25</v>
      </c>
      <c r="M3228" s="22">
        <v>7.49</v>
      </c>
      <c r="N3228" s="22">
        <v>3</v>
      </c>
      <c r="O3228" s="22">
        <v>1</v>
      </c>
      <c r="P3228" s="22">
        <v>0</v>
      </c>
      <c r="Q3228" s="22">
        <v>0</v>
      </c>
      <c r="R3228" s="22"/>
      <c r="S3228" s="22"/>
      <c r="T3228" s="22"/>
      <c r="U3228" t="s">
        <v>2010</v>
      </c>
      <c r="V3228" s="18">
        <f t="shared" si="304"/>
        <v>0.24000000000000021</v>
      </c>
      <c r="W3228" s="18">
        <v>41.110491657300003</v>
      </c>
      <c r="X3228" s="18">
        <v>-81.936453044299995</v>
      </c>
      <c r="Y3228" s="18">
        <v>41.110715735500001</v>
      </c>
      <c r="Z3228" s="18">
        <v>-81.931954404400003</v>
      </c>
      <c r="AA3228" s="71" t="str">
        <f t="shared" si="305"/>
        <v>MED</v>
      </c>
    </row>
    <row r="3229" spans="1:27" x14ac:dyDescent="0.25">
      <c r="A3229" s="22" t="s">
        <v>6502</v>
      </c>
      <c r="B3229" s="22">
        <v>0</v>
      </c>
      <c r="C3229" s="22" t="s">
        <v>4622</v>
      </c>
      <c r="D3229" s="22">
        <v>3</v>
      </c>
      <c r="E3229" s="23" t="str">
        <f t="shared" si="300"/>
        <v>Green</v>
      </c>
      <c r="F3229" s="72" t="s">
        <v>1678</v>
      </c>
      <c r="G3229" s="23"/>
      <c r="H3229" s="24" t="str">
        <f t="shared" si="301"/>
        <v>Start Loc</v>
      </c>
      <c r="I3229" s="24" t="str">
        <f t="shared" si="302"/>
        <v>End Loc</v>
      </c>
      <c r="J3229" s="24" t="str">
        <f t="shared" si="303"/>
        <v>Segment</v>
      </c>
      <c r="K3229" s="71" t="s">
        <v>1026</v>
      </c>
      <c r="L3229" s="22">
        <v>1.5</v>
      </c>
      <c r="M3229" s="22">
        <v>1.74</v>
      </c>
      <c r="N3229" s="22">
        <v>3</v>
      </c>
      <c r="O3229" s="22">
        <v>0</v>
      </c>
      <c r="P3229" s="22">
        <v>0</v>
      </c>
      <c r="Q3229" s="22">
        <v>4</v>
      </c>
      <c r="R3229" s="22"/>
      <c r="S3229" s="22"/>
      <c r="T3229" s="22"/>
      <c r="U3229" t="s">
        <v>609</v>
      </c>
      <c r="V3229" s="18">
        <f t="shared" si="304"/>
        <v>0.24</v>
      </c>
      <c r="W3229" s="18">
        <v>41.112076184400003</v>
      </c>
      <c r="X3229" s="18">
        <v>-81.659405973899993</v>
      </c>
      <c r="Y3229" s="18">
        <v>41.1115575635</v>
      </c>
      <c r="Z3229" s="18">
        <v>-81.654957475299994</v>
      </c>
      <c r="AA3229" s="71" t="str">
        <f t="shared" si="305"/>
        <v>SUM</v>
      </c>
    </row>
    <row r="3230" spans="1:27" x14ac:dyDescent="0.25">
      <c r="A3230" s="22" t="s">
        <v>5818</v>
      </c>
      <c r="B3230" s="22">
        <v>0</v>
      </c>
      <c r="C3230" s="22" t="s">
        <v>4616</v>
      </c>
      <c r="D3230" s="22">
        <v>2</v>
      </c>
      <c r="E3230" s="23" t="str">
        <f t="shared" si="300"/>
        <v>Green</v>
      </c>
      <c r="F3230" s="72" t="s">
        <v>1678</v>
      </c>
      <c r="G3230" s="23"/>
      <c r="H3230" s="24" t="str">
        <f t="shared" si="301"/>
        <v>Start Loc</v>
      </c>
      <c r="I3230" s="24" t="str">
        <f t="shared" si="302"/>
        <v>End Loc</v>
      </c>
      <c r="J3230" s="24" t="str">
        <f t="shared" si="303"/>
        <v>Segment</v>
      </c>
      <c r="K3230" s="71" t="s">
        <v>1026</v>
      </c>
      <c r="L3230" s="22">
        <v>4</v>
      </c>
      <c r="M3230" s="22">
        <v>4.24</v>
      </c>
      <c r="N3230" s="22">
        <v>2</v>
      </c>
      <c r="O3230" s="22">
        <v>0</v>
      </c>
      <c r="P3230" s="22">
        <v>0</v>
      </c>
      <c r="Q3230" s="22">
        <v>2</v>
      </c>
      <c r="R3230" s="22"/>
      <c r="S3230" s="22"/>
      <c r="T3230" s="22"/>
      <c r="U3230" t="s">
        <v>609</v>
      </c>
      <c r="V3230" s="18">
        <f t="shared" si="304"/>
        <v>0.24000000000000021</v>
      </c>
      <c r="W3230" s="18">
        <v>41.112044498000003</v>
      </c>
      <c r="X3230" s="18">
        <v>-81.615049222400003</v>
      </c>
      <c r="Y3230" s="18">
        <v>41.113870763500003</v>
      </c>
      <c r="Z3230" s="18">
        <v>-81.611226420999998</v>
      </c>
      <c r="AA3230" s="71" t="str">
        <f t="shared" si="305"/>
        <v>SUM</v>
      </c>
    </row>
    <row r="3231" spans="1:27" x14ac:dyDescent="0.25">
      <c r="A3231" s="22" t="s">
        <v>5371</v>
      </c>
      <c r="B3231" s="22">
        <v>0</v>
      </c>
      <c r="C3231" s="22" t="s">
        <v>4634</v>
      </c>
      <c r="D3231" s="22">
        <v>2</v>
      </c>
      <c r="E3231" s="23" t="str">
        <f t="shared" si="300"/>
        <v>Green</v>
      </c>
      <c r="F3231" s="72" t="s">
        <v>1706</v>
      </c>
      <c r="G3231" s="23"/>
      <c r="H3231" s="24" t="str">
        <f t="shared" si="301"/>
        <v>Start Loc</v>
      </c>
      <c r="I3231" s="24" t="str">
        <f t="shared" si="302"/>
        <v>End Loc</v>
      </c>
      <c r="J3231" s="24" t="str">
        <f t="shared" si="303"/>
        <v>Segment</v>
      </c>
      <c r="K3231" s="71" t="s">
        <v>920</v>
      </c>
      <c r="L3231" s="22">
        <v>6.25</v>
      </c>
      <c r="M3231" s="22">
        <v>6.49</v>
      </c>
      <c r="N3231" s="22">
        <v>2</v>
      </c>
      <c r="O3231" s="22">
        <v>0</v>
      </c>
      <c r="P3231" s="22">
        <v>0</v>
      </c>
      <c r="Q3231" s="22">
        <v>0</v>
      </c>
      <c r="R3231" s="22"/>
      <c r="S3231" s="22"/>
      <c r="T3231" s="22"/>
      <c r="U3231" t="s">
        <v>291</v>
      </c>
      <c r="V3231" s="18">
        <f t="shared" si="304"/>
        <v>0.24000000000000021</v>
      </c>
      <c r="W3231" s="18">
        <v>41.112181076799999</v>
      </c>
      <c r="X3231" s="18">
        <v>-81.811065828599993</v>
      </c>
      <c r="Y3231" s="18">
        <v>41.115117302900003</v>
      </c>
      <c r="Z3231" s="18">
        <v>-81.813192457100001</v>
      </c>
      <c r="AA3231" s="71" t="str">
        <f t="shared" si="305"/>
        <v>MED</v>
      </c>
    </row>
    <row r="3232" spans="1:27" x14ac:dyDescent="0.25">
      <c r="A3232" s="22" t="s">
        <v>2294</v>
      </c>
      <c r="B3232" s="22">
        <v>0</v>
      </c>
      <c r="C3232" s="22" t="s">
        <v>4612</v>
      </c>
      <c r="D3232" s="22">
        <v>3</v>
      </c>
      <c r="E3232" s="23" t="str">
        <f t="shared" si="300"/>
        <v>Green</v>
      </c>
      <c r="F3232" s="72" t="s">
        <v>1711</v>
      </c>
      <c r="G3232" s="23"/>
      <c r="H3232" s="24" t="str">
        <f t="shared" si="301"/>
        <v>Start Loc</v>
      </c>
      <c r="I3232" s="24" t="str">
        <f t="shared" si="302"/>
        <v>End Loc</v>
      </c>
      <c r="J3232" s="24" t="str">
        <f t="shared" si="303"/>
        <v>Segment</v>
      </c>
      <c r="K3232" s="71" t="s">
        <v>1072</v>
      </c>
      <c r="L3232" s="22">
        <v>1</v>
      </c>
      <c r="M3232" s="22">
        <v>1.24</v>
      </c>
      <c r="N3232" s="22">
        <v>3</v>
      </c>
      <c r="O3232" s="22">
        <v>0</v>
      </c>
      <c r="P3232" s="22">
        <v>0</v>
      </c>
      <c r="Q3232" s="22">
        <v>0</v>
      </c>
      <c r="R3232" s="22"/>
      <c r="S3232" s="22"/>
      <c r="T3232" s="22"/>
      <c r="U3232" t="s">
        <v>2062</v>
      </c>
      <c r="V3232" s="18">
        <f t="shared" si="304"/>
        <v>0.24</v>
      </c>
      <c r="W3232" s="18">
        <v>41.1146966019</v>
      </c>
      <c r="X3232" s="18">
        <v>-82.259687243000002</v>
      </c>
      <c r="Y3232" s="18">
        <v>41.115148155999997</v>
      </c>
      <c r="Z3232" s="18">
        <v>-82.255332708099999</v>
      </c>
      <c r="AA3232" s="71" t="str">
        <f t="shared" si="305"/>
        <v>LOR</v>
      </c>
    </row>
    <row r="3233" spans="1:27" x14ac:dyDescent="0.25">
      <c r="A3233" s="22" t="s">
        <v>4062</v>
      </c>
      <c r="B3233" s="22">
        <v>0</v>
      </c>
      <c r="C3233" s="22" t="s">
        <v>4617</v>
      </c>
      <c r="D3233" s="22">
        <v>3</v>
      </c>
      <c r="E3233" s="23" t="str">
        <f t="shared" si="300"/>
        <v>Green</v>
      </c>
      <c r="F3233" s="72" t="s">
        <v>1756</v>
      </c>
      <c r="G3233" s="23"/>
      <c r="H3233" s="24" t="str">
        <f t="shared" si="301"/>
        <v>Start Loc</v>
      </c>
      <c r="I3233" s="24" t="str">
        <f t="shared" si="302"/>
        <v>End Loc</v>
      </c>
      <c r="J3233" s="24" t="str">
        <f t="shared" si="303"/>
        <v>Segment</v>
      </c>
      <c r="K3233" s="71" t="s">
        <v>819</v>
      </c>
      <c r="L3233" s="22">
        <v>2.75</v>
      </c>
      <c r="M3233" s="22">
        <v>2.99</v>
      </c>
      <c r="N3233" s="22">
        <v>3</v>
      </c>
      <c r="O3233" s="22">
        <v>0</v>
      </c>
      <c r="P3233" s="22">
        <v>1</v>
      </c>
      <c r="Q3233" s="22">
        <v>6</v>
      </c>
      <c r="R3233" s="22"/>
      <c r="S3233" s="22"/>
      <c r="T3233" s="22"/>
      <c r="U3233" t="s">
        <v>1796</v>
      </c>
      <c r="V3233" s="18">
        <f t="shared" si="304"/>
        <v>0.24000000000000021</v>
      </c>
      <c r="W3233" s="18">
        <v>41.1136080753</v>
      </c>
      <c r="X3233" s="18">
        <v>-84.423442538499998</v>
      </c>
      <c r="Y3233" s="18">
        <v>41.1158398392</v>
      </c>
      <c r="Z3233" s="18">
        <v>-84.426769240699997</v>
      </c>
      <c r="AA3233" s="71" t="str">
        <f t="shared" si="305"/>
        <v>PAU</v>
      </c>
    </row>
    <row r="3234" spans="1:27" x14ac:dyDescent="0.25">
      <c r="A3234" s="22" t="s">
        <v>2438</v>
      </c>
      <c r="B3234" s="22">
        <v>0</v>
      </c>
      <c r="C3234" s="22" t="s">
        <v>4622</v>
      </c>
      <c r="D3234" s="22">
        <v>3</v>
      </c>
      <c r="E3234" s="23" t="str">
        <f t="shared" si="300"/>
        <v>Green</v>
      </c>
      <c r="F3234" s="72" t="s">
        <v>1688</v>
      </c>
      <c r="G3234" s="23"/>
      <c r="H3234" s="24" t="str">
        <f t="shared" si="301"/>
        <v>Start Loc</v>
      </c>
      <c r="I3234" s="24" t="str">
        <f t="shared" si="302"/>
        <v>End Loc</v>
      </c>
      <c r="J3234" s="24" t="str">
        <f t="shared" si="303"/>
        <v>Segment</v>
      </c>
      <c r="K3234" s="71" t="s">
        <v>852</v>
      </c>
      <c r="L3234" s="22">
        <v>1.5</v>
      </c>
      <c r="M3234" s="22">
        <v>1.74</v>
      </c>
      <c r="N3234" s="22">
        <v>3</v>
      </c>
      <c r="O3234" s="22">
        <v>0</v>
      </c>
      <c r="P3234" s="22">
        <v>0</v>
      </c>
      <c r="Q3234" s="22">
        <v>1</v>
      </c>
      <c r="R3234" s="22"/>
      <c r="S3234" s="22"/>
      <c r="T3234" s="22"/>
      <c r="U3234" t="s">
        <v>240</v>
      </c>
      <c r="V3234" s="18">
        <f t="shared" si="304"/>
        <v>0.24</v>
      </c>
      <c r="W3234" s="18">
        <v>41.117358722299997</v>
      </c>
      <c r="X3234" s="18">
        <v>-83.2163812167</v>
      </c>
      <c r="Y3234" s="18">
        <v>41.116433368899997</v>
      </c>
      <c r="Z3234" s="18">
        <v>-83.2120660649</v>
      </c>
      <c r="AA3234" s="71" t="str">
        <f t="shared" si="305"/>
        <v>SEN</v>
      </c>
    </row>
    <row r="3235" spans="1:27" x14ac:dyDescent="0.25">
      <c r="A3235" s="22" t="s">
        <v>5373</v>
      </c>
      <c r="B3235" s="22">
        <v>0</v>
      </c>
      <c r="C3235" s="22" t="s">
        <v>4620</v>
      </c>
      <c r="D3235" s="22">
        <v>3</v>
      </c>
      <c r="E3235" s="23" t="str">
        <f t="shared" si="300"/>
        <v>Green</v>
      </c>
      <c r="F3235" s="72" t="s">
        <v>1706</v>
      </c>
      <c r="G3235" s="23"/>
      <c r="H3235" s="24" t="str">
        <f t="shared" si="301"/>
        <v>Start Loc</v>
      </c>
      <c r="I3235" s="24" t="str">
        <f t="shared" si="302"/>
        <v>End Loc</v>
      </c>
      <c r="J3235" s="24" t="str">
        <f t="shared" si="303"/>
        <v>Segment</v>
      </c>
      <c r="K3235" s="71" t="s">
        <v>910</v>
      </c>
      <c r="L3235" s="22">
        <v>0</v>
      </c>
      <c r="M3235" s="22">
        <v>0.24</v>
      </c>
      <c r="N3235" s="22">
        <v>3</v>
      </c>
      <c r="O3235" s="22">
        <v>0</v>
      </c>
      <c r="P3235" s="22">
        <v>0</v>
      </c>
      <c r="Q3235" s="22">
        <v>0</v>
      </c>
      <c r="R3235" s="22"/>
      <c r="S3235" s="22"/>
      <c r="T3235" s="22"/>
      <c r="U3235" t="s">
        <v>4885</v>
      </c>
      <c r="V3235" s="18">
        <f t="shared" si="304"/>
        <v>0.24</v>
      </c>
      <c r="W3235" s="18">
        <v>41.118039136500002</v>
      </c>
      <c r="X3235" s="18">
        <v>-81.784837940100005</v>
      </c>
      <c r="Y3235" s="18">
        <v>41.117883015899999</v>
      </c>
      <c r="Z3235" s="18">
        <v>-81.780290140800005</v>
      </c>
      <c r="AA3235" s="71" t="str">
        <f t="shared" si="305"/>
        <v>MED</v>
      </c>
    </row>
    <row r="3236" spans="1:27" x14ac:dyDescent="0.25">
      <c r="A3236" s="22" t="s">
        <v>4385</v>
      </c>
      <c r="B3236" s="22">
        <v>0</v>
      </c>
      <c r="C3236" s="22" t="s">
        <v>4612</v>
      </c>
      <c r="D3236" s="22">
        <v>3</v>
      </c>
      <c r="E3236" s="23" t="str">
        <f t="shared" si="300"/>
        <v>Green</v>
      </c>
      <c r="F3236" s="72" t="s">
        <v>1688</v>
      </c>
      <c r="G3236" s="23"/>
      <c r="H3236" s="24" t="str">
        <f t="shared" si="301"/>
        <v>Start Loc</v>
      </c>
      <c r="I3236" s="24" t="str">
        <f t="shared" si="302"/>
        <v>End Loc</v>
      </c>
      <c r="J3236" s="24" t="str">
        <f t="shared" si="303"/>
        <v>Segment</v>
      </c>
      <c r="K3236" s="71" t="s">
        <v>852</v>
      </c>
      <c r="L3236" s="22">
        <v>1</v>
      </c>
      <c r="M3236" s="22">
        <v>1.24</v>
      </c>
      <c r="N3236" s="22">
        <v>3</v>
      </c>
      <c r="O3236" s="22">
        <v>0</v>
      </c>
      <c r="P3236" s="22">
        <v>0</v>
      </c>
      <c r="Q3236" s="22">
        <v>1</v>
      </c>
      <c r="R3236" s="22"/>
      <c r="S3236" s="22"/>
      <c r="T3236" s="22"/>
      <c r="U3236" t="s">
        <v>240</v>
      </c>
      <c r="V3236" s="18">
        <f t="shared" si="304"/>
        <v>0.24</v>
      </c>
      <c r="W3236" s="18">
        <v>41.120414792699997</v>
      </c>
      <c r="X3236" s="18">
        <v>-83.224802546999996</v>
      </c>
      <c r="Y3236" s="18">
        <v>41.118492856300001</v>
      </c>
      <c r="Z3236" s="18">
        <v>-83.221127554399999</v>
      </c>
      <c r="AA3236" s="71" t="str">
        <f t="shared" si="305"/>
        <v>SEN</v>
      </c>
    </row>
    <row r="3237" spans="1:27" x14ac:dyDescent="0.25">
      <c r="A3237" s="22" t="s">
        <v>4296</v>
      </c>
      <c r="B3237" s="22">
        <v>0</v>
      </c>
      <c r="C3237" s="22" t="s">
        <v>4613</v>
      </c>
      <c r="D3237" s="22">
        <v>2</v>
      </c>
      <c r="E3237" s="23" t="str">
        <f t="shared" si="300"/>
        <v>Green</v>
      </c>
      <c r="F3237" s="72" t="s">
        <v>1706</v>
      </c>
      <c r="G3237" s="23"/>
      <c r="H3237" s="24" t="str">
        <f t="shared" si="301"/>
        <v>Start Loc</v>
      </c>
      <c r="I3237" s="24" t="str">
        <f t="shared" si="302"/>
        <v>End Loc</v>
      </c>
      <c r="J3237" s="24" t="str">
        <f t="shared" si="303"/>
        <v>Segment</v>
      </c>
      <c r="K3237" s="71" t="s">
        <v>920</v>
      </c>
      <c r="L3237" s="22">
        <v>6.5</v>
      </c>
      <c r="M3237" s="22">
        <v>6.74</v>
      </c>
      <c r="N3237" s="22">
        <v>2</v>
      </c>
      <c r="O3237" s="22">
        <v>0</v>
      </c>
      <c r="P3237" s="22">
        <v>0</v>
      </c>
      <c r="Q3237" s="22">
        <v>0</v>
      </c>
      <c r="R3237" s="22"/>
      <c r="S3237" s="22"/>
      <c r="T3237" s="22"/>
      <c r="U3237" t="s">
        <v>291</v>
      </c>
      <c r="V3237" s="18">
        <f t="shared" si="304"/>
        <v>0.24000000000000021</v>
      </c>
      <c r="W3237" s="18">
        <v>41.1152617869</v>
      </c>
      <c r="X3237" s="18">
        <v>-81.813204452299999</v>
      </c>
      <c r="Y3237" s="18">
        <v>41.118712131400002</v>
      </c>
      <c r="Z3237" s="18">
        <v>-81.813268828299996</v>
      </c>
      <c r="AA3237" s="71" t="str">
        <f t="shared" si="305"/>
        <v>MED</v>
      </c>
    </row>
    <row r="3238" spans="1:27" x14ac:dyDescent="0.25">
      <c r="A3238" s="22" t="s">
        <v>4049</v>
      </c>
      <c r="B3238" s="22">
        <v>0</v>
      </c>
      <c r="C3238" s="22" t="s">
        <v>4616</v>
      </c>
      <c r="D3238" s="22">
        <v>2</v>
      </c>
      <c r="E3238" s="23" t="str">
        <f t="shared" si="300"/>
        <v>Green</v>
      </c>
      <c r="F3238" s="72" t="s">
        <v>1672</v>
      </c>
      <c r="G3238" s="23"/>
      <c r="H3238" s="24" t="str">
        <f t="shared" si="301"/>
        <v>Start Loc</v>
      </c>
      <c r="I3238" s="24" t="str">
        <f t="shared" si="302"/>
        <v>End Loc</v>
      </c>
      <c r="J3238" s="24" t="str">
        <f t="shared" si="303"/>
        <v>Segment</v>
      </c>
      <c r="K3238" s="71" t="s">
        <v>985</v>
      </c>
      <c r="L3238" s="22">
        <v>4</v>
      </c>
      <c r="M3238" s="22">
        <v>4.24</v>
      </c>
      <c r="N3238" s="22">
        <v>2</v>
      </c>
      <c r="O3238" s="22">
        <v>0</v>
      </c>
      <c r="P3238" s="22">
        <v>0</v>
      </c>
      <c r="Q3238" s="22">
        <v>3</v>
      </c>
      <c r="R3238" s="22"/>
      <c r="S3238" s="22"/>
      <c r="T3238" s="22"/>
      <c r="U3238" t="s">
        <v>734</v>
      </c>
      <c r="V3238" s="18">
        <f t="shared" si="304"/>
        <v>0.24000000000000021</v>
      </c>
      <c r="W3238" s="18">
        <v>41.116573918599997</v>
      </c>
      <c r="X3238" s="18">
        <v>-81.378130526299998</v>
      </c>
      <c r="Y3238" s="18">
        <v>41.120027103399998</v>
      </c>
      <c r="Z3238" s="18">
        <v>-81.378367643800004</v>
      </c>
      <c r="AA3238" s="71" t="str">
        <f t="shared" si="305"/>
        <v>POR</v>
      </c>
    </row>
    <row r="3239" spans="1:27" x14ac:dyDescent="0.25">
      <c r="A3239" s="22" t="s">
        <v>3747</v>
      </c>
      <c r="B3239" s="22">
        <v>0</v>
      </c>
      <c r="C3239" s="22" t="s">
        <v>4626</v>
      </c>
      <c r="D3239" s="22">
        <v>2</v>
      </c>
      <c r="E3239" s="23" t="str">
        <f t="shared" si="300"/>
        <v>Green</v>
      </c>
      <c r="F3239" s="72" t="s">
        <v>1693</v>
      </c>
      <c r="G3239" s="23"/>
      <c r="H3239" s="24" t="str">
        <f t="shared" si="301"/>
        <v>Start Loc</v>
      </c>
      <c r="I3239" s="24" t="str">
        <f t="shared" si="302"/>
        <v>End Loc</v>
      </c>
      <c r="J3239" s="24" t="str">
        <f t="shared" si="303"/>
        <v>Segment</v>
      </c>
      <c r="K3239" s="71" t="s">
        <v>945</v>
      </c>
      <c r="L3239" s="22">
        <v>1.75</v>
      </c>
      <c r="M3239" s="22">
        <v>1.99</v>
      </c>
      <c r="N3239" s="22">
        <v>2</v>
      </c>
      <c r="O3239" s="22">
        <v>0</v>
      </c>
      <c r="P3239" s="22">
        <v>0</v>
      </c>
      <c r="Q3239" s="22">
        <v>1</v>
      </c>
      <c r="R3239" s="22"/>
      <c r="S3239" s="22"/>
      <c r="T3239" s="22"/>
      <c r="U3239" t="s">
        <v>1287</v>
      </c>
      <c r="V3239" s="18">
        <f t="shared" si="304"/>
        <v>0.24</v>
      </c>
      <c r="W3239" s="18">
        <v>41.117238544000003</v>
      </c>
      <c r="X3239" s="18">
        <v>-80.729876978899995</v>
      </c>
      <c r="Y3239" s="18">
        <v>41.120171296300001</v>
      </c>
      <c r="Z3239" s="18">
        <v>-80.732306183399999</v>
      </c>
      <c r="AA3239" s="71" t="str">
        <f t="shared" si="305"/>
        <v>MAH</v>
      </c>
    </row>
    <row r="3240" spans="1:27" x14ac:dyDescent="0.25">
      <c r="A3240" s="22" t="s">
        <v>3879</v>
      </c>
      <c r="B3240" s="22">
        <v>0</v>
      </c>
      <c r="C3240" s="22" t="s">
        <v>4618</v>
      </c>
      <c r="D3240" s="22">
        <v>4</v>
      </c>
      <c r="E3240" s="23" t="str">
        <f t="shared" si="300"/>
        <v>Green</v>
      </c>
      <c r="F3240" s="72" t="s">
        <v>1693</v>
      </c>
      <c r="G3240" s="23"/>
      <c r="H3240" s="24" t="str">
        <f t="shared" si="301"/>
        <v>Start Loc</v>
      </c>
      <c r="I3240" s="24" t="str">
        <f t="shared" si="302"/>
        <v>End Loc</v>
      </c>
      <c r="J3240" s="24" t="str">
        <f t="shared" si="303"/>
        <v>Segment</v>
      </c>
      <c r="K3240" s="71" t="s">
        <v>945</v>
      </c>
      <c r="L3240" s="22">
        <v>2</v>
      </c>
      <c r="M3240" s="22">
        <v>2.2400000000000002</v>
      </c>
      <c r="N3240" s="22">
        <v>4</v>
      </c>
      <c r="O3240" s="22">
        <v>0</v>
      </c>
      <c r="P3240" s="22">
        <v>0</v>
      </c>
      <c r="Q3240" s="22">
        <v>0</v>
      </c>
      <c r="R3240" s="22"/>
      <c r="S3240" s="22"/>
      <c r="T3240" s="22"/>
      <c r="U3240" t="s">
        <v>1287</v>
      </c>
      <c r="V3240" s="18">
        <f t="shared" si="304"/>
        <v>0.24000000000000021</v>
      </c>
      <c r="W3240" s="18">
        <v>41.120287372299998</v>
      </c>
      <c r="X3240" s="18">
        <v>-80.732420756300002</v>
      </c>
      <c r="Y3240" s="18">
        <v>41.121631592100002</v>
      </c>
      <c r="Z3240" s="18">
        <v>-80.736490675200002</v>
      </c>
      <c r="AA3240" s="71" t="str">
        <f t="shared" si="305"/>
        <v>MAH</v>
      </c>
    </row>
    <row r="3241" spans="1:27" x14ac:dyDescent="0.25">
      <c r="A3241" s="22" t="s">
        <v>5894</v>
      </c>
      <c r="B3241" s="22">
        <v>0</v>
      </c>
      <c r="C3241" s="22" t="s">
        <v>4616</v>
      </c>
      <c r="D3241" s="22">
        <v>2</v>
      </c>
      <c r="E3241" s="23" t="str">
        <f t="shared" si="300"/>
        <v>Green</v>
      </c>
      <c r="F3241" s="72" t="s">
        <v>1693</v>
      </c>
      <c r="G3241" s="23"/>
      <c r="H3241" s="24" t="str">
        <f t="shared" si="301"/>
        <v>Start Loc</v>
      </c>
      <c r="I3241" s="24" t="str">
        <f t="shared" si="302"/>
        <v>End Loc</v>
      </c>
      <c r="J3241" s="24" t="str">
        <f t="shared" si="303"/>
        <v>Segment</v>
      </c>
      <c r="K3241" s="71" t="s">
        <v>841</v>
      </c>
      <c r="L3241" s="22">
        <v>4</v>
      </c>
      <c r="M3241" s="22">
        <v>4.24</v>
      </c>
      <c r="N3241" s="22">
        <v>2</v>
      </c>
      <c r="O3241" s="22">
        <v>0</v>
      </c>
      <c r="P3241" s="22">
        <v>0</v>
      </c>
      <c r="Q3241" s="22">
        <v>2</v>
      </c>
      <c r="R3241" s="22"/>
      <c r="S3241" s="22"/>
      <c r="T3241" s="22"/>
      <c r="U3241" t="s">
        <v>2198</v>
      </c>
      <c r="V3241" s="18">
        <f t="shared" si="304"/>
        <v>0.24000000000000021</v>
      </c>
      <c r="W3241" s="18">
        <v>41.120038065099997</v>
      </c>
      <c r="X3241" s="18">
        <v>-81.002406908599994</v>
      </c>
      <c r="Y3241" s="18">
        <v>41.123181857699997</v>
      </c>
      <c r="Z3241" s="18">
        <v>-81.000676515400002</v>
      </c>
      <c r="AA3241" s="71" t="str">
        <f t="shared" si="305"/>
        <v>MAH</v>
      </c>
    </row>
    <row r="3242" spans="1:27" x14ac:dyDescent="0.25">
      <c r="A3242" s="22" t="s">
        <v>3789</v>
      </c>
      <c r="B3242" s="22">
        <v>0</v>
      </c>
      <c r="C3242" s="22" t="s">
        <v>4646</v>
      </c>
      <c r="D3242" s="22">
        <v>3</v>
      </c>
      <c r="E3242" s="23" t="str">
        <f t="shared" si="300"/>
        <v>Green</v>
      </c>
      <c r="F3242" s="72" t="s">
        <v>1672</v>
      </c>
      <c r="G3242" s="23"/>
      <c r="H3242" s="24" t="str">
        <f t="shared" si="301"/>
        <v>Start Loc</v>
      </c>
      <c r="I3242" s="24" t="str">
        <f t="shared" si="302"/>
        <v>End Loc</v>
      </c>
      <c r="J3242" s="24" t="str">
        <f t="shared" si="303"/>
        <v>Segment</v>
      </c>
      <c r="K3242" s="71" t="s">
        <v>1000</v>
      </c>
      <c r="L3242" s="22">
        <v>5.5</v>
      </c>
      <c r="M3242" s="22">
        <v>5.74</v>
      </c>
      <c r="N3242" s="22">
        <v>3</v>
      </c>
      <c r="O3242" s="22">
        <v>0</v>
      </c>
      <c r="P3242" s="22">
        <v>0</v>
      </c>
      <c r="Q3242" s="22">
        <v>0</v>
      </c>
      <c r="R3242" s="22"/>
      <c r="S3242" s="22"/>
      <c r="T3242" s="22"/>
      <c r="U3242" t="s">
        <v>651</v>
      </c>
      <c r="V3242" s="18">
        <f t="shared" si="304"/>
        <v>0.24000000000000021</v>
      </c>
      <c r="W3242" s="18">
        <v>41.124081994599997</v>
      </c>
      <c r="X3242" s="18">
        <v>-81.257668356600007</v>
      </c>
      <c r="Y3242" s="18">
        <v>41.1233665759</v>
      </c>
      <c r="Z3242" s="18">
        <v>-81.253537214800005</v>
      </c>
      <c r="AA3242" s="71" t="str">
        <f t="shared" si="305"/>
        <v>POR</v>
      </c>
    </row>
    <row r="3243" spans="1:27" x14ac:dyDescent="0.25">
      <c r="A3243" s="22" t="s">
        <v>2913</v>
      </c>
      <c r="B3243" s="22">
        <v>0</v>
      </c>
      <c r="C3243" s="22" t="s">
        <v>4614</v>
      </c>
      <c r="D3243" s="22">
        <v>2</v>
      </c>
      <c r="E3243" s="23" t="str">
        <f t="shared" si="300"/>
        <v>Green</v>
      </c>
      <c r="F3243" s="72" t="s">
        <v>1672</v>
      </c>
      <c r="G3243" s="23"/>
      <c r="H3243" s="24" t="str">
        <f t="shared" si="301"/>
        <v>Start Loc</v>
      </c>
      <c r="I3243" s="24" t="str">
        <f t="shared" si="302"/>
        <v>End Loc</v>
      </c>
      <c r="J3243" s="24" t="str">
        <f t="shared" si="303"/>
        <v>Segment</v>
      </c>
      <c r="K3243" s="71" t="s">
        <v>1000</v>
      </c>
      <c r="L3243" s="22">
        <v>3.75</v>
      </c>
      <c r="M3243" s="22">
        <v>3.99</v>
      </c>
      <c r="N3243" s="22">
        <v>2</v>
      </c>
      <c r="O3243" s="22">
        <v>0</v>
      </c>
      <c r="P3243" s="22">
        <v>0</v>
      </c>
      <c r="Q3243" s="22">
        <v>1</v>
      </c>
      <c r="R3243" s="22"/>
      <c r="S3243" s="22"/>
      <c r="T3243" s="22"/>
      <c r="U3243" t="s">
        <v>651</v>
      </c>
      <c r="V3243" s="18">
        <f t="shared" si="304"/>
        <v>0.24000000000000021</v>
      </c>
      <c r="W3243" s="18">
        <v>41.124088152500001</v>
      </c>
      <c r="X3243" s="18">
        <v>-81.290858415800002</v>
      </c>
      <c r="Y3243" s="18">
        <v>41.123844606200002</v>
      </c>
      <c r="Z3243" s="18">
        <v>-81.286376200800007</v>
      </c>
      <c r="AA3243" s="71" t="str">
        <f t="shared" si="305"/>
        <v>POR</v>
      </c>
    </row>
    <row r="3244" spans="1:27" x14ac:dyDescent="0.25">
      <c r="A3244" s="22" t="s">
        <v>2716</v>
      </c>
      <c r="B3244" s="22">
        <v>0</v>
      </c>
      <c r="C3244" s="22" t="s">
        <v>4643</v>
      </c>
      <c r="D3244" s="22">
        <v>2</v>
      </c>
      <c r="E3244" s="23" t="str">
        <f t="shared" si="300"/>
        <v>Green</v>
      </c>
      <c r="F3244" s="72" t="s">
        <v>1672</v>
      </c>
      <c r="G3244" s="23"/>
      <c r="H3244" s="24" t="str">
        <f t="shared" si="301"/>
        <v>Start Loc</v>
      </c>
      <c r="I3244" s="24" t="str">
        <f t="shared" si="302"/>
        <v>End Loc</v>
      </c>
      <c r="J3244" s="24" t="str">
        <f t="shared" si="303"/>
        <v>Segment</v>
      </c>
      <c r="K3244" s="71" t="s">
        <v>1000</v>
      </c>
      <c r="L3244" s="22">
        <v>3.5</v>
      </c>
      <c r="M3244" s="22">
        <v>3.74</v>
      </c>
      <c r="N3244" s="22">
        <v>2</v>
      </c>
      <c r="O3244" s="22">
        <v>0</v>
      </c>
      <c r="P3244" s="22">
        <v>0</v>
      </c>
      <c r="Q3244" s="22">
        <v>1</v>
      </c>
      <c r="R3244" s="22"/>
      <c r="S3244" s="22"/>
      <c r="T3244" s="22"/>
      <c r="U3244" t="s">
        <v>651</v>
      </c>
      <c r="V3244" s="18">
        <f t="shared" si="304"/>
        <v>0.24000000000000021</v>
      </c>
      <c r="W3244" s="18">
        <v>41.1238768925</v>
      </c>
      <c r="X3244" s="18">
        <v>-81.295597893999997</v>
      </c>
      <c r="Y3244" s="18">
        <v>41.124031223899998</v>
      </c>
      <c r="Z3244" s="18">
        <v>-81.291035020099997</v>
      </c>
      <c r="AA3244" s="71" t="str">
        <f t="shared" si="305"/>
        <v>POR</v>
      </c>
    </row>
    <row r="3245" spans="1:27" x14ac:dyDescent="0.25">
      <c r="A3245" s="22" t="s">
        <v>3941</v>
      </c>
      <c r="B3245" s="22">
        <v>0</v>
      </c>
      <c r="C3245" s="22" t="s">
        <v>4624</v>
      </c>
      <c r="D3245" s="22">
        <v>4</v>
      </c>
      <c r="E3245" s="23" t="str">
        <f t="shared" si="300"/>
        <v>Green</v>
      </c>
      <c r="F3245" s="72" t="s">
        <v>1693</v>
      </c>
      <c r="G3245" s="23"/>
      <c r="H3245" s="24" t="str">
        <f t="shared" si="301"/>
        <v>Start Loc</v>
      </c>
      <c r="I3245" s="24" t="str">
        <f t="shared" si="302"/>
        <v>End Loc</v>
      </c>
      <c r="J3245" s="24" t="str">
        <f t="shared" si="303"/>
        <v>Segment</v>
      </c>
      <c r="K3245" s="71" t="s">
        <v>945</v>
      </c>
      <c r="L3245" s="22">
        <v>2.25</v>
      </c>
      <c r="M3245" s="22">
        <v>2.4900000000000002</v>
      </c>
      <c r="N3245" s="22">
        <v>4</v>
      </c>
      <c r="O3245" s="22">
        <v>0</v>
      </c>
      <c r="P3245" s="22">
        <v>1</v>
      </c>
      <c r="Q3245" s="22">
        <v>3</v>
      </c>
      <c r="R3245" s="22"/>
      <c r="S3245" s="22"/>
      <c r="T3245" s="22"/>
      <c r="U3245" t="s">
        <v>1287</v>
      </c>
      <c r="V3245" s="18">
        <f t="shared" si="304"/>
        <v>0.24000000000000021</v>
      </c>
      <c r="W3245" s="18">
        <v>41.121769887399999</v>
      </c>
      <c r="X3245" s="18">
        <v>-80.736571475100007</v>
      </c>
      <c r="Y3245" s="18">
        <v>41.125185070000001</v>
      </c>
      <c r="Z3245" s="18">
        <v>-80.737377652000006</v>
      </c>
      <c r="AA3245" s="71" t="str">
        <f t="shared" si="305"/>
        <v>MAH</v>
      </c>
    </row>
    <row r="3246" spans="1:27" x14ac:dyDescent="0.25">
      <c r="A3246" s="22" t="s">
        <v>5253</v>
      </c>
      <c r="B3246" s="22">
        <v>0</v>
      </c>
      <c r="C3246" s="22" t="s">
        <v>4619</v>
      </c>
      <c r="D3246" s="22">
        <v>2</v>
      </c>
      <c r="E3246" s="23" t="str">
        <f t="shared" si="300"/>
        <v>Green</v>
      </c>
      <c r="F3246" s="72" t="s">
        <v>1721</v>
      </c>
      <c r="G3246" s="23"/>
      <c r="H3246" s="24" t="str">
        <f t="shared" si="301"/>
        <v>Start Loc</v>
      </c>
      <c r="I3246" s="24" t="str">
        <f t="shared" si="302"/>
        <v>End Loc</v>
      </c>
      <c r="J3246" s="24" t="str">
        <f t="shared" si="303"/>
        <v>Segment</v>
      </c>
      <c r="K3246" s="71" t="s">
        <v>892</v>
      </c>
      <c r="L3246" s="22">
        <v>0.5</v>
      </c>
      <c r="M3246" s="22">
        <v>0.74</v>
      </c>
      <c r="N3246" s="22">
        <v>2</v>
      </c>
      <c r="O3246" s="22">
        <v>0</v>
      </c>
      <c r="P3246" s="22">
        <v>0</v>
      </c>
      <c r="Q3246" s="22">
        <v>1</v>
      </c>
      <c r="R3246" s="22"/>
      <c r="S3246" s="22"/>
      <c r="T3246" s="22"/>
      <c r="U3246" t="s">
        <v>4846</v>
      </c>
      <c r="V3246" s="18">
        <f t="shared" si="304"/>
        <v>0.24</v>
      </c>
      <c r="W3246" s="18">
        <v>41.124588171799999</v>
      </c>
      <c r="X3246" s="18">
        <v>-82.775874987700007</v>
      </c>
      <c r="Y3246" s="18">
        <v>41.1256376949</v>
      </c>
      <c r="Z3246" s="18">
        <v>-82.771695352199998</v>
      </c>
      <c r="AA3246" s="71" t="str">
        <f t="shared" si="305"/>
        <v>HUR</v>
      </c>
    </row>
    <row r="3247" spans="1:27" x14ac:dyDescent="0.25">
      <c r="A3247" s="22" t="s">
        <v>5023</v>
      </c>
      <c r="B3247" s="22">
        <v>0</v>
      </c>
      <c r="C3247" s="22" t="s">
        <v>4635</v>
      </c>
      <c r="D3247" s="22">
        <v>2</v>
      </c>
      <c r="E3247" s="23" t="str">
        <f t="shared" si="300"/>
        <v>Green</v>
      </c>
      <c r="F3247" s="72" t="s">
        <v>1672</v>
      </c>
      <c r="G3247" s="23"/>
      <c r="H3247" s="24" t="str">
        <f t="shared" si="301"/>
        <v>Start Loc</v>
      </c>
      <c r="I3247" s="24" t="str">
        <f t="shared" si="302"/>
        <v>End Loc</v>
      </c>
      <c r="J3247" s="24" t="str">
        <f t="shared" si="303"/>
        <v>Segment</v>
      </c>
      <c r="K3247" s="71" t="s">
        <v>985</v>
      </c>
      <c r="L3247" s="22">
        <v>4.5</v>
      </c>
      <c r="M3247" s="22">
        <v>4.74</v>
      </c>
      <c r="N3247" s="22">
        <v>2</v>
      </c>
      <c r="O3247" s="22">
        <v>0</v>
      </c>
      <c r="P3247" s="22">
        <v>0</v>
      </c>
      <c r="Q3247" s="22">
        <v>1</v>
      </c>
      <c r="R3247" s="22"/>
      <c r="S3247" s="22"/>
      <c r="T3247" s="22"/>
      <c r="U3247" t="s">
        <v>734</v>
      </c>
      <c r="V3247" s="18">
        <f t="shared" si="304"/>
        <v>0.24000000000000021</v>
      </c>
      <c r="W3247" s="18">
        <v>41.123782807300003</v>
      </c>
      <c r="X3247" s="18">
        <v>-81.378104404200002</v>
      </c>
      <c r="Y3247" s="18">
        <v>41.127180815099997</v>
      </c>
      <c r="Z3247" s="18">
        <v>-81.377113536400003</v>
      </c>
      <c r="AA3247" s="71" t="str">
        <f t="shared" si="305"/>
        <v>POR</v>
      </c>
    </row>
    <row r="3248" spans="1:27" x14ac:dyDescent="0.25">
      <c r="A3248" s="22" t="s">
        <v>6443</v>
      </c>
      <c r="B3248" s="22">
        <v>0</v>
      </c>
      <c r="C3248" s="22" t="s">
        <v>4668</v>
      </c>
      <c r="D3248" s="22">
        <v>3</v>
      </c>
      <c r="E3248" s="23" t="str">
        <f t="shared" si="300"/>
        <v>Green</v>
      </c>
      <c r="F3248" s="72" t="s">
        <v>1672</v>
      </c>
      <c r="G3248" s="23"/>
      <c r="H3248" s="24" t="str">
        <f t="shared" si="301"/>
        <v>Start Loc</v>
      </c>
      <c r="I3248" s="24" t="str">
        <f t="shared" si="302"/>
        <v>End Loc</v>
      </c>
      <c r="J3248" s="24" t="str">
        <f t="shared" si="303"/>
        <v>Segment</v>
      </c>
      <c r="K3248" s="71" t="s">
        <v>1059</v>
      </c>
      <c r="L3248" s="22">
        <v>9.5</v>
      </c>
      <c r="M3248" s="22">
        <v>9.74</v>
      </c>
      <c r="N3248" s="22">
        <v>3</v>
      </c>
      <c r="O3248" s="22">
        <v>0</v>
      </c>
      <c r="P3248" s="22">
        <v>0</v>
      </c>
      <c r="Q3248" s="22">
        <v>1</v>
      </c>
      <c r="R3248" s="22"/>
      <c r="S3248" s="22"/>
      <c r="T3248" s="22"/>
      <c r="U3248" t="s">
        <v>6830</v>
      </c>
      <c r="V3248" s="18">
        <f t="shared" si="304"/>
        <v>0.24000000000000021</v>
      </c>
      <c r="W3248" s="18">
        <v>41.125839830399997</v>
      </c>
      <c r="X3248" s="18">
        <v>-81.193286839500004</v>
      </c>
      <c r="Y3248" s="18">
        <v>41.129260058699998</v>
      </c>
      <c r="Z3248" s="18">
        <v>-81.193542844000007</v>
      </c>
      <c r="AA3248" s="71" t="str">
        <f t="shared" si="305"/>
        <v>POR</v>
      </c>
    </row>
    <row r="3249" spans="1:27" x14ac:dyDescent="0.25">
      <c r="A3249" s="22" t="s">
        <v>5770</v>
      </c>
      <c r="B3249" s="22">
        <v>0</v>
      </c>
      <c r="C3249" s="22" t="s">
        <v>4640</v>
      </c>
      <c r="D3249" s="22">
        <v>2</v>
      </c>
      <c r="E3249" s="23" t="str">
        <f t="shared" si="300"/>
        <v>Green</v>
      </c>
      <c r="F3249" s="72" t="s">
        <v>1678</v>
      </c>
      <c r="G3249" s="23"/>
      <c r="H3249" s="24" t="str">
        <f t="shared" si="301"/>
        <v>Start Loc</v>
      </c>
      <c r="I3249" s="24" t="str">
        <f t="shared" si="302"/>
        <v>End Loc</v>
      </c>
      <c r="J3249" s="24" t="str">
        <f t="shared" si="303"/>
        <v>Segment</v>
      </c>
      <c r="K3249" s="71" t="s">
        <v>833</v>
      </c>
      <c r="L3249" s="22">
        <v>15.25</v>
      </c>
      <c r="M3249" s="22">
        <v>15.49</v>
      </c>
      <c r="N3249" s="22">
        <v>2</v>
      </c>
      <c r="O3249" s="22">
        <v>0</v>
      </c>
      <c r="P3249" s="22">
        <v>0</v>
      </c>
      <c r="Q3249" s="22">
        <v>0</v>
      </c>
      <c r="R3249" s="22"/>
      <c r="S3249" s="22"/>
      <c r="T3249" s="22"/>
      <c r="U3249" t="s">
        <v>1294</v>
      </c>
      <c r="V3249" s="18">
        <f t="shared" si="304"/>
        <v>0.24000000000000021</v>
      </c>
      <c r="W3249" s="18">
        <v>41.126095612900002</v>
      </c>
      <c r="X3249" s="18">
        <v>-81.635050712500004</v>
      </c>
      <c r="Y3249" s="18">
        <v>41.129341396999997</v>
      </c>
      <c r="Z3249" s="18">
        <v>-81.634345584399995</v>
      </c>
      <c r="AA3249" s="71" t="str">
        <f t="shared" si="305"/>
        <v>SUM</v>
      </c>
    </row>
    <row r="3250" spans="1:27" x14ac:dyDescent="0.25">
      <c r="A3250" s="22" t="s">
        <v>4264</v>
      </c>
      <c r="B3250" s="22">
        <v>0</v>
      </c>
      <c r="C3250" s="22" t="s">
        <v>4656</v>
      </c>
      <c r="D3250" s="22">
        <v>2</v>
      </c>
      <c r="E3250" s="23" t="str">
        <f t="shared" si="300"/>
        <v>Green</v>
      </c>
      <c r="F3250" s="72" t="s">
        <v>1706</v>
      </c>
      <c r="G3250" s="23"/>
      <c r="H3250" s="24" t="str">
        <f t="shared" si="301"/>
        <v>Start Loc</v>
      </c>
      <c r="I3250" s="24" t="str">
        <f t="shared" si="302"/>
        <v>End Loc</v>
      </c>
      <c r="J3250" s="24" t="str">
        <f t="shared" si="303"/>
        <v>Segment</v>
      </c>
      <c r="K3250" s="71" t="s">
        <v>920</v>
      </c>
      <c r="L3250" s="22">
        <v>7.25</v>
      </c>
      <c r="M3250" s="22">
        <v>7.49</v>
      </c>
      <c r="N3250" s="22">
        <v>2</v>
      </c>
      <c r="O3250" s="22">
        <v>0</v>
      </c>
      <c r="P3250" s="22">
        <v>0</v>
      </c>
      <c r="Q3250" s="22">
        <v>0</v>
      </c>
      <c r="R3250" s="22"/>
      <c r="S3250" s="22"/>
      <c r="T3250" s="22"/>
      <c r="U3250" t="s">
        <v>291</v>
      </c>
      <c r="V3250" s="18">
        <f t="shared" si="304"/>
        <v>0.24000000000000021</v>
      </c>
      <c r="W3250" s="18">
        <v>41.126047662799998</v>
      </c>
      <c r="X3250" s="18">
        <v>-81.812026917300003</v>
      </c>
      <c r="Y3250" s="18">
        <v>41.129498512200001</v>
      </c>
      <c r="Z3250" s="18">
        <v>-81.812066035300006</v>
      </c>
      <c r="AA3250" s="71" t="str">
        <f t="shared" si="305"/>
        <v>MED</v>
      </c>
    </row>
    <row r="3251" spans="1:27" x14ac:dyDescent="0.25">
      <c r="A3251" s="22" t="s">
        <v>5278</v>
      </c>
      <c r="B3251" s="22">
        <v>0</v>
      </c>
      <c r="C3251" s="22" t="s">
        <v>4700</v>
      </c>
      <c r="D3251" s="22">
        <v>5</v>
      </c>
      <c r="E3251" s="23" t="str">
        <f t="shared" si="300"/>
        <v>Green</v>
      </c>
      <c r="F3251" s="72" t="s">
        <v>1706</v>
      </c>
      <c r="G3251" s="23"/>
      <c r="H3251" s="24" t="str">
        <f t="shared" si="301"/>
        <v>Start Loc</v>
      </c>
      <c r="I3251" s="24" t="str">
        <f t="shared" si="302"/>
        <v>End Loc</v>
      </c>
      <c r="J3251" s="24" t="str">
        <f t="shared" si="303"/>
        <v>Segment</v>
      </c>
      <c r="K3251" s="71" t="s">
        <v>808</v>
      </c>
      <c r="L3251" s="22">
        <v>18.25</v>
      </c>
      <c r="M3251" s="22">
        <v>18.489999999999998</v>
      </c>
      <c r="N3251" s="22">
        <v>5</v>
      </c>
      <c r="O3251" s="22">
        <v>0</v>
      </c>
      <c r="P3251" s="22">
        <v>1</v>
      </c>
      <c r="Q3251" s="22">
        <v>3</v>
      </c>
      <c r="R3251" s="22"/>
      <c r="S3251" s="22"/>
      <c r="T3251" s="22"/>
      <c r="U3251" t="s">
        <v>1783</v>
      </c>
      <c r="V3251" s="18">
        <f t="shared" si="304"/>
        <v>0.23999999999999844</v>
      </c>
      <c r="W3251" s="18">
        <v>41.128144552099997</v>
      </c>
      <c r="X3251" s="18">
        <v>-81.823153272499994</v>
      </c>
      <c r="Y3251" s="18">
        <v>41.129767358400002</v>
      </c>
      <c r="Z3251" s="18">
        <v>-81.819219236400002</v>
      </c>
      <c r="AA3251" s="71" t="str">
        <f t="shared" si="305"/>
        <v>MED</v>
      </c>
    </row>
    <row r="3252" spans="1:27" x14ac:dyDescent="0.25">
      <c r="A3252" s="22" t="s">
        <v>6002</v>
      </c>
      <c r="B3252" s="22">
        <v>0</v>
      </c>
      <c r="C3252" s="22" t="s">
        <v>4620</v>
      </c>
      <c r="D3252" s="22">
        <v>2</v>
      </c>
      <c r="E3252" s="23" t="str">
        <f t="shared" si="300"/>
        <v>Green</v>
      </c>
      <c r="F3252" s="72" t="s">
        <v>1688</v>
      </c>
      <c r="G3252" s="23"/>
      <c r="H3252" s="24" t="str">
        <f t="shared" si="301"/>
        <v>Start Loc</v>
      </c>
      <c r="I3252" s="24" t="str">
        <f t="shared" si="302"/>
        <v>End Loc</v>
      </c>
      <c r="J3252" s="24" t="str">
        <f t="shared" si="303"/>
        <v>Segment</v>
      </c>
      <c r="K3252" s="71" t="s">
        <v>911</v>
      </c>
      <c r="L3252" s="22">
        <v>0</v>
      </c>
      <c r="M3252" s="22">
        <v>0.24</v>
      </c>
      <c r="N3252" s="22">
        <v>2</v>
      </c>
      <c r="O3252" s="22">
        <v>0</v>
      </c>
      <c r="P3252" s="22">
        <v>0</v>
      </c>
      <c r="Q3252" s="22">
        <v>2</v>
      </c>
      <c r="R3252" s="22"/>
      <c r="S3252" s="22"/>
      <c r="T3252" s="22"/>
      <c r="U3252" t="s">
        <v>6746</v>
      </c>
      <c r="V3252" s="18">
        <f t="shared" si="304"/>
        <v>0.24</v>
      </c>
      <c r="W3252" s="18">
        <v>41.129257881900003</v>
      </c>
      <c r="X3252" s="18">
        <v>-83.251914124500004</v>
      </c>
      <c r="Y3252" s="18">
        <v>41.132626521900001</v>
      </c>
      <c r="Z3252" s="18">
        <v>-83.251898513499995</v>
      </c>
      <c r="AA3252" s="71" t="str">
        <f t="shared" si="305"/>
        <v>SEN</v>
      </c>
    </row>
    <row r="3253" spans="1:27" x14ac:dyDescent="0.25">
      <c r="A3253" s="22" t="s">
        <v>3250</v>
      </c>
      <c r="B3253" s="22">
        <v>0</v>
      </c>
      <c r="C3253" s="22" t="s">
        <v>4612</v>
      </c>
      <c r="D3253" s="22">
        <v>4</v>
      </c>
      <c r="E3253" s="23" t="str">
        <f t="shared" si="300"/>
        <v>Green</v>
      </c>
      <c r="F3253" s="72" t="s">
        <v>1678</v>
      </c>
      <c r="G3253" s="23"/>
      <c r="H3253" s="24" t="str">
        <f t="shared" si="301"/>
        <v>Start Loc</v>
      </c>
      <c r="I3253" s="24" t="str">
        <f t="shared" si="302"/>
        <v>End Loc</v>
      </c>
      <c r="J3253" s="24" t="str">
        <f t="shared" si="303"/>
        <v>Segment</v>
      </c>
      <c r="K3253" s="71" t="s">
        <v>1022</v>
      </c>
      <c r="L3253" s="22">
        <v>1</v>
      </c>
      <c r="M3253" s="22">
        <v>1.24</v>
      </c>
      <c r="N3253" s="22">
        <v>4</v>
      </c>
      <c r="O3253" s="22">
        <v>0</v>
      </c>
      <c r="P3253" s="22">
        <v>0</v>
      </c>
      <c r="Q3253" s="22">
        <v>0</v>
      </c>
      <c r="R3253" s="22"/>
      <c r="S3253" s="22"/>
      <c r="T3253" s="22"/>
      <c r="U3253" t="s">
        <v>1370</v>
      </c>
      <c r="V3253" s="18">
        <f t="shared" si="304"/>
        <v>0.24</v>
      </c>
      <c r="W3253" s="18">
        <v>41.135890005299999</v>
      </c>
      <c r="X3253" s="18">
        <v>-81.607407904599995</v>
      </c>
      <c r="Y3253" s="18">
        <v>41.136686958399999</v>
      </c>
      <c r="Z3253" s="18">
        <v>-81.603067378999995</v>
      </c>
      <c r="AA3253" s="71" t="str">
        <f t="shared" si="305"/>
        <v>SUM</v>
      </c>
    </row>
    <row r="3254" spans="1:27" x14ac:dyDescent="0.25">
      <c r="A3254" s="22" t="s">
        <v>5558</v>
      </c>
      <c r="B3254" s="22">
        <v>0</v>
      </c>
      <c r="C3254" s="22" t="s">
        <v>4620</v>
      </c>
      <c r="D3254" s="22">
        <v>2</v>
      </c>
      <c r="E3254" s="23" t="str">
        <f t="shared" si="300"/>
        <v>Green</v>
      </c>
      <c r="F3254" s="72" t="s">
        <v>1725</v>
      </c>
      <c r="G3254" s="23"/>
      <c r="H3254" s="24" t="str">
        <f t="shared" si="301"/>
        <v>Start Loc</v>
      </c>
      <c r="I3254" s="24" t="str">
        <f t="shared" si="302"/>
        <v>End Loc</v>
      </c>
      <c r="J3254" s="24" t="str">
        <f t="shared" si="303"/>
        <v>Segment</v>
      </c>
      <c r="K3254" s="71" t="s">
        <v>5526</v>
      </c>
      <c r="L3254" s="22">
        <v>0</v>
      </c>
      <c r="M3254" s="22">
        <v>0.24</v>
      </c>
      <c r="N3254" s="22">
        <v>2</v>
      </c>
      <c r="O3254" s="22">
        <v>0</v>
      </c>
      <c r="P3254" s="22">
        <v>0</v>
      </c>
      <c r="Q3254" s="22">
        <v>2</v>
      </c>
      <c r="R3254" s="22"/>
      <c r="S3254" s="22"/>
      <c r="T3254" s="22"/>
      <c r="U3254" t="s">
        <v>4825</v>
      </c>
      <c r="V3254" s="18">
        <f t="shared" si="304"/>
        <v>0.24</v>
      </c>
      <c r="W3254" s="18">
        <v>41.134170389799998</v>
      </c>
      <c r="X3254" s="18">
        <v>-80.966238833600002</v>
      </c>
      <c r="Y3254" s="18">
        <v>41.137548441299998</v>
      </c>
      <c r="Z3254" s="18">
        <v>-80.965182601600006</v>
      </c>
      <c r="AA3254" s="71" t="str">
        <f t="shared" si="305"/>
        <v>TRU</v>
      </c>
    </row>
    <row r="3255" spans="1:27" x14ac:dyDescent="0.25">
      <c r="A3255" s="22" t="s">
        <v>2823</v>
      </c>
      <c r="B3255" s="22">
        <v>0</v>
      </c>
      <c r="C3255" s="22" t="s">
        <v>4619</v>
      </c>
      <c r="D3255" s="22">
        <v>3</v>
      </c>
      <c r="E3255" s="23" t="str">
        <f t="shared" si="300"/>
        <v>Green</v>
      </c>
      <c r="F3255" s="72" t="s">
        <v>1725</v>
      </c>
      <c r="G3255" s="23"/>
      <c r="H3255" s="24" t="str">
        <f t="shared" si="301"/>
        <v>Start Loc</v>
      </c>
      <c r="I3255" s="24" t="str">
        <f t="shared" si="302"/>
        <v>End Loc</v>
      </c>
      <c r="J3255" s="24" t="str">
        <f t="shared" si="303"/>
        <v>Segment</v>
      </c>
      <c r="K3255" s="71" t="s">
        <v>1023</v>
      </c>
      <c r="L3255" s="22">
        <v>0.5</v>
      </c>
      <c r="M3255" s="22">
        <v>0.74</v>
      </c>
      <c r="N3255" s="22">
        <v>3</v>
      </c>
      <c r="O3255" s="22">
        <v>0</v>
      </c>
      <c r="P3255" s="22">
        <v>1</v>
      </c>
      <c r="Q3255" s="22">
        <v>2</v>
      </c>
      <c r="R3255" s="22"/>
      <c r="S3255" s="22"/>
      <c r="T3255" s="22"/>
      <c r="U3255" t="s">
        <v>2002</v>
      </c>
      <c r="V3255" s="18">
        <f t="shared" si="304"/>
        <v>0.24</v>
      </c>
      <c r="W3255" s="18">
        <v>41.137909348100003</v>
      </c>
      <c r="X3255" s="18">
        <v>-80.656152207600002</v>
      </c>
      <c r="Y3255" s="18">
        <v>41.138081012800001</v>
      </c>
      <c r="Z3255" s="18">
        <v>-80.651655598000005</v>
      </c>
      <c r="AA3255" s="71" t="str">
        <f t="shared" si="305"/>
        <v>TRU</v>
      </c>
    </row>
    <row r="3256" spans="1:27" x14ac:dyDescent="0.25">
      <c r="A3256" s="22" t="s">
        <v>5150</v>
      </c>
      <c r="B3256" s="22">
        <v>0</v>
      </c>
      <c r="C3256" s="22" t="s">
        <v>4616</v>
      </c>
      <c r="D3256" s="22">
        <v>2</v>
      </c>
      <c r="E3256" s="23" t="str">
        <f t="shared" si="300"/>
        <v>Green</v>
      </c>
      <c r="F3256" s="72" t="s">
        <v>1747</v>
      </c>
      <c r="G3256" s="23"/>
      <c r="H3256" s="24" t="str">
        <f t="shared" si="301"/>
        <v>Start Loc</v>
      </c>
      <c r="I3256" s="24" t="str">
        <f t="shared" si="302"/>
        <v>End Loc</v>
      </c>
      <c r="J3256" s="24" t="str">
        <f t="shared" si="303"/>
        <v>Segment</v>
      </c>
      <c r="K3256" s="71" t="e">
        <v>#VALUE!</v>
      </c>
      <c r="L3256" s="22">
        <v>4</v>
      </c>
      <c r="M3256" s="22">
        <v>4.24</v>
      </c>
      <c r="N3256" s="22">
        <v>2</v>
      </c>
      <c r="O3256" s="22">
        <v>0</v>
      </c>
      <c r="P3256" s="22">
        <v>1</v>
      </c>
      <c r="Q3256" s="22">
        <v>2</v>
      </c>
      <c r="R3256" s="22"/>
      <c r="S3256" s="22"/>
      <c r="T3256" s="22"/>
      <c r="U3256" t="s">
        <v>4803</v>
      </c>
      <c r="V3256" s="18">
        <f t="shared" si="304"/>
        <v>0.24000000000000021</v>
      </c>
      <c r="W3256" s="18">
        <v>41.148614123500003</v>
      </c>
      <c r="X3256" s="18">
        <v>-83.929234019299997</v>
      </c>
      <c r="Y3256" s="18">
        <v>41.145273801099997</v>
      </c>
      <c r="Z3256" s="18">
        <v>-83.928092414199995</v>
      </c>
      <c r="AA3256" s="71" t="str">
        <f t="shared" si="305"/>
        <v>PUT</v>
      </c>
    </row>
    <row r="3257" spans="1:27" x14ac:dyDescent="0.25">
      <c r="A3257" s="22" t="s">
        <v>3582</v>
      </c>
      <c r="B3257" s="22">
        <v>0</v>
      </c>
      <c r="C3257" s="22" t="s">
        <v>4606</v>
      </c>
      <c r="D3257" s="22">
        <v>2</v>
      </c>
      <c r="E3257" s="23" t="str">
        <f t="shared" si="300"/>
        <v>Green</v>
      </c>
      <c r="F3257" s="72" t="s">
        <v>1725</v>
      </c>
      <c r="G3257" s="23"/>
      <c r="H3257" s="24" t="str">
        <f t="shared" si="301"/>
        <v>Start Loc</v>
      </c>
      <c r="I3257" s="24" t="str">
        <f t="shared" si="302"/>
        <v>End Loc</v>
      </c>
      <c r="J3257" s="24" t="str">
        <f t="shared" si="303"/>
        <v>Segment</v>
      </c>
      <c r="K3257" s="71" t="s">
        <v>1764</v>
      </c>
      <c r="L3257" s="22">
        <v>0.25</v>
      </c>
      <c r="M3257" s="22">
        <v>0.49</v>
      </c>
      <c r="N3257" s="22">
        <v>2</v>
      </c>
      <c r="O3257" s="22">
        <v>0</v>
      </c>
      <c r="P3257" s="22">
        <v>0</v>
      </c>
      <c r="Q3257" s="22">
        <v>1</v>
      </c>
      <c r="R3257" s="22"/>
      <c r="S3257" s="22"/>
      <c r="T3257" s="22"/>
      <c r="U3257" t="s">
        <v>1656</v>
      </c>
      <c r="V3257" s="18">
        <f t="shared" si="304"/>
        <v>0.24</v>
      </c>
      <c r="W3257" s="18">
        <v>41.144693224400001</v>
      </c>
      <c r="X3257" s="18">
        <v>-80.6199768715</v>
      </c>
      <c r="Y3257" s="18">
        <v>41.146831368500003</v>
      </c>
      <c r="Z3257" s="18">
        <v>-80.623438871700003</v>
      </c>
      <c r="AA3257" s="71" t="str">
        <f t="shared" si="305"/>
        <v>TRU</v>
      </c>
    </row>
    <row r="3258" spans="1:27" x14ac:dyDescent="0.25">
      <c r="A3258" s="22" t="s">
        <v>4397</v>
      </c>
      <c r="B3258" s="22">
        <v>0</v>
      </c>
      <c r="C3258" s="22" t="s">
        <v>4643</v>
      </c>
      <c r="D3258" s="22">
        <v>5</v>
      </c>
      <c r="E3258" s="23" t="str">
        <f t="shared" si="300"/>
        <v>Green</v>
      </c>
      <c r="F3258" s="72" t="s">
        <v>1725</v>
      </c>
      <c r="G3258" s="23"/>
      <c r="H3258" s="24" t="str">
        <f t="shared" si="301"/>
        <v>Start Loc</v>
      </c>
      <c r="I3258" s="24" t="str">
        <f t="shared" si="302"/>
        <v>End Loc</v>
      </c>
      <c r="J3258" s="24" t="str">
        <f t="shared" si="303"/>
        <v>Segment</v>
      </c>
      <c r="K3258" s="71" t="s">
        <v>936</v>
      </c>
      <c r="L3258" s="22">
        <v>3.5</v>
      </c>
      <c r="M3258" s="22">
        <v>3.74</v>
      </c>
      <c r="N3258" s="22">
        <v>5</v>
      </c>
      <c r="O3258" s="22">
        <v>0</v>
      </c>
      <c r="P3258" s="22">
        <v>0</v>
      </c>
      <c r="Q3258" s="22">
        <v>4</v>
      </c>
      <c r="R3258" s="22"/>
      <c r="S3258" s="22"/>
      <c r="T3258" s="22"/>
      <c r="U3258" t="s">
        <v>1347</v>
      </c>
      <c r="V3258" s="18">
        <f t="shared" si="304"/>
        <v>0.24000000000000021</v>
      </c>
      <c r="W3258" s="18">
        <v>41.148011339599996</v>
      </c>
      <c r="X3258" s="18">
        <v>-80.732227065199993</v>
      </c>
      <c r="Y3258" s="18">
        <v>41.147319144599997</v>
      </c>
      <c r="Z3258" s="18">
        <v>-80.727896208999994</v>
      </c>
      <c r="AA3258" s="71" t="str">
        <f t="shared" si="305"/>
        <v>TRU</v>
      </c>
    </row>
    <row r="3259" spans="1:27" x14ac:dyDescent="0.25">
      <c r="A3259" s="22" t="s">
        <v>6196</v>
      </c>
      <c r="B3259" s="22">
        <v>0</v>
      </c>
      <c r="C3259" s="22" t="s">
        <v>4621</v>
      </c>
      <c r="D3259" s="22">
        <v>2</v>
      </c>
      <c r="E3259" s="23" t="str">
        <f t="shared" si="300"/>
        <v>Green</v>
      </c>
      <c r="F3259" s="72" t="s">
        <v>1678</v>
      </c>
      <c r="G3259" s="23"/>
      <c r="H3259" s="24" t="str">
        <f t="shared" si="301"/>
        <v>Start Loc</v>
      </c>
      <c r="I3259" s="24" t="str">
        <f t="shared" si="302"/>
        <v>End Loc</v>
      </c>
      <c r="J3259" s="24" t="str">
        <f t="shared" si="303"/>
        <v>Segment</v>
      </c>
      <c r="K3259" s="71" t="s">
        <v>927</v>
      </c>
      <c r="L3259" s="22">
        <v>0.75</v>
      </c>
      <c r="M3259" s="22">
        <v>0.99</v>
      </c>
      <c r="N3259" s="22">
        <v>2</v>
      </c>
      <c r="O3259" s="22">
        <v>0</v>
      </c>
      <c r="P3259" s="22">
        <v>0</v>
      </c>
      <c r="Q3259" s="22">
        <v>0</v>
      </c>
      <c r="R3259" s="22"/>
      <c r="S3259" s="22"/>
      <c r="T3259" s="22"/>
      <c r="U3259" t="s">
        <v>672</v>
      </c>
      <c r="V3259" s="18">
        <f t="shared" si="304"/>
        <v>0.24</v>
      </c>
      <c r="W3259" s="18">
        <v>41.145408317200001</v>
      </c>
      <c r="X3259" s="18">
        <v>-81.606242800499999</v>
      </c>
      <c r="Y3259" s="18">
        <v>41.147619332600001</v>
      </c>
      <c r="Z3259" s="18">
        <v>-81.6039547699</v>
      </c>
      <c r="AA3259" s="71" t="str">
        <f t="shared" si="305"/>
        <v>SUM</v>
      </c>
    </row>
    <row r="3260" spans="1:27" x14ac:dyDescent="0.25">
      <c r="A3260" s="22" t="s">
        <v>2548</v>
      </c>
      <c r="B3260" s="22">
        <v>0</v>
      </c>
      <c r="C3260" s="22" t="s">
        <v>4608</v>
      </c>
      <c r="D3260" s="22">
        <v>2</v>
      </c>
      <c r="E3260" s="23" t="str">
        <f t="shared" si="300"/>
        <v>Green</v>
      </c>
      <c r="F3260" s="72" t="s">
        <v>1725</v>
      </c>
      <c r="G3260" s="23"/>
      <c r="H3260" s="24" t="str">
        <f t="shared" si="301"/>
        <v>Start Loc</v>
      </c>
      <c r="I3260" s="24" t="str">
        <f t="shared" si="302"/>
        <v>End Loc</v>
      </c>
      <c r="J3260" s="24" t="str">
        <f t="shared" si="303"/>
        <v>Segment</v>
      </c>
      <c r="K3260" s="71" t="s">
        <v>1089</v>
      </c>
      <c r="L3260" s="22">
        <v>1.25</v>
      </c>
      <c r="M3260" s="22">
        <v>1.49</v>
      </c>
      <c r="N3260" s="22">
        <v>2</v>
      </c>
      <c r="O3260" s="22">
        <v>0</v>
      </c>
      <c r="P3260" s="22">
        <v>0</v>
      </c>
      <c r="Q3260" s="22">
        <v>0</v>
      </c>
      <c r="R3260" s="22"/>
      <c r="S3260" s="22"/>
      <c r="T3260" s="22"/>
      <c r="U3260" t="s">
        <v>551</v>
      </c>
      <c r="V3260" s="18">
        <f t="shared" si="304"/>
        <v>0.24</v>
      </c>
      <c r="W3260" s="18">
        <v>41.1459435429</v>
      </c>
      <c r="X3260" s="18">
        <v>-80.721582896800001</v>
      </c>
      <c r="Y3260" s="18">
        <v>41.148337689800002</v>
      </c>
      <c r="Z3260" s="18">
        <v>-80.718400498099996</v>
      </c>
      <c r="AA3260" s="71" t="str">
        <f t="shared" si="305"/>
        <v>TRU</v>
      </c>
    </row>
    <row r="3261" spans="1:27" x14ac:dyDescent="0.25">
      <c r="A3261" s="22" t="s">
        <v>2390</v>
      </c>
      <c r="B3261" s="22">
        <v>0</v>
      </c>
      <c r="C3261" s="22" t="s">
        <v>4619</v>
      </c>
      <c r="D3261" s="22">
        <v>3</v>
      </c>
      <c r="E3261" s="23" t="str">
        <f t="shared" si="300"/>
        <v>Green</v>
      </c>
      <c r="F3261" s="72" t="s">
        <v>1725</v>
      </c>
      <c r="G3261" s="23"/>
      <c r="H3261" s="24" t="str">
        <f t="shared" si="301"/>
        <v>Start Loc</v>
      </c>
      <c r="I3261" s="24" t="str">
        <f t="shared" si="302"/>
        <v>End Loc</v>
      </c>
      <c r="J3261" s="24" t="str">
        <f t="shared" si="303"/>
        <v>Segment</v>
      </c>
      <c r="K3261" s="71" t="s">
        <v>1764</v>
      </c>
      <c r="L3261" s="22">
        <v>0.5</v>
      </c>
      <c r="M3261" s="22">
        <v>0.74</v>
      </c>
      <c r="N3261" s="22">
        <v>3</v>
      </c>
      <c r="O3261" s="22">
        <v>0</v>
      </c>
      <c r="P3261" s="22">
        <v>0</v>
      </c>
      <c r="Q3261" s="22">
        <v>0</v>
      </c>
      <c r="R3261" s="22"/>
      <c r="S3261" s="22"/>
      <c r="T3261" s="22"/>
      <c r="U3261" t="s">
        <v>1656</v>
      </c>
      <c r="V3261" s="18">
        <f t="shared" si="304"/>
        <v>0.24</v>
      </c>
      <c r="W3261" s="18">
        <v>41.146871414000003</v>
      </c>
      <c r="X3261" s="18">
        <v>-80.623622884400007</v>
      </c>
      <c r="Y3261" s="18">
        <v>41.1490099715</v>
      </c>
      <c r="Z3261" s="18">
        <v>-80.627202041100006</v>
      </c>
      <c r="AA3261" s="71" t="str">
        <f t="shared" si="305"/>
        <v>TRU</v>
      </c>
    </row>
    <row r="3262" spans="1:27" x14ac:dyDescent="0.25">
      <c r="A3262" s="22" t="s">
        <v>3318</v>
      </c>
      <c r="B3262" s="22">
        <v>0</v>
      </c>
      <c r="C3262" s="22" t="s">
        <v>4637</v>
      </c>
      <c r="D3262" s="22">
        <v>3</v>
      </c>
      <c r="E3262" s="23" t="str">
        <f t="shared" si="300"/>
        <v>Green</v>
      </c>
      <c r="F3262" s="72" t="s">
        <v>1730</v>
      </c>
      <c r="G3262" s="23"/>
      <c r="H3262" s="24" t="str">
        <f t="shared" si="301"/>
        <v>Start Loc</v>
      </c>
      <c r="I3262" s="24" t="str">
        <f t="shared" si="302"/>
        <v>End Loc</v>
      </c>
      <c r="J3262" s="24" t="str">
        <f t="shared" si="303"/>
        <v>Segment</v>
      </c>
      <c r="K3262" s="71" t="s">
        <v>848</v>
      </c>
      <c r="L3262" s="22">
        <v>8.25</v>
      </c>
      <c r="M3262" s="22">
        <v>8.49</v>
      </c>
      <c r="N3262" s="22">
        <v>3</v>
      </c>
      <c r="O3262" s="22">
        <v>0</v>
      </c>
      <c r="P3262" s="22">
        <v>0</v>
      </c>
      <c r="Q3262" s="22">
        <v>0</v>
      </c>
      <c r="R3262" s="22"/>
      <c r="S3262" s="22"/>
      <c r="T3262" s="22"/>
      <c r="U3262" t="s">
        <v>1825</v>
      </c>
      <c r="V3262" s="18">
        <f t="shared" si="304"/>
        <v>0.24000000000000021</v>
      </c>
      <c r="W3262" s="18">
        <v>41.145578532199998</v>
      </c>
      <c r="X3262" s="18">
        <v>-83.568831314299999</v>
      </c>
      <c r="Y3262" s="18">
        <v>41.149056601300003</v>
      </c>
      <c r="Z3262" s="18">
        <v>-83.568765701399997</v>
      </c>
      <c r="AA3262" s="71" t="str">
        <f t="shared" si="305"/>
        <v>HAN</v>
      </c>
    </row>
    <row r="3263" spans="1:27" x14ac:dyDescent="0.25">
      <c r="A3263" s="22" t="s">
        <v>2216</v>
      </c>
      <c r="B3263" s="22">
        <v>0</v>
      </c>
      <c r="C3263" s="22" t="s">
        <v>4612</v>
      </c>
      <c r="D3263" s="22">
        <v>2</v>
      </c>
      <c r="E3263" s="23" t="str">
        <f t="shared" si="300"/>
        <v>Green</v>
      </c>
      <c r="F3263" s="72" t="s">
        <v>1725</v>
      </c>
      <c r="G3263" s="23"/>
      <c r="H3263" s="24" t="str">
        <f t="shared" si="301"/>
        <v>Start Loc</v>
      </c>
      <c r="I3263" s="24" t="str">
        <f t="shared" si="302"/>
        <v>End Loc</v>
      </c>
      <c r="J3263" s="24" t="str">
        <f t="shared" si="303"/>
        <v>Segment</v>
      </c>
      <c r="K3263" s="71" t="s">
        <v>1132</v>
      </c>
      <c r="L3263" s="22">
        <v>1</v>
      </c>
      <c r="M3263" s="22">
        <v>1.24</v>
      </c>
      <c r="N3263" s="22">
        <v>2</v>
      </c>
      <c r="O3263" s="22">
        <v>0</v>
      </c>
      <c r="P3263" s="22">
        <v>0</v>
      </c>
      <c r="Q3263" s="22">
        <v>0</v>
      </c>
      <c r="R3263" s="22"/>
      <c r="S3263" s="22"/>
      <c r="T3263" s="22"/>
      <c r="U3263" t="s">
        <v>2043</v>
      </c>
      <c r="V3263" s="18">
        <f t="shared" si="304"/>
        <v>0.24</v>
      </c>
      <c r="W3263" s="18">
        <v>41.148665104499997</v>
      </c>
      <c r="X3263" s="18">
        <v>-80.995173235600006</v>
      </c>
      <c r="Y3263" s="18">
        <v>41.152067698800003</v>
      </c>
      <c r="Z3263" s="18">
        <v>-80.994443591600003</v>
      </c>
      <c r="AA3263" s="71" t="str">
        <f t="shared" si="305"/>
        <v>TRU</v>
      </c>
    </row>
    <row r="3264" spans="1:27" x14ac:dyDescent="0.25">
      <c r="A3264" s="22" t="s">
        <v>3309</v>
      </c>
      <c r="B3264" s="22">
        <v>0</v>
      </c>
      <c r="C3264" s="22" t="s">
        <v>4617</v>
      </c>
      <c r="D3264" s="22">
        <v>4</v>
      </c>
      <c r="E3264" s="23" t="str">
        <f t="shared" si="300"/>
        <v>Green</v>
      </c>
      <c r="F3264" s="72" t="s">
        <v>1725</v>
      </c>
      <c r="G3264" s="23"/>
      <c r="H3264" s="24" t="str">
        <f t="shared" si="301"/>
        <v>Start Loc</v>
      </c>
      <c r="I3264" s="24" t="str">
        <f t="shared" si="302"/>
        <v>End Loc</v>
      </c>
      <c r="J3264" s="24" t="str">
        <f t="shared" si="303"/>
        <v>Segment</v>
      </c>
      <c r="K3264" s="71" t="s">
        <v>813</v>
      </c>
      <c r="L3264" s="22">
        <v>2.75</v>
      </c>
      <c r="M3264" s="22">
        <v>2.99</v>
      </c>
      <c r="N3264" s="22">
        <v>4</v>
      </c>
      <c r="O3264" s="22">
        <v>1</v>
      </c>
      <c r="P3264" s="22">
        <v>0</v>
      </c>
      <c r="Q3264" s="22">
        <v>0</v>
      </c>
      <c r="R3264" s="22"/>
      <c r="S3264" s="22"/>
      <c r="T3264" s="22"/>
      <c r="U3264" t="s">
        <v>673</v>
      </c>
      <c r="V3264" s="18">
        <f t="shared" si="304"/>
        <v>0.24000000000000021</v>
      </c>
      <c r="W3264" s="18">
        <v>41.150201416000002</v>
      </c>
      <c r="X3264" s="18">
        <v>-80.801494175900004</v>
      </c>
      <c r="Y3264" s="18">
        <v>41.152494033300002</v>
      </c>
      <c r="Z3264" s="18">
        <v>-80.798752329899997</v>
      </c>
      <c r="AA3264" s="71" t="str">
        <f t="shared" si="305"/>
        <v>TRU</v>
      </c>
    </row>
    <row r="3265" spans="1:27" x14ac:dyDescent="0.25">
      <c r="A3265" s="22" t="s">
        <v>2371</v>
      </c>
      <c r="B3265" s="22">
        <v>0</v>
      </c>
      <c r="C3265" s="22" t="s">
        <v>4626</v>
      </c>
      <c r="D3265" s="22">
        <v>2</v>
      </c>
      <c r="E3265" s="23" t="str">
        <f t="shared" si="300"/>
        <v>Green</v>
      </c>
      <c r="F3265" s="72" t="s">
        <v>1725</v>
      </c>
      <c r="G3265" s="23"/>
      <c r="H3265" s="24" t="str">
        <f t="shared" si="301"/>
        <v>Start Loc</v>
      </c>
      <c r="I3265" s="24" t="str">
        <f t="shared" si="302"/>
        <v>End Loc</v>
      </c>
      <c r="J3265" s="24" t="str">
        <f t="shared" si="303"/>
        <v>Segment</v>
      </c>
      <c r="K3265" s="71" t="s">
        <v>936</v>
      </c>
      <c r="L3265" s="22">
        <v>1.75</v>
      </c>
      <c r="M3265" s="22">
        <v>1.99</v>
      </c>
      <c r="N3265" s="22">
        <v>2</v>
      </c>
      <c r="O3265" s="22">
        <v>0</v>
      </c>
      <c r="P3265" s="22">
        <v>0</v>
      </c>
      <c r="Q3265" s="22">
        <v>0</v>
      </c>
      <c r="R3265" s="22"/>
      <c r="S3265" s="22"/>
      <c r="T3265" s="22"/>
      <c r="U3265" t="s">
        <v>1347</v>
      </c>
      <c r="V3265" s="18">
        <f t="shared" si="304"/>
        <v>0.24</v>
      </c>
      <c r="W3265" s="18">
        <v>41.155554781799999</v>
      </c>
      <c r="X3265" s="18">
        <v>-80.762795785700007</v>
      </c>
      <c r="Y3265" s="18">
        <v>41.153621515200001</v>
      </c>
      <c r="Z3265" s="18">
        <v>-80.758973617600006</v>
      </c>
      <c r="AA3265" s="71" t="str">
        <f t="shared" si="305"/>
        <v>TRU</v>
      </c>
    </row>
    <row r="3266" spans="1:27" x14ac:dyDescent="0.25">
      <c r="A3266" s="22" t="s">
        <v>6301</v>
      </c>
      <c r="B3266" s="22">
        <v>0</v>
      </c>
      <c r="C3266" s="22" t="s">
        <v>4615</v>
      </c>
      <c r="D3266" s="22">
        <v>2</v>
      </c>
      <c r="E3266" s="23" t="str">
        <f t="shared" si="300"/>
        <v>Green</v>
      </c>
      <c r="F3266" s="72" t="s">
        <v>1706</v>
      </c>
      <c r="G3266" s="23"/>
      <c r="H3266" s="24" t="str">
        <f t="shared" si="301"/>
        <v>Start Loc</v>
      </c>
      <c r="I3266" s="24" t="str">
        <f t="shared" si="302"/>
        <v>End Loc</v>
      </c>
      <c r="J3266" s="24" t="str">
        <f t="shared" si="303"/>
        <v>Segment</v>
      </c>
      <c r="K3266" s="71" t="s">
        <v>893</v>
      </c>
      <c r="L3266" s="22">
        <v>2.5</v>
      </c>
      <c r="M3266" s="22">
        <v>2.74</v>
      </c>
      <c r="N3266" s="22">
        <v>2</v>
      </c>
      <c r="O3266" s="22">
        <v>0</v>
      </c>
      <c r="P3266" s="22">
        <v>0</v>
      </c>
      <c r="Q3266" s="22">
        <v>1</v>
      </c>
      <c r="R3266" s="22"/>
      <c r="S3266" s="22"/>
      <c r="T3266" s="22"/>
      <c r="U3266" t="s">
        <v>1432</v>
      </c>
      <c r="V3266" s="18">
        <f t="shared" si="304"/>
        <v>0.24000000000000021</v>
      </c>
      <c r="W3266" s="18">
        <v>41.150610064299997</v>
      </c>
      <c r="X3266" s="18">
        <v>-81.924580235799993</v>
      </c>
      <c r="Y3266" s="18">
        <v>41.1539543767</v>
      </c>
      <c r="Z3266" s="18">
        <v>-81.925255097800004</v>
      </c>
      <c r="AA3266" s="71" t="str">
        <f t="shared" si="305"/>
        <v>MED</v>
      </c>
    </row>
    <row r="3267" spans="1:27" x14ac:dyDescent="0.25">
      <c r="A3267" s="22" t="s">
        <v>6238</v>
      </c>
      <c r="B3267" s="22">
        <v>0</v>
      </c>
      <c r="C3267" s="22" t="s">
        <v>4626</v>
      </c>
      <c r="D3267" s="22">
        <v>2</v>
      </c>
      <c r="E3267" s="23" t="str">
        <f t="shared" si="300"/>
        <v>Green</v>
      </c>
      <c r="F3267" s="72" t="s">
        <v>1706</v>
      </c>
      <c r="G3267" s="23"/>
      <c r="H3267" s="24" t="str">
        <f t="shared" si="301"/>
        <v>Start Loc</v>
      </c>
      <c r="I3267" s="24" t="str">
        <f t="shared" si="302"/>
        <v>End Loc</v>
      </c>
      <c r="J3267" s="24" t="str">
        <f t="shared" si="303"/>
        <v>Segment</v>
      </c>
      <c r="K3267" s="71" t="s">
        <v>817</v>
      </c>
      <c r="L3267" s="22">
        <v>1.75</v>
      </c>
      <c r="M3267" s="22">
        <v>1.99</v>
      </c>
      <c r="N3267" s="22">
        <v>2</v>
      </c>
      <c r="O3267" s="22">
        <v>0</v>
      </c>
      <c r="P3267" s="22">
        <v>0</v>
      </c>
      <c r="Q3267" s="22">
        <v>1</v>
      </c>
      <c r="R3267" s="22"/>
      <c r="S3267" s="22"/>
      <c r="T3267" s="22"/>
      <c r="U3267" t="s">
        <v>413</v>
      </c>
      <c r="V3267" s="18">
        <f t="shared" si="304"/>
        <v>0.24</v>
      </c>
      <c r="W3267" s="18">
        <v>41.154115120500002</v>
      </c>
      <c r="X3267" s="18">
        <v>-81.801846400000002</v>
      </c>
      <c r="Y3267" s="18">
        <v>41.155167424600002</v>
      </c>
      <c r="Z3267" s="18">
        <v>-81.798236169700004</v>
      </c>
      <c r="AA3267" s="71" t="str">
        <f t="shared" si="305"/>
        <v>MED</v>
      </c>
    </row>
    <row r="3268" spans="1:27" x14ac:dyDescent="0.25">
      <c r="A3268" s="22" t="s">
        <v>4314</v>
      </c>
      <c r="B3268" s="22">
        <v>0</v>
      </c>
      <c r="C3268" s="22" t="s">
        <v>4618</v>
      </c>
      <c r="D3268" s="22">
        <v>4</v>
      </c>
      <c r="E3268" s="23" t="str">
        <f t="shared" si="300"/>
        <v>Green</v>
      </c>
      <c r="F3268" s="72" t="s">
        <v>1706</v>
      </c>
      <c r="G3268" s="23"/>
      <c r="H3268" s="24" t="str">
        <f t="shared" si="301"/>
        <v>Start Loc</v>
      </c>
      <c r="I3268" s="24" t="str">
        <f t="shared" si="302"/>
        <v>End Loc</v>
      </c>
      <c r="J3268" s="24" t="str">
        <f t="shared" si="303"/>
        <v>Segment</v>
      </c>
      <c r="K3268" s="71" t="s">
        <v>817</v>
      </c>
      <c r="L3268" s="22">
        <v>2</v>
      </c>
      <c r="M3268" s="22">
        <v>2.2400000000000002</v>
      </c>
      <c r="N3268" s="22">
        <v>4</v>
      </c>
      <c r="O3268" s="22">
        <v>0</v>
      </c>
      <c r="P3268" s="22">
        <v>0</v>
      </c>
      <c r="Q3268" s="22">
        <v>1</v>
      </c>
      <c r="R3268" s="22"/>
      <c r="S3268" s="22"/>
      <c r="T3268" s="22"/>
      <c r="U3268" t="s">
        <v>413</v>
      </c>
      <c r="V3268" s="18">
        <f t="shared" si="304"/>
        <v>0.24000000000000021</v>
      </c>
      <c r="W3268" s="18">
        <v>41.155206503800002</v>
      </c>
      <c r="X3268" s="18">
        <v>-81.798065019099994</v>
      </c>
      <c r="Y3268" s="18">
        <v>41.155799731499997</v>
      </c>
      <c r="Z3268" s="18">
        <v>-81.793573880099999</v>
      </c>
      <c r="AA3268" s="71" t="str">
        <f t="shared" si="305"/>
        <v>MED</v>
      </c>
    </row>
    <row r="3269" spans="1:27" x14ac:dyDescent="0.25">
      <c r="A3269" s="22" t="s">
        <v>2999</v>
      </c>
      <c r="B3269" s="22">
        <v>0</v>
      </c>
      <c r="C3269" s="22" t="s">
        <v>4622</v>
      </c>
      <c r="D3269" s="22">
        <v>2</v>
      </c>
      <c r="E3269" s="23" t="str">
        <f t="shared" si="300"/>
        <v>Green</v>
      </c>
      <c r="F3269" s="72" t="s">
        <v>1730</v>
      </c>
      <c r="G3269" s="23"/>
      <c r="H3269" s="24" t="str">
        <f t="shared" si="301"/>
        <v>Start Loc</v>
      </c>
      <c r="I3269" s="24" t="str">
        <f t="shared" si="302"/>
        <v>End Loc</v>
      </c>
      <c r="J3269" s="24" t="str">
        <f t="shared" si="303"/>
        <v>Segment</v>
      </c>
      <c r="K3269" s="71" t="s">
        <v>1057</v>
      </c>
      <c r="L3269" s="22">
        <v>1.5</v>
      </c>
      <c r="M3269" s="22">
        <v>1.74</v>
      </c>
      <c r="N3269" s="22">
        <v>2</v>
      </c>
      <c r="O3269" s="22">
        <v>0</v>
      </c>
      <c r="P3269" s="22">
        <v>0</v>
      </c>
      <c r="Q3269" s="22">
        <v>2</v>
      </c>
      <c r="R3269" s="22"/>
      <c r="S3269" s="22"/>
      <c r="T3269" s="22"/>
      <c r="U3269" t="s">
        <v>2104</v>
      </c>
      <c r="V3269" s="18">
        <f t="shared" si="304"/>
        <v>0.24</v>
      </c>
      <c r="W3269" s="18">
        <v>41.1571733145</v>
      </c>
      <c r="X3269" s="18">
        <v>-83.460038853</v>
      </c>
      <c r="Y3269" s="18">
        <v>41.156238681600001</v>
      </c>
      <c r="Z3269" s="18">
        <v>-83.455612744899994</v>
      </c>
      <c r="AA3269" s="71" t="str">
        <f t="shared" si="305"/>
        <v>HAN</v>
      </c>
    </row>
    <row r="3270" spans="1:27" x14ac:dyDescent="0.25">
      <c r="A3270" s="22" t="s">
        <v>3954</v>
      </c>
      <c r="B3270" s="22">
        <v>0</v>
      </c>
      <c r="C3270" s="22" t="s">
        <v>4664</v>
      </c>
      <c r="D3270" s="22">
        <v>2</v>
      </c>
      <c r="E3270" s="23" t="str">
        <f t="shared" si="300"/>
        <v>Green</v>
      </c>
      <c r="F3270" s="72" t="s">
        <v>1678</v>
      </c>
      <c r="G3270" s="23"/>
      <c r="H3270" s="24" t="str">
        <f t="shared" si="301"/>
        <v>Start Loc</v>
      </c>
      <c r="I3270" s="24" t="str">
        <f t="shared" si="302"/>
        <v>End Loc</v>
      </c>
      <c r="J3270" s="24" t="str">
        <f t="shared" si="303"/>
        <v>Segment</v>
      </c>
      <c r="K3270" s="71" t="s">
        <v>833</v>
      </c>
      <c r="L3270" s="22">
        <v>17.25</v>
      </c>
      <c r="M3270" s="22">
        <v>17.489999999999998</v>
      </c>
      <c r="N3270" s="22">
        <v>2</v>
      </c>
      <c r="O3270" s="22">
        <v>0</v>
      </c>
      <c r="P3270" s="22">
        <v>0</v>
      </c>
      <c r="Q3270" s="22">
        <v>0</v>
      </c>
      <c r="R3270" s="22"/>
      <c r="S3270" s="22"/>
      <c r="T3270" s="22"/>
      <c r="U3270" t="s">
        <v>1294</v>
      </c>
      <c r="V3270" s="18">
        <f t="shared" si="304"/>
        <v>0.23999999999999844</v>
      </c>
      <c r="W3270" s="18">
        <v>41.153546845699999</v>
      </c>
      <c r="X3270" s="18">
        <v>-81.634636613400005</v>
      </c>
      <c r="Y3270" s="18">
        <v>41.156831217499999</v>
      </c>
      <c r="Z3270" s="18">
        <v>-81.635198563499998</v>
      </c>
      <c r="AA3270" s="71" t="str">
        <f t="shared" si="305"/>
        <v>SUM</v>
      </c>
    </row>
    <row r="3271" spans="1:27" x14ac:dyDescent="0.25">
      <c r="A3271" s="22" t="s">
        <v>2595</v>
      </c>
      <c r="B3271" s="22">
        <v>0</v>
      </c>
      <c r="C3271" s="22" t="s">
        <v>4608</v>
      </c>
      <c r="D3271" s="22">
        <v>2</v>
      </c>
      <c r="E3271" s="23" t="str">
        <f t="shared" si="300"/>
        <v>Green</v>
      </c>
      <c r="F3271" s="72" t="s">
        <v>1730</v>
      </c>
      <c r="G3271" s="23"/>
      <c r="H3271" s="24" t="str">
        <f t="shared" si="301"/>
        <v>Start Loc</v>
      </c>
      <c r="I3271" s="24" t="str">
        <f t="shared" si="302"/>
        <v>End Loc</v>
      </c>
      <c r="J3271" s="24" t="str">
        <f t="shared" si="303"/>
        <v>Segment</v>
      </c>
      <c r="K3271" s="71" t="s">
        <v>1057</v>
      </c>
      <c r="L3271" s="22">
        <v>1.25</v>
      </c>
      <c r="M3271" s="22">
        <v>1.49</v>
      </c>
      <c r="N3271" s="22">
        <v>2</v>
      </c>
      <c r="O3271" s="22">
        <v>0</v>
      </c>
      <c r="P3271" s="22">
        <v>0</v>
      </c>
      <c r="Q3271" s="22">
        <v>0</v>
      </c>
      <c r="R3271" s="22"/>
      <c r="S3271" s="22"/>
      <c r="T3271" s="22"/>
      <c r="U3271" t="s">
        <v>2104</v>
      </c>
      <c r="V3271" s="18">
        <f t="shared" si="304"/>
        <v>0.24</v>
      </c>
      <c r="W3271" s="18">
        <v>41.157818290900003</v>
      </c>
      <c r="X3271" s="18">
        <v>-83.464712331100003</v>
      </c>
      <c r="Y3271" s="18">
        <v>41.157223461599997</v>
      </c>
      <c r="Z3271" s="18">
        <v>-83.460222951000006</v>
      </c>
      <c r="AA3271" s="71" t="str">
        <f t="shared" si="305"/>
        <v>HAN</v>
      </c>
    </row>
    <row r="3272" spans="1:27" x14ac:dyDescent="0.25">
      <c r="A3272" s="22" t="s">
        <v>5313</v>
      </c>
      <c r="B3272" s="22">
        <v>0</v>
      </c>
      <c r="C3272" s="22" t="s">
        <v>4620</v>
      </c>
      <c r="D3272" s="22">
        <v>2</v>
      </c>
      <c r="E3272" s="23" t="str">
        <f t="shared" si="300"/>
        <v>Green</v>
      </c>
      <c r="F3272" s="72" t="s">
        <v>1678</v>
      </c>
      <c r="G3272" s="23"/>
      <c r="H3272" s="24" t="str">
        <f t="shared" si="301"/>
        <v>Start Loc</v>
      </c>
      <c r="I3272" s="24" t="str">
        <f t="shared" si="302"/>
        <v>End Loc</v>
      </c>
      <c r="J3272" s="24" t="str">
        <f t="shared" si="303"/>
        <v>Segment</v>
      </c>
      <c r="K3272" s="71" t="s">
        <v>799</v>
      </c>
      <c r="L3272" s="22">
        <v>0</v>
      </c>
      <c r="M3272" s="22">
        <v>0.24</v>
      </c>
      <c r="N3272" s="22">
        <v>2</v>
      </c>
      <c r="O3272" s="22">
        <v>0</v>
      </c>
      <c r="P3272" s="22">
        <v>1</v>
      </c>
      <c r="Q3272" s="22">
        <v>1</v>
      </c>
      <c r="R3272" s="22"/>
      <c r="S3272" s="22"/>
      <c r="T3272" s="22"/>
      <c r="U3272" t="s">
        <v>1296</v>
      </c>
      <c r="V3272" s="18">
        <f t="shared" si="304"/>
        <v>0.24</v>
      </c>
      <c r="W3272" s="18">
        <v>41.156891981599998</v>
      </c>
      <c r="X3272" s="18">
        <v>-81.636939751900002</v>
      </c>
      <c r="Y3272" s="18">
        <v>41.157458806400001</v>
      </c>
      <c r="Z3272" s="18">
        <v>-81.632565542999998</v>
      </c>
      <c r="AA3272" s="71" t="str">
        <f t="shared" si="305"/>
        <v>SUM</v>
      </c>
    </row>
    <row r="3273" spans="1:27" x14ac:dyDescent="0.25">
      <c r="A3273" s="22" t="s">
        <v>2593</v>
      </c>
      <c r="B3273" s="22">
        <v>0</v>
      </c>
      <c r="C3273" s="22" t="s">
        <v>4626</v>
      </c>
      <c r="D3273" s="22">
        <v>2</v>
      </c>
      <c r="E3273" s="23" t="str">
        <f t="shared" ref="E3273:E3336" si="306">IF(D3273&gt;15,"Red",IF(D3273&gt;10,"Yellow",IF(D3273&gt;5,"Purple",IF(D3273&gt;1,"Green",""))))</f>
        <v>Green</v>
      </c>
      <c r="F3273" s="72" t="s">
        <v>1678</v>
      </c>
      <c r="G3273" s="23"/>
      <c r="H3273" s="24" t="str">
        <f t="shared" ref="H3273:H3336" si="307">IF(W3273=0,"Unavailable",HYPERLINK(CONCATENATE("http://maps.google.com/maps?q=",+W3273,",+",+X3273,"+(Begin)&amp;iwloc=A&amp;hl=en"),"Start Loc"))</f>
        <v>Start Loc</v>
      </c>
      <c r="I3273" s="24" t="str">
        <f t="shared" ref="I3273:I3336" si="308">IF(Y3273=0,"Unavailable",HYPERLINK(CONCATENATE("http://maps.google.com/maps?q=",+Y3273,",+",+Z3273,"+(End)&amp;iwloc=A&amp;hl=en"),"End Loc"))</f>
        <v>End Loc</v>
      </c>
      <c r="J3273" s="24" t="str">
        <f t="shared" ref="J3273:J3336" si="309">HYPERLINK(CONCATENATE("https://www.google.us/maps/dir/",W3273,",",X3273,"/",Y3273,",",Z3273,"/@",AVERAGE(W3273,Y3273),",",AVERAGE(X3273,Z3273),",15z"),"Segment")</f>
        <v>Segment</v>
      </c>
      <c r="K3273" s="71" t="s">
        <v>961</v>
      </c>
      <c r="L3273" s="22">
        <v>1.75</v>
      </c>
      <c r="M3273" s="22">
        <v>1.99</v>
      </c>
      <c r="N3273" s="22">
        <v>2</v>
      </c>
      <c r="O3273" s="22">
        <v>0</v>
      </c>
      <c r="P3273" s="22">
        <v>0</v>
      </c>
      <c r="Q3273" s="22">
        <v>1</v>
      </c>
      <c r="R3273" s="22"/>
      <c r="S3273" s="22"/>
      <c r="T3273" s="22"/>
      <c r="U3273" t="s">
        <v>608</v>
      </c>
      <c r="V3273" s="18">
        <f t="shared" ref="V3273:V3336" si="310">M3273-L3273</f>
        <v>0.24</v>
      </c>
      <c r="W3273" s="18">
        <v>41.157236207399997</v>
      </c>
      <c r="X3273" s="18">
        <v>-81.654691080800006</v>
      </c>
      <c r="Y3273" s="18">
        <v>41.160182096100002</v>
      </c>
      <c r="Z3273" s="18">
        <v>-81.652793325100006</v>
      </c>
      <c r="AA3273" s="71" t="str">
        <f t="shared" ref="AA3273:AA3336" si="311">MID(U3273,2,3)</f>
        <v>SUM</v>
      </c>
    </row>
    <row r="3274" spans="1:27" x14ac:dyDescent="0.25">
      <c r="A3274" s="22" t="s">
        <v>4178</v>
      </c>
      <c r="B3274" s="22">
        <v>0</v>
      </c>
      <c r="C3274" s="22" t="s">
        <v>4615</v>
      </c>
      <c r="D3274" s="22">
        <v>5</v>
      </c>
      <c r="E3274" s="23" t="str">
        <f t="shared" si="306"/>
        <v>Green</v>
      </c>
      <c r="F3274" s="72" t="s">
        <v>1678</v>
      </c>
      <c r="G3274" s="23"/>
      <c r="H3274" s="24" t="str">
        <f t="shared" si="307"/>
        <v>Start Loc</v>
      </c>
      <c r="I3274" s="24" t="str">
        <f t="shared" si="308"/>
        <v>End Loc</v>
      </c>
      <c r="J3274" s="24" t="str">
        <f t="shared" si="309"/>
        <v>Segment</v>
      </c>
      <c r="K3274" s="71" t="s">
        <v>907</v>
      </c>
      <c r="L3274" s="22">
        <v>2.5</v>
      </c>
      <c r="M3274" s="22">
        <v>2.74</v>
      </c>
      <c r="N3274" s="22">
        <v>5</v>
      </c>
      <c r="O3274" s="22">
        <v>0</v>
      </c>
      <c r="P3274" s="22">
        <v>0</v>
      </c>
      <c r="Q3274" s="22">
        <v>3</v>
      </c>
      <c r="R3274" s="22"/>
      <c r="S3274" s="22"/>
      <c r="T3274" s="22"/>
      <c r="U3274" t="s">
        <v>433</v>
      </c>
      <c r="V3274" s="18">
        <f t="shared" si="310"/>
        <v>0.24000000000000021</v>
      </c>
      <c r="W3274" s="18">
        <v>41.157952438300001</v>
      </c>
      <c r="X3274" s="18">
        <v>-81.596528879800005</v>
      </c>
      <c r="Y3274" s="18">
        <v>41.160194818999997</v>
      </c>
      <c r="Z3274" s="18">
        <v>-81.599395586200004</v>
      </c>
      <c r="AA3274" s="71" t="str">
        <f t="shared" si="311"/>
        <v>SUM</v>
      </c>
    </row>
    <row r="3275" spans="1:27" x14ac:dyDescent="0.25">
      <c r="A3275" s="22" t="s">
        <v>4462</v>
      </c>
      <c r="B3275" s="22">
        <v>0</v>
      </c>
      <c r="C3275" s="22" t="s">
        <v>4618</v>
      </c>
      <c r="D3275" s="22">
        <v>5</v>
      </c>
      <c r="E3275" s="23" t="str">
        <f t="shared" si="306"/>
        <v>Green</v>
      </c>
      <c r="F3275" s="72" t="s">
        <v>1678</v>
      </c>
      <c r="G3275" s="23"/>
      <c r="H3275" s="24" t="str">
        <f t="shared" si="307"/>
        <v>Start Loc</v>
      </c>
      <c r="I3275" s="24" t="str">
        <f t="shared" si="308"/>
        <v>End Loc</v>
      </c>
      <c r="J3275" s="24" t="str">
        <f t="shared" si="309"/>
        <v>Segment</v>
      </c>
      <c r="K3275" s="71" t="s">
        <v>799</v>
      </c>
      <c r="L3275" s="22">
        <v>2</v>
      </c>
      <c r="M3275" s="22">
        <v>2.2400000000000002</v>
      </c>
      <c r="N3275" s="22">
        <v>5</v>
      </c>
      <c r="O3275" s="22">
        <v>0</v>
      </c>
      <c r="P3275" s="22">
        <v>1</v>
      </c>
      <c r="Q3275" s="22">
        <v>3</v>
      </c>
      <c r="R3275" s="22"/>
      <c r="S3275" s="22"/>
      <c r="T3275" s="22"/>
      <c r="U3275" t="s">
        <v>1296</v>
      </c>
      <c r="V3275" s="18">
        <f t="shared" si="310"/>
        <v>0.24000000000000021</v>
      </c>
      <c r="W3275" s="18">
        <v>41.161145747200003</v>
      </c>
      <c r="X3275" s="18">
        <v>-81.602808671399998</v>
      </c>
      <c r="Y3275" s="18">
        <v>41.160379892800002</v>
      </c>
      <c r="Z3275" s="18">
        <v>-81.598669084500003</v>
      </c>
      <c r="AA3275" s="71" t="str">
        <f t="shared" si="311"/>
        <v>SUM</v>
      </c>
    </row>
    <row r="3276" spans="1:27" x14ac:dyDescent="0.25">
      <c r="A3276" s="22" t="s">
        <v>3597</v>
      </c>
      <c r="B3276" s="22">
        <v>0</v>
      </c>
      <c r="C3276" s="22" t="s">
        <v>4618</v>
      </c>
      <c r="D3276" s="22">
        <v>4</v>
      </c>
      <c r="E3276" s="23" t="str">
        <f t="shared" si="306"/>
        <v>Green</v>
      </c>
      <c r="F3276" s="72" t="s">
        <v>1678</v>
      </c>
      <c r="G3276" s="23"/>
      <c r="H3276" s="24" t="str">
        <f t="shared" si="307"/>
        <v>Start Loc</v>
      </c>
      <c r="I3276" s="24" t="str">
        <f t="shared" si="308"/>
        <v>End Loc</v>
      </c>
      <c r="J3276" s="24" t="str">
        <f t="shared" si="309"/>
        <v>Segment</v>
      </c>
      <c r="K3276" s="71" t="s">
        <v>961</v>
      </c>
      <c r="L3276" s="22">
        <v>2</v>
      </c>
      <c r="M3276" s="22">
        <v>2.2400000000000002</v>
      </c>
      <c r="N3276" s="22">
        <v>4</v>
      </c>
      <c r="O3276" s="22">
        <v>0</v>
      </c>
      <c r="P3276" s="22">
        <v>0</v>
      </c>
      <c r="Q3276" s="22">
        <v>2</v>
      </c>
      <c r="R3276" s="22"/>
      <c r="S3276" s="22"/>
      <c r="T3276" s="22"/>
      <c r="U3276" t="s">
        <v>608</v>
      </c>
      <c r="V3276" s="18">
        <f t="shared" si="310"/>
        <v>0.24000000000000021</v>
      </c>
      <c r="W3276" s="18">
        <v>41.160280082200003</v>
      </c>
      <c r="X3276" s="18">
        <v>-81.652651260100001</v>
      </c>
      <c r="Y3276" s="18">
        <v>41.160550858900002</v>
      </c>
      <c r="Z3276" s="18">
        <v>-81.648404954300005</v>
      </c>
      <c r="AA3276" s="71" t="str">
        <f t="shared" si="311"/>
        <v>SUM</v>
      </c>
    </row>
    <row r="3277" spans="1:27" x14ac:dyDescent="0.25">
      <c r="A3277" s="22" t="s">
        <v>5554</v>
      </c>
      <c r="B3277" s="22">
        <v>0</v>
      </c>
      <c r="C3277" s="22" t="s">
        <v>4620</v>
      </c>
      <c r="D3277" s="22">
        <v>2</v>
      </c>
      <c r="E3277" s="23" t="str">
        <f t="shared" si="306"/>
        <v>Green</v>
      </c>
      <c r="F3277" s="72" t="s">
        <v>1711</v>
      </c>
      <c r="G3277" s="23"/>
      <c r="H3277" s="24" t="str">
        <f t="shared" si="307"/>
        <v>Start Loc</v>
      </c>
      <c r="I3277" s="24" t="str">
        <f t="shared" si="308"/>
        <v>End Loc</v>
      </c>
      <c r="J3277" s="24" t="str">
        <f t="shared" si="309"/>
        <v>Segment</v>
      </c>
      <c r="K3277" s="71" t="s">
        <v>852</v>
      </c>
      <c r="L3277" s="22">
        <v>0</v>
      </c>
      <c r="M3277" s="22">
        <v>0.24</v>
      </c>
      <c r="N3277" s="22">
        <v>2</v>
      </c>
      <c r="O3277" s="22">
        <v>0</v>
      </c>
      <c r="P3277" s="22">
        <v>1</v>
      </c>
      <c r="Q3277" s="22">
        <v>2</v>
      </c>
      <c r="R3277" s="22"/>
      <c r="S3277" s="22"/>
      <c r="T3277" s="22"/>
      <c r="U3277" t="s">
        <v>546</v>
      </c>
      <c r="V3277" s="18">
        <f t="shared" si="310"/>
        <v>0.24</v>
      </c>
      <c r="W3277" s="18">
        <v>41.158864403899997</v>
      </c>
      <c r="X3277" s="18">
        <v>-82.121660858799999</v>
      </c>
      <c r="Y3277" s="18">
        <v>41.161065596699999</v>
      </c>
      <c r="Z3277" s="18">
        <v>-82.118589657200005</v>
      </c>
      <c r="AA3277" s="71" t="str">
        <f t="shared" si="311"/>
        <v>LOR</v>
      </c>
    </row>
    <row r="3278" spans="1:27" x14ac:dyDescent="0.25">
      <c r="A3278" s="22" t="s">
        <v>4208</v>
      </c>
      <c r="B3278" s="22">
        <v>0</v>
      </c>
      <c r="C3278" s="22" t="s">
        <v>4626</v>
      </c>
      <c r="D3278" s="22">
        <v>3</v>
      </c>
      <c r="E3278" s="23" t="str">
        <f t="shared" si="306"/>
        <v>Green</v>
      </c>
      <c r="F3278" s="72" t="s">
        <v>1678</v>
      </c>
      <c r="G3278" s="23"/>
      <c r="H3278" s="24" t="str">
        <f t="shared" si="307"/>
        <v>Start Loc</v>
      </c>
      <c r="I3278" s="24" t="str">
        <f t="shared" si="308"/>
        <v>End Loc</v>
      </c>
      <c r="J3278" s="24" t="str">
        <f t="shared" si="309"/>
        <v>Segment</v>
      </c>
      <c r="K3278" s="71" t="s">
        <v>799</v>
      </c>
      <c r="L3278" s="22">
        <v>1.75</v>
      </c>
      <c r="M3278" s="22">
        <v>1.99</v>
      </c>
      <c r="N3278" s="22">
        <v>3</v>
      </c>
      <c r="O3278" s="22">
        <v>0</v>
      </c>
      <c r="P3278" s="22">
        <v>0</v>
      </c>
      <c r="Q3278" s="22">
        <v>1</v>
      </c>
      <c r="R3278" s="22"/>
      <c r="S3278" s="22"/>
      <c r="T3278" s="22"/>
      <c r="U3278" t="s">
        <v>1296</v>
      </c>
      <c r="V3278" s="18">
        <f t="shared" si="310"/>
        <v>0.24</v>
      </c>
      <c r="W3278" s="18">
        <v>41.159836663</v>
      </c>
      <c r="X3278" s="18">
        <v>-81.607008248599996</v>
      </c>
      <c r="Y3278" s="18">
        <v>41.161169342199997</v>
      </c>
      <c r="Z3278" s="18">
        <v>-81.603000557800002</v>
      </c>
      <c r="AA3278" s="71" t="str">
        <f t="shared" si="311"/>
        <v>SUM</v>
      </c>
    </row>
    <row r="3279" spans="1:27" x14ac:dyDescent="0.25">
      <c r="A3279" s="22" t="s">
        <v>2523</v>
      </c>
      <c r="B3279" s="22">
        <v>0</v>
      </c>
      <c r="C3279" s="22" t="s">
        <v>4622</v>
      </c>
      <c r="D3279" s="22">
        <v>2</v>
      </c>
      <c r="E3279" s="23" t="str">
        <f t="shared" si="306"/>
        <v>Green</v>
      </c>
      <c r="F3279" s="72" t="s">
        <v>1711</v>
      </c>
      <c r="G3279" s="23"/>
      <c r="H3279" s="24" t="str">
        <f t="shared" si="307"/>
        <v>Start Loc</v>
      </c>
      <c r="I3279" s="24" t="str">
        <f t="shared" si="308"/>
        <v>End Loc</v>
      </c>
      <c r="J3279" s="24" t="str">
        <f t="shared" si="309"/>
        <v>Segment</v>
      </c>
      <c r="K3279" s="71" t="s">
        <v>867</v>
      </c>
      <c r="L3279" s="22">
        <v>1.5</v>
      </c>
      <c r="M3279" s="22">
        <v>1.74</v>
      </c>
      <c r="N3279" s="22">
        <v>2</v>
      </c>
      <c r="O3279" s="22">
        <v>0</v>
      </c>
      <c r="P3279" s="22">
        <v>0</v>
      </c>
      <c r="Q3279" s="22">
        <v>0</v>
      </c>
      <c r="R3279" s="22"/>
      <c r="S3279" s="22"/>
      <c r="T3279" s="22"/>
      <c r="U3279" t="s">
        <v>2098</v>
      </c>
      <c r="V3279" s="18">
        <f t="shared" si="310"/>
        <v>0.24</v>
      </c>
      <c r="W3279" s="18">
        <v>41.158236713500003</v>
      </c>
      <c r="X3279" s="18">
        <v>-82.089574858600002</v>
      </c>
      <c r="Y3279" s="18">
        <v>41.161208555800002</v>
      </c>
      <c r="Z3279" s="18">
        <v>-82.091909644699996</v>
      </c>
      <c r="AA3279" s="71" t="str">
        <f t="shared" si="311"/>
        <v>LOR</v>
      </c>
    </row>
    <row r="3280" spans="1:27" x14ac:dyDescent="0.25">
      <c r="A3280" s="22" t="s">
        <v>3995</v>
      </c>
      <c r="B3280" s="22">
        <v>0</v>
      </c>
      <c r="C3280" s="22" t="s">
        <v>4612</v>
      </c>
      <c r="D3280" s="22">
        <v>3</v>
      </c>
      <c r="E3280" s="23" t="str">
        <f t="shared" si="306"/>
        <v>Green</v>
      </c>
      <c r="F3280" s="72" t="s">
        <v>1672</v>
      </c>
      <c r="G3280" s="23"/>
      <c r="H3280" s="24" t="str">
        <f t="shared" si="307"/>
        <v>Start Loc</v>
      </c>
      <c r="I3280" s="24" t="str">
        <f t="shared" si="308"/>
        <v>End Loc</v>
      </c>
      <c r="J3280" s="24" t="str">
        <f t="shared" si="309"/>
        <v>Segment</v>
      </c>
      <c r="K3280" s="71" t="s">
        <v>960</v>
      </c>
      <c r="L3280" s="22">
        <v>1</v>
      </c>
      <c r="M3280" s="22">
        <v>1.24</v>
      </c>
      <c r="N3280" s="22">
        <v>3</v>
      </c>
      <c r="O3280" s="22">
        <v>0</v>
      </c>
      <c r="P3280" s="22">
        <v>0</v>
      </c>
      <c r="Q3280" s="22">
        <v>2</v>
      </c>
      <c r="R3280" s="22"/>
      <c r="S3280" s="22"/>
      <c r="T3280" s="22"/>
      <c r="U3280" t="s">
        <v>567</v>
      </c>
      <c r="V3280" s="18">
        <f t="shared" si="310"/>
        <v>0.24</v>
      </c>
      <c r="W3280" s="18">
        <v>41.160889417600004</v>
      </c>
      <c r="X3280" s="18">
        <v>-81.199851754500003</v>
      </c>
      <c r="Y3280" s="18">
        <v>41.161753936399997</v>
      </c>
      <c r="Z3280" s="18">
        <v>-81.195451300499997</v>
      </c>
      <c r="AA3280" s="71" t="str">
        <f t="shared" si="311"/>
        <v>POR</v>
      </c>
    </row>
    <row r="3281" spans="1:27" x14ac:dyDescent="0.25">
      <c r="A3281" s="22" t="s">
        <v>5593</v>
      </c>
      <c r="B3281" s="22">
        <v>0</v>
      </c>
      <c r="C3281" s="22" t="s">
        <v>4624</v>
      </c>
      <c r="D3281" s="22">
        <v>2</v>
      </c>
      <c r="E3281" s="23" t="str">
        <f t="shared" si="306"/>
        <v>Green</v>
      </c>
      <c r="F3281" s="72" t="s">
        <v>1678</v>
      </c>
      <c r="G3281" s="23"/>
      <c r="H3281" s="24" t="str">
        <f t="shared" si="307"/>
        <v>Start Loc</v>
      </c>
      <c r="I3281" s="24" t="str">
        <f t="shared" si="308"/>
        <v>End Loc</v>
      </c>
      <c r="J3281" s="24" t="str">
        <f t="shared" si="309"/>
        <v>Segment</v>
      </c>
      <c r="K3281" s="71" t="s">
        <v>799</v>
      </c>
      <c r="L3281" s="22">
        <v>2.25</v>
      </c>
      <c r="M3281" s="22">
        <v>2.4900000000000002</v>
      </c>
      <c r="N3281" s="22">
        <v>2</v>
      </c>
      <c r="O3281" s="22">
        <v>0</v>
      </c>
      <c r="P3281" s="22">
        <v>0</v>
      </c>
      <c r="Q3281" s="22">
        <v>0</v>
      </c>
      <c r="R3281" s="22"/>
      <c r="S3281" s="22"/>
      <c r="T3281" s="22"/>
      <c r="U3281" t="s">
        <v>1296</v>
      </c>
      <c r="V3281" s="18">
        <f t="shared" si="310"/>
        <v>0.24000000000000021</v>
      </c>
      <c r="W3281" s="18">
        <v>41.160442549300001</v>
      </c>
      <c r="X3281" s="18">
        <v>-81.598497048200002</v>
      </c>
      <c r="Y3281" s="18">
        <v>41.161848993100001</v>
      </c>
      <c r="Z3281" s="18">
        <v>-81.594307015499993</v>
      </c>
      <c r="AA3281" s="71" t="str">
        <f t="shared" si="311"/>
        <v>SUM</v>
      </c>
    </row>
    <row r="3282" spans="1:27" x14ac:dyDescent="0.25">
      <c r="A3282" s="22" t="s">
        <v>5088</v>
      </c>
      <c r="B3282" s="22">
        <v>0</v>
      </c>
      <c r="C3282" s="22" t="s">
        <v>4615</v>
      </c>
      <c r="D3282" s="22">
        <v>2</v>
      </c>
      <c r="E3282" s="23" t="str">
        <f t="shared" si="306"/>
        <v>Green</v>
      </c>
      <c r="F3282" s="72" t="s">
        <v>1725</v>
      </c>
      <c r="G3282" s="23"/>
      <c r="H3282" s="24" t="str">
        <f t="shared" si="307"/>
        <v>Start Loc</v>
      </c>
      <c r="I3282" s="24" t="str">
        <f t="shared" si="308"/>
        <v>End Loc</v>
      </c>
      <c r="J3282" s="24" t="str">
        <f t="shared" si="309"/>
        <v>Segment</v>
      </c>
      <c r="K3282" s="71" t="s">
        <v>874</v>
      </c>
      <c r="L3282" s="22">
        <v>2.5</v>
      </c>
      <c r="M3282" s="22">
        <v>2.74</v>
      </c>
      <c r="N3282" s="22">
        <v>2</v>
      </c>
      <c r="O3282" s="22">
        <v>0</v>
      </c>
      <c r="P3282" s="22">
        <v>1</v>
      </c>
      <c r="Q3282" s="22">
        <v>2</v>
      </c>
      <c r="R3282" s="22"/>
      <c r="S3282" s="22"/>
      <c r="T3282" s="22"/>
      <c r="U3282" t="s">
        <v>1511</v>
      </c>
      <c r="V3282" s="18">
        <f t="shared" si="310"/>
        <v>0.24000000000000021</v>
      </c>
      <c r="W3282" s="18">
        <v>41.1630417517</v>
      </c>
      <c r="X3282" s="18">
        <v>-80.933077334399997</v>
      </c>
      <c r="Y3282" s="18">
        <v>41.161926718099998</v>
      </c>
      <c r="Z3282" s="18">
        <v>-80.928853846699994</v>
      </c>
      <c r="AA3282" s="71" t="str">
        <f t="shared" si="311"/>
        <v>TRU</v>
      </c>
    </row>
    <row r="3283" spans="1:27" x14ac:dyDescent="0.25">
      <c r="A3283" s="22" t="s">
        <v>2573</v>
      </c>
      <c r="B3283" s="22">
        <v>0</v>
      </c>
      <c r="C3283" s="22" t="s">
        <v>4620</v>
      </c>
      <c r="D3283" s="22">
        <v>2</v>
      </c>
      <c r="E3283" s="23" t="str">
        <f t="shared" si="306"/>
        <v>Green</v>
      </c>
      <c r="F3283" s="72" t="s">
        <v>1672</v>
      </c>
      <c r="G3283" s="23"/>
      <c r="H3283" s="24" t="str">
        <f t="shared" si="307"/>
        <v>Start Loc</v>
      </c>
      <c r="I3283" s="24" t="str">
        <f t="shared" si="308"/>
        <v>End Loc</v>
      </c>
      <c r="J3283" s="24" t="str">
        <f t="shared" si="309"/>
        <v>Segment</v>
      </c>
      <c r="K3283" s="71" t="s">
        <v>897</v>
      </c>
      <c r="L3283" s="22">
        <v>0</v>
      </c>
      <c r="M3283" s="22">
        <v>0.24</v>
      </c>
      <c r="N3283" s="22">
        <v>2</v>
      </c>
      <c r="O3283" s="22">
        <v>0</v>
      </c>
      <c r="P3283" s="22">
        <v>0</v>
      </c>
      <c r="Q3283" s="22">
        <v>0</v>
      </c>
      <c r="R3283" s="22"/>
      <c r="S3283" s="22"/>
      <c r="T3283" s="22"/>
      <c r="U3283" t="s">
        <v>1290</v>
      </c>
      <c r="V3283" s="18">
        <f t="shared" si="310"/>
        <v>0.24</v>
      </c>
      <c r="W3283" s="18">
        <v>41.159220127700003</v>
      </c>
      <c r="X3283" s="18">
        <v>-81.273595849499998</v>
      </c>
      <c r="Y3283" s="18">
        <v>41.162390895599998</v>
      </c>
      <c r="Z3283" s="18">
        <v>-81.272245407599996</v>
      </c>
      <c r="AA3283" s="71" t="str">
        <f t="shared" si="311"/>
        <v>POR</v>
      </c>
    </row>
    <row r="3284" spans="1:27" x14ac:dyDescent="0.25">
      <c r="A3284" s="22" t="s">
        <v>5814</v>
      </c>
      <c r="B3284" s="22">
        <v>0</v>
      </c>
      <c r="C3284" s="22" t="s">
        <v>4606</v>
      </c>
      <c r="D3284" s="22">
        <v>2</v>
      </c>
      <c r="E3284" s="23" t="str">
        <f t="shared" si="306"/>
        <v>Green</v>
      </c>
      <c r="F3284" s="72" t="s">
        <v>1725</v>
      </c>
      <c r="G3284" s="23"/>
      <c r="H3284" s="24" t="str">
        <f t="shared" si="307"/>
        <v>Start Loc</v>
      </c>
      <c r="I3284" s="24" t="str">
        <f t="shared" si="308"/>
        <v>End Loc</v>
      </c>
      <c r="J3284" s="24" t="str">
        <f t="shared" si="309"/>
        <v>Segment</v>
      </c>
      <c r="K3284" s="71" t="s">
        <v>948</v>
      </c>
      <c r="L3284" s="22">
        <v>0.25</v>
      </c>
      <c r="M3284" s="22">
        <v>0.49</v>
      </c>
      <c r="N3284" s="22">
        <v>2</v>
      </c>
      <c r="O3284" s="22">
        <v>0</v>
      </c>
      <c r="P3284" s="22">
        <v>0</v>
      </c>
      <c r="Q3284" s="22">
        <v>1</v>
      </c>
      <c r="R3284" s="22"/>
      <c r="S3284" s="22"/>
      <c r="T3284" s="22"/>
      <c r="U3284" t="s">
        <v>4888</v>
      </c>
      <c r="V3284" s="18">
        <f t="shared" si="310"/>
        <v>0.24</v>
      </c>
      <c r="W3284" s="18">
        <v>41.1618503782</v>
      </c>
      <c r="X3284" s="18">
        <v>-80.922174214999998</v>
      </c>
      <c r="Y3284" s="18">
        <v>41.162834429999997</v>
      </c>
      <c r="Z3284" s="18">
        <v>-80.917785060900002</v>
      </c>
      <c r="AA3284" s="71" t="str">
        <f t="shared" si="311"/>
        <v>TRU</v>
      </c>
    </row>
    <row r="3285" spans="1:27" x14ac:dyDescent="0.25">
      <c r="A3285" s="22" t="s">
        <v>4302</v>
      </c>
      <c r="B3285" s="22">
        <v>0</v>
      </c>
      <c r="C3285" s="22" t="s">
        <v>4617</v>
      </c>
      <c r="D3285" s="22">
        <v>3</v>
      </c>
      <c r="E3285" s="23" t="str">
        <f t="shared" si="306"/>
        <v>Green</v>
      </c>
      <c r="F3285" s="72" t="s">
        <v>1725</v>
      </c>
      <c r="G3285" s="23"/>
      <c r="H3285" s="24" t="str">
        <f t="shared" si="307"/>
        <v>Start Loc</v>
      </c>
      <c r="I3285" s="24" t="str">
        <f t="shared" si="308"/>
        <v>End Loc</v>
      </c>
      <c r="J3285" s="24" t="str">
        <f t="shared" si="309"/>
        <v>Segment</v>
      </c>
      <c r="K3285" s="71" t="s">
        <v>987</v>
      </c>
      <c r="L3285" s="22">
        <v>2.75</v>
      </c>
      <c r="M3285" s="22">
        <v>2.99</v>
      </c>
      <c r="N3285" s="22">
        <v>3</v>
      </c>
      <c r="O3285" s="22">
        <v>0</v>
      </c>
      <c r="P3285" s="22">
        <v>0</v>
      </c>
      <c r="Q3285" s="22">
        <v>0</v>
      </c>
      <c r="R3285" s="22"/>
      <c r="S3285" s="22"/>
      <c r="T3285" s="22"/>
      <c r="U3285" t="s">
        <v>357</v>
      </c>
      <c r="V3285" s="18">
        <f t="shared" si="310"/>
        <v>0.24000000000000021</v>
      </c>
      <c r="W3285" s="18">
        <v>41.160927127299999</v>
      </c>
      <c r="X3285" s="18">
        <v>-80.741814071799993</v>
      </c>
      <c r="Y3285" s="18">
        <v>41.163048199400002</v>
      </c>
      <c r="Z3285" s="18">
        <v>-80.7381699094</v>
      </c>
      <c r="AA3285" s="71" t="str">
        <f t="shared" si="311"/>
        <v>TRU</v>
      </c>
    </row>
    <row r="3286" spans="1:27" x14ac:dyDescent="0.25">
      <c r="A3286" s="22" t="s">
        <v>5811</v>
      </c>
      <c r="B3286" s="22">
        <v>0</v>
      </c>
      <c r="C3286" s="22" t="s">
        <v>4620</v>
      </c>
      <c r="D3286" s="22">
        <v>2</v>
      </c>
      <c r="E3286" s="23" t="str">
        <f t="shared" si="306"/>
        <v>Green</v>
      </c>
      <c r="F3286" s="72" t="s">
        <v>1678</v>
      </c>
      <c r="G3286" s="23"/>
      <c r="H3286" s="24" t="str">
        <f t="shared" si="307"/>
        <v>Start Loc</v>
      </c>
      <c r="I3286" s="24" t="str">
        <f t="shared" si="308"/>
        <v>End Loc</v>
      </c>
      <c r="J3286" s="24" t="str">
        <f t="shared" si="309"/>
        <v>Segment</v>
      </c>
      <c r="K3286" s="71" t="s">
        <v>1046</v>
      </c>
      <c r="L3286" s="22">
        <v>0</v>
      </c>
      <c r="M3286" s="22">
        <v>0.24</v>
      </c>
      <c r="N3286" s="22">
        <v>2</v>
      </c>
      <c r="O3286" s="22">
        <v>0</v>
      </c>
      <c r="P3286" s="22">
        <v>0</v>
      </c>
      <c r="Q3286" s="22">
        <v>0</v>
      </c>
      <c r="R3286" s="22"/>
      <c r="S3286" s="22"/>
      <c r="T3286" s="22"/>
      <c r="U3286" t="s">
        <v>6694</v>
      </c>
      <c r="V3286" s="18">
        <f t="shared" si="310"/>
        <v>0.24</v>
      </c>
      <c r="W3286" s="18">
        <v>41.164291975899999</v>
      </c>
      <c r="X3286" s="18">
        <v>-81.6663485686</v>
      </c>
      <c r="Y3286" s="18">
        <v>41.163138974699997</v>
      </c>
      <c r="Z3286" s="18">
        <v>-81.662243802199995</v>
      </c>
      <c r="AA3286" s="71" t="str">
        <f t="shared" si="311"/>
        <v>SUM</v>
      </c>
    </row>
    <row r="3287" spans="1:27" x14ac:dyDescent="0.25">
      <c r="A3287" s="22" t="s">
        <v>2918</v>
      </c>
      <c r="B3287" s="22">
        <v>0</v>
      </c>
      <c r="C3287" s="22" t="s">
        <v>4608</v>
      </c>
      <c r="D3287" s="22">
        <v>2</v>
      </c>
      <c r="E3287" s="23" t="str">
        <f t="shared" si="306"/>
        <v>Green</v>
      </c>
      <c r="F3287" s="72" t="s">
        <v>1672</v>
      </c>
      <c r="G3287" s="23"/>
      <c r="H3287" s="24" t="str">
        <f t="shared" si="307"/>
        <v>Start Loc</v>
      </c>
      <c r="I3287" s="24" t="str">
        <f t="shared" si="308"/>
        <v>End Loc</v>
      </c>
      <c r="J3287" s="24" t="str">
        <f t="shared" si="309"/>
        <v>Segment</v>
      </c>
      <c r="K3287" s="71" t="s">
        <v>960</v>
      </c>
      <c r="L3287" s="22">
        <v>1.25</v>
      </c>
      <c r="M3287" s="22">
        <v>1.49</v>
      </c>
      <c r="N3287" s="22">
        <v>2</v>
      </c>
      <c r="O3287" s="22">
        <v>0</v>
      </c>
      <c r="P3287" s="22">
        <v>0</v>
      </c>
      <c r="Q3287" s="22">
        <v>1</v>
      </c>
      <c r="R3287" s="22"/>
      <c r="S3287" s="22"/>
      <c r="T3287" s="22"/>
      <c r="U3287" t="s">
        <v>567</v>
      </c>
      <c r="V3287" s="18">
        <f t="shared" si="310"/>
        <v>0.24</v>
      </c>
      <c r="W3287" s="18">
        <v>41.161842455299997</v>
      </c>
      <c r="X3287" s="18">
        <v>-81.195330735799999</v>
      </c>
      <c r="Y3287" s="18">
        <v>41.163179438900002</v>
      </c>
      <c r="Z3287" s="18">
        <v>-81.191256803200005</v>
      </c>
      <c r="AA3287" s="71" t="str">
        <f t="shared" si="311"/>
        <v>POR</v>
      </c>
    </row>
    <row r="3288" spans="1:27" x14ac:dyDescent="0.25">
      <c r="A3288" s="22" t="s">
        <v>5956</v>
      </c>
      <c r="B3288" s="22">
        <v>0</v>
      </c>
      <c r="C3288" s="22" t="s">
        <v>6629</v>
      </c>
      <c r="D3288" s="22">
        <v>2</v>
      </c>
      <c r="E3288" s="23" t="str">
        <f t="shared" si="306"/>
        <v>Green</v>
      </c>
      <c r="F3288" s="72" t="s">
        <v>1678</v>
      </c>
      <c r="G3288" s="23"/>
      <c r="H3288" s="24" t="str">
        <f t="shared" si="307"/>
        <v>Start Loc</v>
      </c>
      <c r="I3288" s="24" t="str">
        <f t="shared" si="308"/>
        <v>End Loc</v>
      </c>
      <c r="J3288" s="24" t="str">
        <f t="shared" si="309"/>
        <v>Segment</v>
      </c>
      <c r="K3288" s="71" t="s">
        <v>833</v>
      </c>
      <c r="L3288" s="22">
        <v>17.75</v>
      </c>
      <c r="M3288" s="22">
        <v>17.989999999999998</v>
      </c>
      <c r="N3288" s="22">
        <v>2</v>
      </c>
      <c r="O3288" s="22">
        <v>0</v>
      </c>
      <c r="P3288" s="22">
        <v>0</v>
      </c>
      <c r="Q3288" s="22">
        <v>0</v>
      </c>
      <c r="R3288" s="22"/>
      <c r="S3288" s="22"/>
      <c r="T3288" s="22"/>
      <c r="U3288" t="s">
        <v>1294</v>
      </c>
      <c r="V3288" s="18">
        <f t="shared" si="310"/>
        <v>0.23999999999999844</v>
      </c>
      <c r="W3288" s="18">
        <v>41.160188010500001</v>
      </c>
      <c r="X3288" s="18">
        <v>-81.637220313699999</v>
      </c>
      <c r="Y3288" s="18">
        <v>41.163647922800003</v>
      </c>
      <c r="Z3288" s="18">
        <v>-81.636868541499993</v>
      </c>
      <c r="AA3288" s="71" t="str">
        <f t="shared" si="311"/>
        <v>SUM</v>
      </c>
    </row>
    <row r="3289" spans="1:27" x14ac:dyDescent="0.25">
      <c r="A3289" s="22" t="s">
        <v>6287</v>
      </c>
      <c r="B3289" s="22">
        <v>0</v>
      </c>
      <c r="C3289" s="22" t="s">
        <v>4631</v>
      </c>
      <c r="D3289" s="22">
        <v>2</v>
      </c>
      <c r="E3289" s="23" t="str">
        <f t="shared" si="306"/>
        <v>Green</v>
      </c>
      <c r="F3289" s="72" t="s">
        <v>1678</v>
      </c>
      <c r="G3289" s="23"/>
      <c r="H3289" s="24" t="str">
        <f t="shared" si="307"/>
        <v>Start Loc</v>
      </c>
      <c r="I3289" s="24" t="str">
        <f t="shared" si="308"/>
        <v>End Loc</v>
      </c>
      <c r="J3289" s="24" t="str">
        <f t="shared" si="309"/>
        <v>Segment</v>
      </c>
      <c r="K3289" s="71" t="s">
        <v>907</v>
      </c>
      <c r="L3289" s="22">
        <v>3</v>
      </c>
      <c r="M3289" s="22">
        <v>3.24</v>
      </c>
      <c r="N3289" s="22">
        <v>2</v>
      </c>
      <c r="O3289" s="22">
        <v>0</v>
      </c>
      <c r="P3289" s="22">
        <v>0</v>
      </c>
      <c r="Q3289" s="22">
        <v>1</v>
      </c>
      <c r="R3289" s="22"/>
      <c r="S3289" s="22"/>
      <c r="T3289" s="22"/>
      <c r="U3289" t="s">
        <v>433</v>
      </c>
      <c r="V3289" s="18">
        <f t="shared" si="310"/>
        <v>0.24000000000000021</v>
      </c>
      <c r="W3289" s="18">
        <v>41.161843438600002</v>
      </c>
      <c r="X3289" s="18">
        <v>-81.603493467000007</v>
      </c>
      <c r="Y3289" s="18">
        <v>41.1645700547</v>
      </c>
      <c r="Z3289" s="18">
        <v>-81.604714382599994</v>
      </c>
      <c r="AA3289" s="71" t="str">
        <f t="shared" si="311"/>
        <v>SUM</v>
      </c>
    </row>
    <row r="3290" spans="1:27" x14ac:dyDescent="0.25">
      <c r="A3290" s="22" t="s">
        <v>2397</v>
      </c>
      <c r="B3290" s="22">
        <v>0</v>
      </c>
      <c r="C3290" s="22" t="s">
        <v>4616</v>
      </c>
      <c r="D3290" s="22">
        <v>2</v>
      </c>
      <c r="E3290" s="23" t="str">
        <f t="shared" si="306"/>
        <v>Green</v>
      </c>
      <c r="F3290" s="72" t="s">
        <v>1672</v>
      </c>
      <c r="G3290" s="23"/>
      <c r="H3290" s="24" t="str">
        <f t="shared" si="307"/>
        <v>Start Loc</v>
      </c>
      <c r="I3290" s="24" t="str">
        <f t="shared" si="308"/>
        <v>End Loc</v>
      </c>
      <c r="J3290" s="24" t="str">
        <f t="shared" si="309"/>
        <v>Segment</v>
      </c>
      <c r="K3290" s="71" t="s">
        <v>962</v>
      </c>
      <c r="L3290" s="22">
        <v>4</v>
      </c>
      <c r="M3290" s="22">
        <v>4.24</v>
      </c>
      <c r="N3290" s="22">
        <v>2</v>
      </c>
      <c r="O3290" s="22">
        <v>0</v>
      </c>
      <c r="P3290" s="22">
        <v>0</v>
      </c>
      <c r="Q3290" s="22">
        <v>0</v>
      </c>
      <c r="R3290" s="22"/>
      <c r="S3290" s="22"/>
      <c r="T3290" s="22"/>
      <c r="U3290" t="s">
        <v>1276</v>
      </c>
      <c r="V3290" s="18">
        <f t="shared" si="310"/>
        <v>0.24000000000000021</v>
      </c>
      <c r="W3290" s="18">
        <v>41.165203916199999</v>
      </c>
      <c r="X3290" s="18">
        <v>-81.285140626499995</v>
      </c>
      <c r="Y3290" s="18">
        <v>41.164958408499999</v>
      </c>
      <c r="Z3290" s="18">
        <v>-81.280556925100001</v>
      </c>
      <c r="AA3290" s="71" t="str">
        <f t="shared" si="311"/>
        <v>POR</v>
      </c>
    </row>
    <row r="3291" spans="1:27" x14ac:dyDescent="0.25">
      <c r="A3291" s="22" t="s">
        <v>4410</v>
      </c>
      <c r="B3291" s="22">
        <v>0</v>
      </c>
      <c r="C3291" s="22" t="s">
        <v>4643</v>
      </c>
      <c r="D3291" s="22">
        <v>2</v>
      </c>
      <c r="E3291" s="23" t="str">
        <f t="shared" si="306"/>
        <v>Green</v>
      </c>
      <c r="F3291" s="72" t="s">
        <v>1672</v>
      </c>
      <c r="G3291" s="23"/>
      <c r="H3291" s="24" t="str">
        <f t="shared" si="307"/>
        <v>Start Loc</v>
      </c>
      <c r="I3291" s="24" t="str">
        <f t="shared" si="308"/>
        <v>End Loc</v>
      </c>
      <c r="J3291" s="24" t="str">
        <f t="shared" si="309"/>
        <v>Segment</v>
      </c>
      <c r="K3291" s="71" t="s">
        <v>962</v>
      </c>
      <c r="L3291" s="22">
        <v>3.5</v>
      </c>
      <c r="M3291" s="22">
        <v>3.74</v>
      </c>
      <c r="N3291" s="22">
        <v>2</v>
      </c>
      <c r="O3291" s="22">
        <v>0</v>
      </c>
      <c r="P3291" s="22">
        <v>0</v>
      </c>
      <c r="Q3291" s="22">
        <v>1</v>
      </c>
      <c r="R3291" s="22"/>
      <c r="S3291" s="22"/>
      <c r="T3291" s="22"/>
      <c r="U3291" t="s">
        <v>1276</v>
      </c>
      <c r="V3291" s="18">
        <f t="shared" si="310"/>
        <v>0.24000000000000021</v>
      </c>
      <c r="W3291" s="18">
        <v>41.165329138700002</v>
      </c>
      <c r="X3291" s="18">
        <v>-81.294647166600001</v>
      </c>
      <c r="Y3291" s="18">
        <v>41.1654023862</v>
      </c>
      <c r="Z3291" s="18">
        <v>-81.2901205963</v>
      </c>
      <c r="AA3291" s="71" t="str">
        <f t="shared" si="311"/>
        <v>POR</v>
      </c>
    </row>
    <row r="3292" spans="1:27" x14ac:dyDescent="0.25">
      <c r="A3292" s="22" t="s">
        <v>5896</v>
      </c>
      <c r="B3292" s="22">
        <v>0</v>
      </c>
      <c r="C3292" s="22" t="s">
        <v>4627</v>
      </c>
      <c r="D3292" s="22">
        <v>2</v>
      </c>
      <c r="E3292" s="23" t="str">
        <f t="shared" si="306"/>
        <v>Green</v>
      </c>
      <c r="F3292" s="72" t="s">
        <v>1688</v>
      </c>
      <c r="G3292" s="23"/>
      <c r="H3292" s="24" t="str">
        <f t="shared" si="307"/>
        <v>Start Loc</v>
      </c>
      <c r="I3292" s="24" t="str">
        <f t="shared" si="308"/>
        <v>End Loc</v>
      </c>
      <c r="J3292" s="24" t="str">
        <f t="shared" si="309"/>
        <v>Segment</v>
      </c>
      <c r="K3292" s="71" t="s">
        <v>814</v>
      </c>
      <c r="L3292" s="22">
        <v>3.25</v>
      </c>
      <c r="M3292" s="22">
        <v>3.49</v>
      </c>
      <c r="N3292" s="22">
        <v>2</v>
      </c>
      <c r="O3292" s="22">
        <v>0</v>
      </c>
      <c r="P3292" s="22">
        <v>2</v>
      </c>
      <c r="Q3292" s="22">
        <v>2</v>
      </c>
      <c r="R3292" s="22"/>
      <c r="S3292" s="22"/>
      <c r="T3292" s="22"/>
      <c r="U3292" t="s">
        <v>6720</v>
      </c>
      <c r="V3292" s="18">
        <f t="shared" si="310"/>
        <v>0.24000000000000021</v>
      </c>
      <c r="W3292" s="18">
        <v>41.163467062000002</v>
      </c>
      <c r="X3292" s="18">
        <v>-83.2109450114</v>
      </c>
      <c r="Y3292" s="18">
        <v>41.165455276000003</v>
      </c>
      <c r="Z3292" s="18">
        <v>-83.214709011799997</v>
      </c>
      <c r="AA3292" s="71" t="str">
        <f t="shared" si="311"/>
        <v>SEN</v>
      </c>
    </row>
    <row r="3293" spans="1:27" x14ac:dyDescent="0.25">
      <c r="A3293" s="22" t="s">
        <v>2243</v>
      </c>
      <c r="B3293" s="22">
        <v>0</v>
      </c>
      <c r="C3293" s="22" t="s">
        <v>4631</v>
      </c>
      <c r="D3293" s="22">
        <v>2</v>
      </c>
      <c r="E3293" s="23" t="str">
        <f t="shared" si="306"/>
        <v>Green</v>
      </c>
      <c r="F3293" s="72" t="s">
        <v>1672</v>
      </c>
      <c r="G3293" s="23"/>
      <c r="H3293" s="24" t="str">
        <f t="shared" si="307"/>
        <v>Start Loc</v>
      </c>
      <c r="I3293" s="24" t="str">
        <f t="shared" si="308"/>
        <v>End Loc</v>
      </c>
      <c r="J3293" s="24" t="str">
        <f t="shared" si="309"/>
        <v>Segment</v>
      </c>
      <c r="K3293" s="71" t="s">
        <v>962</v>
      </c>
      <c r="L3293" s="22">
        <v>3</v>
      </c>
      <c r="M3293" s="22">
        <v>3.24</v>
      </c>
      <c r="N3293" s="22">
        <v>2</v>
      </c>
      <c r="O3293" s="22">
        <v>0</v>
      </c>
      <c r="P3293" s="22">
        <v>0</v>
      </c>
      <c r="Q3293" s="22">
        <v>0</v>
      </c>
      <c r="R3293" s="22"/>
      <c r="S3293" s="22"/>
      <c r="T3293" s="22"/>
      <c r="U3293" t="s">
        <v>1276</v>
      </c>
      <c r="V3293" s="18">
        <f t="shared" si="310"/>
        <v>0.24000000000000021</v>
      </c>
      <c r="W3293" s="18">
        <v>41.166425434200001</v>
      </c>
      <c r="X3293" s="18">
        <v>-81.303832006500002</v>
      </c>
      <c r="Y3293" s="18">
        <v>41.165707485600002</v>
      </c>
      <c r="Z3293" s="18">
        <v>-81.299324988899997</v>
      </c>
      <c r="AA3293" s="71" t="str">
        <f t="shared" si="311"/>
        <v>POR</v>
      </c>
    </row>
    <row r="3294" spans="1:27" x14ac:dyDescent="0.25">
      <c r="A3294" s="22" t="s">
        <v>5118</v>
      </c>
      <c r="B3294" s="22">
        <v>0</v>
      </c>
      <c r="C3294" s="22" t="s">
        <v>4625</v>
      </c>
      <c r="D3294" s="22">
        <v>2</v>
      </c>
      <c r="E3294" s="23" t="str">
        <f t="shared" si="306"/>
        <v>Green</v>
      </c>
      <c r="F3294" s="72" t="s">
        <v>1730</v>
      </c>
      <c r="G3294" s="23"/>
      <c r="H3294" s="24" t="str">
        <f t="shared" si="307"/>
        <v>Start Loc</v>
      </c>
      <c r="I3294" s="24" t="str">
        <f t="shared" si="308"/>
        <v>End Loc</v>
      </c>
      <c r="J3294" s="24" t="str">
        <f t="shared" si="309"/>
        <v>Segment</v>
      </c>
      <c r="K3294" s="71" t="s">
        <v>1020</v>
      </c>
      <c r="L3294" s="22">
        <v>10</v>
      </c>
      <c r="M3294" s="22">
        <v>10.24</v>
      </c>
      <c r="N3294" s="22">
        <v>2</v>
      </c>
      <c r="O3294" s="22">
        <v>0</v>
      </c>
      <c r="P3294" s="22">
        <v>0</v>
      </c>
      <c r="Q3294" s="22">
        <v>0</v>
      </c>
      <c r="R3294" s="22"/>
      <c r="S3294" s="22"/>
      <c r="T3294" s="22"/>
      <c r="U3294" t="s">
        <v>4784</v>
      </c>
      <c r="V3294" s="18">
        <f t="shared" si="310"/>
        <v>0.24000000000000021</v>
      </c>
      <c r="W3294" s="18">
        <v>41.163387655500003</v>
      </c>
      <c r="X3294" s="18">
        <v>-83.7031868678</v>
      </c>
      <c r="Y3294" s="18">
        <v>41.165861193200001</v>
      </c>
      <c r="Z3294" s="18">
        <v>-83.701344413300006</v>
      </c>
      <c r="AA3294" s="71" t="str">
        <f t="shared" si="311"/>
        <v>HAN</v>
      </c>
    </row>
    <row r="3295" spans="1:27" x14ac:dyDescent="0.25">
      <c r="A3295" s="22" t="s">
        <v>3971</v>
      </c>
      <c r="B3295" s="22">
        <v>0</v>
      </c>
      <c r="C3295" s="22" t="s">
        <v>4644</v>
      </c>
      <c r="D3295" s="22">
        <v>4</v>
      </c>
      <c r="E3295" s="23" t="str">
        <f t="shared" si="306"/>
        <v>Green</v>
      </c>
      <c r="F3295" s="72" t="s">
        <v>1721</v>
      </c>
      <c r="G3295" s="23"/>
      <c r="H3295" s="24" t="str">
        <f t="shared" si="307"/>
        <v>Start Loc</v>
      </c>
      <c r="I3295" s="24" t="str">
        <f t="shared" si="308"/>
        <v>End Loc</v>
      </c>
      <c r="J3295" s="24" t="str">
        <f t="shared" si="309"/>
        <v>Segment</v>
      </c>
      <c r="K3295" s="71" t="s">
        <v>910</v>
      </c>
      <c r="L3295" s="22">
        <v>5.25</v>
      </c>
      <c r="M3295" s="22">
        <v>5.49</v>
      </c>
      <c r="N3295" s="22">
        <v>4</v>
      </c>
      <c r="O3295" s="22">
        <v>0</v>
      </c>
      <c r="P3295" s="22">
        <v>0</v>
      </c>
      <c r="Q3295" s="22">
        <v>3</v>
      </c>
      <c r="R3295" s="22"/>
      <c r="S3295" s="22"/>
      <c r="T3295" s="22"/>
      <c r="U3295" t="s">
        <v>709</v>
      </c>
      <c r="V3295" s="18">
        <f t="shared" si="310"/>
        <v>0.24000000000000021</v>
      </c>
      <c r="W3295" s="18">
        <v>41.163008284199996</v>
      </c>
      <c r="X3295" s="18">
        <v>-82.452378019299999</v>
      </c>
      <c r="Y3295" s="18">
        <v>41.165970144399999</v>
      </c>
      <c r="Z3295" s="18">
        <v>-82.450067520000005</v>
      </c>
      <c r="AA3295" s="71" t="str">
        <f t="shared" si="311"/>
        <v>HUR</v>
      </c>
    </row>
    <row r="3296" spans="1:27" x14ac:dyDescent="0.25">
      <c r="A3296" s="22" t="s">
        <v>6018</v>
      </c>
      <c r="B3296" s="22">
        <v>0</v>
      </c>
      <c r="C3296" s="22" t="s">
        <v>4624</v>
      </c>
      <c r="D3296" s="22">
        <v>2</v>
      </c>
      <c r="E3296" s="23" t="str">
        <f t="shared" si="306"/>
        <v>Green</v>
      </c>
      <c r="F3296" s="72" t="s">
        <v>1725</v>
      </c>
      <c r="G3296" s="23"/>
      <c r="H3296" s="24" t="str">
        <f t="shared" si="307"/>
        <v>Start Loc</v>
      </c>
      <c r="I3296" s="24" t="str">
        <f t="shared" si="308"/>
        <v>End Loc</v>
      </c>
      <c r="J3296" s="24" t="str">
        <f t="shared" si="309"/>
        <v>Segment</v>
      </c>
      <c r="K3296" s="71" t="s">
        <v>5526</v>
      </c>
      <c r="L3296" s="22">
        <v>2.25</v>
      </c>
      <c r="M3296" s="22">
        <v>2.4900000000000002</v>
      </c>
      <c r="N3296" s="22">
        <v>2</v>
      </c>
      <c r="O3296" s="22">
        <v>0</v>
      </c>
      <c r="P3296" s="22">
        <v>0</v>
      </c>
      <c r="Q3296" s="22">
        <v>0</v>
      </c>
      <c r="R3296" s="22"/>
      <c r="S3296" s="22"/>
      <c r="T3296" s="22"/>
      <c r="U3296" t="s">
        <v>4825</v>
      </c>
      <c r="V3296" s="18">
        <f t="shared" si="310"/>
        <v>0.24000000000000021</v>
      </c>
      <c r="W3296" s="18">
        <v>41.164582489899999</v>
      </c>
      <c r="X3296" s="18">
        <v>-80.955834688799996</v>
      </c>
      <c r="Y3296" s="18">
        <v>41.1671288223</v>
      </c>
      <c r="Z3296" s="18">
        <v>-80.958679327200002</v>
      </c>
      <c r="AA3296" s="71" t="str">
        <f t="shared" si="311"/>
        <v>TRU</v>
      </c>
    </row>
    <row r="3297" spans="1:27" x14ac:dyDescent="0.25">
      <c r="A3297" s="22" t="s">
        <v>3201</v>
      </c>
      <c r="B3297" s="22">
        <v>0</v>
      </c>
      <c r="C3297" s="22" t="s">
        <v>4628</v>
      </c>
      <c r="D3297" s="22">
        <v>3</v>
      </c>
      <c r="E3297" s="23" t="str">
        <f t="shared" si="306"/>
        <v>Green</v>
      </c>
      <c r="F3297" s="72" t="s">
        <v>1678</v>
      </c>
      <c r="G3297" s="23"/>
      <c r="H3297" s="24" t="str">
        <f t="shared" si="307"/>
        <v>Start Loc</v>
      </c>
      <c r="I3297" s="24" t="str">
        <f t="shared" si="308"/>
        <v>End Loc</v>
      </c>
      <c r="J3297" s="24" t="str">
        <f t="shared" si="309"/>
        <v>Segment</v>
      </c>
      <c r="K3297" s="71" t="s">
        <v>911</v>
      </c>
      <c r="L3297" s="22">
        <v>4.75</v>
      </c>
      <c r="M3297" s="22">
        <v>4.99</v>
      </c>
      <c r="N3297" s="22">
        <v>3</v>
      </c>
      <c r="O3297" s="22">
        <v>0</v>
      </c>
      <c r="P3297" s="22">
        <v>0</v>
      </c>
      <c r="Q3297" s="22">
        <v>1</v>
      </c>
      <c r="R3297" s="22"/>
      <c r="S3297" s="22"/>
      <c r="T3297" s="22"/>
      <c r="U3297" t="s">
        <v>1297</v>
      </c>
      <c r="V3297" s="18">
        <f t="shared" si="310"/>
        <v>0.24000000000000021</v>
      </c>
      <c r="W3297" s="18">
        <v>41.169273895700002</v>
      </c>
      <c r="X3297" s="18">
        <v>-81.596659655699995</v>
      </c>
      <c r="Y3297" s="18">
        <v>41.1673929245</v>
      </c>
      <c r="Z3297" s="18">
        <v>-81.5930367295</v>
      </c>
      <c r="AA3297" s="71" t="str">
        <f t="shared" si="311"/>
        <v>SUM</v>
      </c>
    </row>
    <row r="3298" spans="1:27" x14ac:dyDescent="0.25">
      <c r="A3298" s="22" t="s">
        <v>3366</v>
      </c>
      <c r="B3298" s="22">
        <v>0</v>
      </c>
      <c r="C3298" s="22" t="s">
        <v>4624</v>
      </c>
      <c r="D3298" s="22">
        <v>2</v>
      </c>
      <c r="E3298" s="23" t="str">
        <f t="shared" si="306"/>
        <v>Green</v>
      </c>
      <c r="F3298" s="72" t="s">
        <v>1672</v>
      </c>
      <c r="G3298" s="23"/>
      <c r="H3298" s="24" t="str">
        <f t="shared" si="307"/>
        <v>Start Loc</v>
      </c>
      <c r="I3298" s="24" t="str">
        <f t="shared" si="308"/>
        <v>End Loc</v>
      </c>
      <c r="J3298" s="24" t="str">
        <f t="shared" si="309"/>
        <v>Segment</v>
      </c>
      <c r="K3298" s="71" t="s">
        <v>962</v>
      </c>
      <c r="L3298" s="22">
        <v>2.25</v>
      </c>
      <c r="M3298" s="22">
        <v>2.4900000000000002</v>
      </c>
      <c r="N3298" s="22">
        <v>2</v>
      </c>
      <c r="O3298" s="22">
        <v>0</v>
      </c>
      <c r="P3298" s="22">
        <v>0</v>
      </c>
      <c r="Q3298" s="22">
        <v>1</v>
      </c>
      <c r="R3298" s="22"/>
      <c r="S3298" s="22"/>
      <c r="T3298" s="22"/>
      <c r="U3298" t="s">
        <v>1276</v>
      </c>
      <c r="V3298" s="18">
        <f t="shared" si="310"/>
        <v>0.24000000000000021</v>
      </c>
      <c r="W3298" s="18">
        <v>41.169159837000002</v>
      </c>
      <c r="X3298" s="18">
        <v>-81.3175294487</v>
      </c>
      <c r="Y3298" s="18">
        <v>41.168898343999999</v>
      </c>
      <c r="Z3298" s="18">
        <v>-81.313003459699999</v>
      </c>
      <c r="AA3298" s="71" t="str">
        <f t="shared" si="311"/>
        <v>POR</v>
      </c>
    </row>
    <row r="3299" spans="1:27" x14ac:dyDescent="0.25">
      <c r="A3299" s="22" t="s">
        <v>6510</v>
      </c>
      <c r="B3299" s="22">
        <v>0</v>
      </c>
      <c r="C3299" s="22" t="s">
        <v>4606</v>
      </c>
      <c r="D3299" s="22">
        <v>4</v>
      </c>
      <c r="E3299" s="23" t="str">
        <f t="shared" si="306"/>
        <v>Green</v>
      </c>
      <c r="F3299" s="72" t="s">
        <v>1721</v>
      </c>
      <c r="G3299" s="23"/>
      <c r="H3299" s="24" t="str">
        <f t="shared" si="307"/>
        <v>Start Loc</v>
      </c>
      <c r="I3299" s="24" t="str">
        <f t="shared" si="308"/>
        <v>End Loc</v>
      </c>
      <c r="J3299" s="24" t="str">
        <f t="shared" si="309"/>
        <v>Segment</v>
      </c>
      <c r="K3299" s="71" t="s">
        <v>1095</v>
      </c>
      <c r="L3299" s="22">
        <v>0.25</v>
      </c>
      <c r="M3299" s="22">
        <v>0.49</v>
      </c>
      <c r="N3299" s="22">
        <v>4</v>
      </c>
      <c r="O3299" s="22">
        <v>0</v>
      </c>
      <c r="P3299" s="22">
        <v>0</v>
      </c>
      <c r="Q3299" s="22">
        <v>1</v>
      </c>
      <c r="R3299" s="22"/>
      <c r="S3299" s="22"/>
      <c r="T3299" s="22"/>
      <c r="U3299" t="s">
        <v>2192</v>
      </c>
      <c r="V3299" s="18">
        <f t="shared" si="310"/>
        <v>0.24</v>
      </c>
      <c r="W3299" s="18">
        <v>41.172155375499997</v>
      </c>
      <c r="X3299" s="18">
        <v>-82.454746744600001</v>
      </c>
      <c r="Y3299" s="18">
        <v>41.169327799400001</v>
      </c>
      <c r="Z3299" s="18">
        <v>-82.452356562999995</v>
      </c>
      <c r="AA3299" s="71" t="str">
        <f t="shared" si="311"/>
        <v>HUR</v>
      </c>
    </row>
    <row r="3300" spans="1:27" x14ac:dyDescent="0.25">
      <c r="A3300" s="22" t="s">
        <v>4184</v>
      </c>
      <c r="B3300" s="22">
        <v>0</v>
      </c>
      <c r="C3300" s="22" t="s">
        <v>4622</v>
      </c>
      <c r="D3300" s="22">
        <v>4</v>
      </c>
      <c r="E3300" s="23" t="str">
        <f t="shared" si="306"/>
        <v>Green</v>
      </c>
      <c r="F3300" s="72" t="s">
        <v>1725</v>
      </c>
      <c r="G3300" s="23"/>
      <c r="H3300" s="24" t="str">
        <f t="shared" si="307"/>
        <v>Start Loc</v>
      </c>
      <c r="I3300" s="24" t="str">
        <f t="shared" si="308"/>
        <v>End Loc</v>
      </c>
      <c r="J3300" s="24" t="str">
        <f t="shared" si="309"/>
        <v>Segment</v>
      </c>
      <c r="K3300" s="71" t="s">
        <v>1039</v>
      </c>
      <c r="L3300" s="22">
        <v>1.5</v>
      </c>
      <c r="M3300" s="22">
        <v>1.74</v>
      </c>
      <c r="N3300" s="22">
        <v>4</v>
      </c>
      <c r="O3300" s="22">
        <v>0</v>
      </c>
      <c r="P3300" s="22">
        <v>0</v>
      </c>
      <c r="Q3300" s="22">
        <v>3</v>
      </c>
      <c r="R3300" s="22"/>
      <c r="S3300" s="22"/>
      <c r="T3300" s="22"/>
      <c r="U3300" t="s">
        <v>1871</v>
      </c>
      <c r="V3300" s="18">
        <f t="shared" si="310"/>
        <v>0.24</v>
      </c>
      <c r="W3300" s="18">
        <v>41.169915185299999</v>
      </c>
      <c r="X3300" s="18">
        <v>-80.734368045099998</v>
      </c>
      <c r="Y3300" s="18">
        <v>41.171007385999999</v>
      </c>
      <c r="Z3300" s="18">
        <v>-80.738159143100006</v>
      </c>
      <c r="AA3300" s="71" t="str">
        <f t="shared" si="311"/>
        <v>TRU</v>
      </c>
    </row>
    <row r="3301" spans="1:27" x14ac:dyDescent="0.25">
      <c r="A3301" s="22" t="s">
        <v>5487</v>
      </c>
      <c r="B3301" s="22">
        <v>0</v>
      </c>
      <c r="C3301" s="22" t="s">
        <v>4615</v>
      </c>
      <c r="D3301" s="22">
        <v>2</v>
      </c>
      <c r="E3301" s="23" t="str">
        <f t="shared" si="306"/>
        <v>Green</v>
      </c>
      <c r="F3301" s="72" t="s">
        <v>1725</v>
      </c>
      <c r="G3301" s="23"/>
      <c r="H3301" s="24" t="str">
        <f t="shared" si="307"/>
        <v>Start Loc</v>
      </c>
      <c r="I3301" s="24" t="str">
        <f t="shared" si="308"/>
        <v>End Loc</v>
      </c>
      <c r="J3301" s="24" t="str">
        <f t="shared" si="309"/>
        <v>Segment</v>
      </c>
      <c r="K3301" s="71" t="s">
        <v>5532</v>
      </c>
      <c r="L3301" s="22">
        <v>2.5</v>
      </c>
      <c r="M3301" s="22">
        <v>2.74</v>
      </c>
      <c r="N3301" s="22">
        <v>2</v>
      </c>
      <c r="O3301" s="22">
        <v>0</v>
      </c>
      <c r="P3301" s="22">
        <v>0</v>
      </c>
      <c r="Q3301" s="22">
        <v>0</v>
      </c>
      <c r="R3301" s="22"/>
      <c r="S3301" s="22"/>
      <c r="T3301" s="22"/>
      <c r="U3301" t="s">
        <v>4914</v>
      </c>
      <c r="V3301" s="18">
        <f t="shared" si="310"/>
        <v>0.24000000000000021</v>
      </c>
      <c r="W3301" s="18">
        <v>41.168356154500003</v>
      </c>
      <c r="X3301" s="18">
        <v>-80.634053114500006</v>
      </c>
      <c r="Y3301" s="18">
        <v>41.171624763799997</v>
      </c>
      <c r="Z3301" s="18">
        <v>-80.634953177900002</v>
      </c>
      <c r="AA3301" s="71" t="str">
        <f t="shared" si="311"/>
        <v>TRU</v>
      </c>
    </row>
    <row r="3302" spans="1:27" x14ac:dyDescent="0.25">
      <c r="A3302" s="22" t="s">
        <v>4216</v>
      </c>
      <c r="B3302" s="22">
        <v>0</v>
      </c>
      <c r="C3302" s="22" t="s">
        <v>4621</v>
      </c>
      <c r="D3302" s="22">
        <v>4</v>
      </c>
      <c r="E3302" s="23" t="str">
        <f t="shared" si="306"/>
        <v>Green</v>
      </c>
      <c r="F3302" s="72" t="s">
        <v>1672</v>
      </c>
      <c r="G3302" s="23"/>
      <c r="H3302" s="24" t="str">
        <f t="shared" si="307"/>
        <v>Start Loc</v>
      </c>
      <c r="I3302" s="24" t="str">
        <f t="shared" si="308"/>
        <v>End Loc</v>
      </c>
      <c r="J3302" s="24" t="str">
        <f t="shared" si="309"/>
        <v>Segment</v>
      </c>
      <c r="K3302" s="71" t="s">
        <v>897</v>
      </c>
      <c r="L3302" s="22">
        <v>0.75</v>
      </c>
      <c r="M3302" s="22">
        <v>0.99</v>
      </c>
      <c r="N3302" s="22">
        <v>4</v>
      </c>
      <c r="O3302" s="22">
        <v>0</v>
      </c>
      <c r="P3302" s="22">
        <v>0</v>
      </c>
      <c r="Q3302" s="22">
        <v>4</v>
      </c>
      <c r="R3302" s="22"/>
      <c r="S3302" s="22"/>
      <c r="T3302" s="22"/>
      <c r="U3302" t="s">
        <v>1290</v>
      </c>
      <c r="V3302" s="18">
        <f t="shared" si="310"/>
        <v>0.24</v>
      </c>
      <c r="W3302" s="18">
        <v>41.169769920999997</v>
      </c>
      <c r="X3302" s="18">
        <v>-81.271767087100002</v>
      </c>
      <c r="Y3302" s="18">
        <v>41.171753544399998</v>
      </c>
      <c r="Z3302" s="18">
        <v>-81.268545688900005</v>
      </c>
      <c r="AA3302" s="71" t="str">
        <f t="shared" si="311"/>
        <v>POR</v>
      </c>
    </row>
    <row r="3303" spans="1:27" x14ac:dyDescent="0.25">
      <c r="A3303" s="22" t="s">
        <v>2634</v>
      </c>
      <c r="B3303" s="22">
        <v>0</v>
      </c>
      <c r="C3303" s="22" t="s">
        <v>4617</v>
      </c>
      <c r="D3303" s="22">
        <v>2</v>
      </c>
      <c r="E3303" s="23" t="str">
        <f t="shared" si="306"/>
        <v>Green</v>
      </c>
      <c r="F3303" s="72" t="s">
        <v>1688</v>
      </c>
      <c r="G3303" s="23"/>
      <c r="H3303" s="24" t="str">
        <f t="shared" si="307"/>
        <v>Start Loc</v>
      </c>
      <c r="I3303" s="24" t="str">
        <f t="shared" si="308"/>
        <v>End Loc</v>
      </c>
      <c r="J3303" s="24" t="str">
        <f t="shared" si="309"/>
        <v>Segment</v>
      </c>
      <c r="K3303" s="71" t="s">
        <v>952</v>
      </c>
      <c r="L3303" s="22">
        <v>2.75</v>
      </c>
      <c r="M3303" s="22">
        <v>2.99</v>
      </c>
      <c r="N3303" s="22">
        <v>2</v>
      </c>
      <c r="O3303" s="22">
        <v>0</v>
      </c>
      <c r="P3303" s="22">
        <v>0</v>
      </c>
      <c r="Q3303" s="22">
        <v>0</v>
      </c>
      <c r="R3303" s="22"/>
      <c r="S3303" s="22"/>
      <c r="T3303" s="22"/>
      <c r="U3303" t="s">
        <v>1600</v>
      </c>
      <c r="V3303" s="18">
        <f t="shared" si="310"/>
        <v>0.24000000000000021</v>
      </c>
      <c r="W3303" s="18">
        <v>41.170327124899998</v>
      </c>
      <c r="X3303" s="18">
        <v>-83.320520437200003</v>
      </c>
      <c r="Y3303" s="18">
        <v>41.172409244999997</v>
      </c>
      <c r="Z3303" s="18">
        <v>-83.318495808799995</v>
      </c>
      <c r="AA3303" s="71" t="str">
        <f t="shared" si="311"/>
        <v>SEN</v>
      </c>
    </row>
    <row r="3304" spans="1:27" x14ac:dyDescent="0.25">
      <c r="A3304" s="22" t="s">
        <v>5606</v>
      </c>
      <c r="B3304" s="22">
        <v>0</v>
      </c>
      <c r="C3304" s="22" t="s">
        <v>4620</v>
      </c>
      <c r="D3304" s="22">
        <v>2</v>
      </c>
      <c r="E3304" s="23" t="str">
        <f t="shared" si="306"/>
        <v>Green</v>
      </c>
      <c r="F3304" s="72" t="s">
        <v>1688</v>
      </c>
      <c r="G3304" s="23"/>
      <c r="H3304" s="24" t="str">
        <f t="shared" si="307"/>
        <v>Start Loc</v>
      </c>
      <c r="I3304" s="24" t="str">
        <f t="shared" si="308"/>
        <v>End Loc</v>
      </c>
      <c r="J3304" s="24" t="str">
        <f t="shared" si="309"/>
        <v>Segment</v>
      </c>
      <c r="K3304" s="71" t="s">
        <v>817</v>
      </c>
      <c r="L3304" s="22">
        <v>0</v>
      </c>
      <c r="M3304" s="22">
        <v>0.24</v>
      </c>
      <c r="N3304" s="22">
        <v>2</v>
      </c>
      <c r="O3304" s="22">
        <v>0</v>
      </c>
      <c r="P3304" s="22">
        <v>0</v>
      </c>
      <c r="Q3304" s="22">
        <v>1</v>
      </c>
      <c r="R3304" s="22"/>
      <c r="S3304" s="22"/>
      <c r="T3304" s="22"/>
      <c r="U3304" t="s">
        <v>1544</v>
      </c>
      <c r="V3304" s="18">
        <f t="shared" si="310"/>
        <v>0.24</v>
      </c>
      <c r="W3304" s="18">
        <v>41.170100477799998</v>
      </c>
      <c r="X3304" s="18">
        <v>-82.9764814973</v>
      </c>
      <c r="Y3304" s="18">
        <v>41.173500900500002</v>
      </c>
      <c r="Z3304" s="18">
        <v>-82.976580514099993</v>
      </c>
      <c r="AA3304" s="71" t="str">
        <f t="shared" si="311"/>
        <v>SEN</v>
      </c>
    </row>
    <row r="3305" spans="1:27" x14ac:dyDescent="0.25">
      <c r="A3305" s="22" t="s">
        <v>5275</v>
      </c>
      <c r="B3305" s="22">
        <v>0</v>
      </c>
      <c r="C3305" s="22" t="s">
        <v>4608</v>
      </c>
      <c r="D3305" s="22">
        <v>3</v>
      </c>
      <c r="E3305" s="23" t="str">
        <f t="shared" si="306"/>
        <v>Green</v>
      </c>
      <c r="F3305" s="72" t="s">
        <v>1706</v>
      </c>
      <c r="G3305" s="23"/>
      <c r="H3305" s="24" t="str">
        <f t="shared" si="307"/>
        <v>Start Loc</v>
      </c>
      <c r="I3305" s="24" t="str">
        <f t="shared" si="308"/>
        <v>End Loc</v>
      </c>
      <c r="J3305" s="24" t="str">
        <f t="shared" si="309"/>
        <v>Segment</v>
      </c>
      <c r="K3305" s="71" t="s">
        <v>939</v>
      </c>
      <c r="L3305" s="22">
        <v>1.25</v>
      </c>
      <c r="M3305" s="22">
        <v>1.49</v>
      </c>
      <c r="N3305" s="22">
        <v>3</v>
      </c>
      <c r="O3305" s="22">
        <v>0</v>
      </c>
      <c r="P3305" s="22">
        <v>2</v>
      </c>
      <c r="Q3305" s="22">
        <v>4</v>
      </c>
      <c r="R3305" s="22"/>
      <c r="S3305" s="22"/>
      <c r="T3305" s="22"/>
      <c r="U3305" t="s">
        <v>4854</v>
      </c>
      <c r="V3305" s="18">
        <f t="shared" si="310"/>
        <v>0.24</v>
      </c>
      <c r="W3305" s="18">
        <v>41.170402350700002</v>
      </c>
      <c r="X3305" s="18">
        <v>-81.715783442599999</v>
      </c>
      <c r="Y3305" s="18">
        <v>41.173849598499999</v>
      </c>
      <c r="Z3305" s="18">
        <v>-81.715513170899996</v>
      </c>
      <c r="AA3305" s="71" t="str">
        <f t="shared" si="311"/>
        <v>MED</v>
      </c>
    </row>
    <row r="3306" spans="1:27" x14ac:dyDescent="0.25">
      <c r="A3306" s="22" t="s">
        <v>5483</v>
      </c>
      <c r="B3306" s="22">
        <v>0</v>
      </c>
      <c r="C3306" s="22" t="s">
        <v>4617</v>
      </c>
      <c r="D3306" s="22">
        <v>4</v>
      </c>
      <c r="E3306" s="23" t="str">
        <f t="shared" si="306"/>
        <v>Green</v>
      </c>
      <c r="F3306" s="72" t="s">
        <v>1725</v>
      </c>
      <c r="G3306" s="23"/>
      <c r="H3306" s="24" t="str">
        <f t="shared" si="307"/>
        <v>Start Loc</v>
      </c>
      <c r="I3306" s="24" t="str">
        <f t="shared" si="308"/>
        <v>End Loc</v>
      </c>
      <c r="J3306" s="24" t="str">
        <f t="shared" si="309"/>
        <v>Segment</v>
      </c>
      <c r="K3306" s="71" t="s">
        <v>5532</v>
      </c>
      <c r="L3306" s="22">
        <v>2.75</v>
      </c>
      <c r="M3306" s="22">
        <v>2.99</v>
      </c>
      <c r="N3306" s="22">
        <v>4</v>
      </c>
      <c r="O3306" s="22">
        <v>0</v>
      </c>
      <c r="P3306" s="22">
        <v>2</v>
      </c>
      <c r="Q3306" s="22">
        <v>5</v>
      </c>
      <c r="R3306" s="22"/>
      <c r="S3306" s="22"/>
      <c r="T3306" s="22"/>
      <c r="U3306" t="s">
        <v>4914</v>
      </c>
      <c r="V3306" s="18">
        <f t="shared" si="310"/>
        <v>0.24000000000000021</v>
      </c>
      <c r="W3306" s="18">
        <v>41.171745346199998</v>
      </c>
      <c r="X3306" s="18">
        <v>-80.635059771100003</v>
      </c>
      <c r="Y3306" s="18">
        <v>41.174770878899999</v>
      </c>
      <c r="Z3306" s="18">
        <v>-80.637137579699996</v>
      </c>
      <c r="AA3306" s="71" t="str">
        <f t="shared" si="311"/>
        <v>TRU</v>
      </c>
    </row>
    <row r="3307" spans="1:27" x14ac:dyDescent="0.25">
      <c r="A3307" s="22" t="s">
        <v>5686</v>
      </c>
      <c r="B3307" s="22">
        <v>0</v>
      </c>
      <c r="C3307" s="22" t="s">
        <v>4619</v>
      </c>
      <c r="D3307" s="22">
        <v>2</v>
      </c>
      <c r="E3307" s="23" t="str">
        <f t="shared" si="306"/>
        <v>Green</v>
      </c>
      <c r="F3307" s="72" t="s">
        <v>1688</v>
      </c>
      <c r="G3307" s="23"/>
      <c r="H3307" s="24" t="str">
        <f t="shared" si="307"/>
        <v>Start Loc</v>
      </c>
      <c r="I3307" s="24" t="str">
        <f t="shared" si="308"/>
        <v>End Loc</v>
      </c>
      <c r="J3307" s="24" t="str">
        <f t="shared" si="309"/>
        <v>Segment</v>
      </c>
      <c r="K3307" s="71" t="s">
        <v>799</v>
      </c>
      <c r="L3307" s="22">
        <v>0.5</v>
      </c>
      <c r="M3307" s="22">
        <v>0.74</v>
      </c>
      <c r="N3307" s="22">
        <v>2</v>
      </c>
      <c r="O3307" s="22">
        <v>0</v>
      </c>
      <c r="P3307" s="22">
        <v>2</v>
      </c>
      <c r="Q3307" s="22">
        <v>2</v>
      </c>
      <c r="R3307" s="22"/>
      <c r="S3307" s="22"/>
      <c r="T3307" s="22"/>
      <c r="U3307" t="s">
        <v>6665</v>
      </c>
      <c r="V3307" s="18">
        <f t="shared" si="310"/>
        <v>0.24</v>
      </c>
      <c r="W3307" s="18">
        <v>41.173185099599998</v>
      </c>
      <c r="X3307" s="18">
        <v>-83.159547287099997</v>
      </c>
      <c r="Y3307" s="18">
        <v>41.175588869999999</v>
      </c>
      <c r="Z3307" s="18">
        <v>-83.156261371100001</v>
      </c>
      <c r="AA3307" s="71" t="str">
        <f t="shared" si="311"/>
        <v>SEN</v>
      </c>
    </row>
    <row r="3308" spans="1:27" x14ac:dyDescent="0.25">
      <c r="A3308" s="22" t="s">
        <v>4083</v>
      </c>
      <c r="B3308" s="22">
        <v>0</v>
      </c>
      <c r="C3308" s="22" t="s">
        <v>4620</v>
      </c>
      <c r="D3308" s="22">
        <v>5</v>
      </c>
      <c r="E3308" s="23" t="str">
        <f t="shared" si="306"/>
        <v>Green</v>
      </c>
      <c r="F3308" s="72" t="s">
        <v>1672</v>
      </c>
      <c r="G3308" s="23"/>
      <c r="H3308" s="24" t="str">
        <f t="shared" si="307"/>
        <v>Start Loc</v>
      </c>
      <c r="I3308" s="24" t="str">
        <f t="shared" si="308"/>
        <v>End Loc</v>
      </c>
      <c r="J3308" s="24" t="str">
        <f t="shared" si="309"/>
        <v>Segment</v>
      </c>
      <c r="K3308" s="71" t="s">
        <v>1027</v>
      </c>
      <c r="L3308" s="22">
        <v>0</v>
      </c>
      <c r="M3308" s="22">
        <v>0.24</v>
      </c>
      <c r="N3308" s="22">
        <v>5</v>
      </c>
      <c r="O3308" s="22">
        <v>0</v>
      </c>
      <c r="P3308" s="22">
        <v>0</v>
      </c>
      <c r="Q3308" s="22">
        <v>0</v>
      </c>
      <c r="R3308" s="22"/>
      <c r="S3308" s="22"/>
      <c r="T3308" s="22"/>
      <c r="U3308" t="s">
        <v>668</v>
      </c>
      <c r="V3308" s="18">
        <f t="shared" si="310"/>
        <v>0.24</v>
      </c>
      <c r="W3308" s="18">
        <v>41.1736820331</v>
      </c>
      <c r="X3308" s="18">
        <v>-81.263383043999994</v>
      </c>
      <c r="Y3308" s="18">
        <v>41.1770635496</v>
      </c>
      <c r="Z3308" s="18">
        <v>-81.262864220200001</v>
      </c>
      <c r="AA3308" s="71" t="str">
        <f t="shared" si="311"/>
        <v>POR</v>
      </c>
    </row>
    <row r="3309" spans="1:27" x14ac:dyDescent="0.25">
      <c r="A3309" s="22" t="s">
        <v>3563</v>
      </c>
      <c r="B3309" s="22">
        <v>0</v>
      </c>
      <c r="C3309" s="22" t="s">
        <v>4606</v>
      </c>
      <c r="D3309" s="22">
        <v>2</v>
      </c>
      <c r="E3309" s="23" t="str">
        <f t="shared" si="306"/>
        <v>Green</v>
      </c>
      <c r="F3309" s="72" t="s">
        <v>1688</v>
      </c>
      <c r="G3309" s="23"/>
      <c r="H3309" s="24" t="str">
        <f t="shared" si="307"/>
        <v>Start Loc</v>
      </c>
      <c r="I3309" s="24" t="str">
        <f t="shared" si="308"/>
        <v>End Loc</v>
      </c>
      <c r="J3309" s="24" t="str">
        <f t="shared" si="309"/>
        <v>Segment</v>
      </c>
      <c r="K3309" s="71" t="s">
        <v>817</v>
      </c>
      <c r="L3309" s="22">
        <v>0.25</v>
      </c>
      <c r="M3309" s="22">
        <v>0.49</v>
      </c>
      <c r="N3309" s="22">
        <v>2</v>
      </c>
      <c r="O3309" s="22">
        <v>0</v>
      </c>
      <c r="P3309" s="22">
        <v>1</v>
      </c>
      <c r="Q3309" s="22">
        <v>2</v>
      </c>
      <c r="R3309" s="22"/>
      <c r="S3309" s="22"/>
      <c r="T3309" s="22"/>
      <c r="U3309" t="s">
        <v>1544</v>
      </c>
      <c r="V3309" s="18">
        <f t="shared" si="310"/>
        <v>0.24</v>
      </c>
      <c r="W3309" s="18">
        <v>41.173645712300001</v>
      </c>
      <c r="X3309" s="18">
        <v>-82.976574935599999</v>
      </c>
      <c r="Y3309" s="18">
        <v>41.177118426</v>
      </c>
      <c r="Z3309" s="18">
        <v>-82.976601454800004</v>
      </c>
      <c r="AA3309" s="71" t="str">
        <f t="shared" si="311"/>
        <v>SEN</v>
      </c>
    </row>
    <row r="3310" spans="1:27" x14ac:dyDescent="0.25">
      <c r="A3310" s="22" t="s">
        <v>3180</v>
      </c>
      <c r="B3310" s="22">
        <v>0</v>
      </c>
      <c r="C3310" s="22" t="s">
        <v>4687</v>
      </c>
      <c r="D3310" s="22">
        <v>5</v>
      </c>
      <c r="E3310" s="23" t="str">
        <f t="shared" si="306"/>
        <v>Green</v>
      </c>
      <c r="F3310" s="72" t="s">
        <v>1672</v>
      </c>
      <c r="G3310" s="23"/>
      <c r="H3310" s="24" t="str">
        <f t="shared" si="307"/>
        <v>Start Loc</v>
      </c>
      <c r="I3310" s="24" t="str">
        <f t="shared" si="308"/>
        <v>End Loc</v>
      </c>
      <c r="J3310" s="24" t="str">
        <f t="shared" si="309"/>
        <v>Segment</v>
      </c>
      <c r="K3310" s="71" t="s">
        <v>960</v>
      </c>
      <c r="L3310" s="22">
        <v>11</v>
      </c>
      <c r="M3310" s="22">
        <v>11.24</v>
      </c>
      <c r="N3310" s="22">
        <v>5</v>
      </c>
      <c r="O3310" s="22">
        <v>0</v>
      </c>
      <c r="P3310" s="22">
        <v>0</v>
      </c>
      <c r="Q3310" s="22">
        <v>5</v>
      </c>
      <c r="R3310" s="22"/>
      <c r="S3310" s="22"/>
      <c r="T3310" s="22"/>
      <c r="U3310" t="s">
        <v>567</v>
      </c>
      <c r="V3310" s="18">
        <f t="shared" si="310"/>
        <v>0.24000000000000021</v>
      </c>
      <c r="W3310" s="18">
        <v>41.177671695199997</v>
      </c>
      <c r="X3310" s="18">
        <v>-81.010305832699999</v>
      </c>
      <c r="Y3310" s="18">
        <v>41.178634639499997</v>
      </c>
      <c r="Z3310" s="18">
        <v>-81.006330457900006</v>
      </c>
      <c r="AA3310" s="71" t="str">
        <f t="shared" si="311"/>
        <v>POR</v>
      </c>
    </row>
    <row r="3311" spans="1:27" x14ac:dyDescent="0.25">
      <c r="A3311" s="22" t="s">
        <v>3817</v>
      </c>
      <c r="B3311" s="22">
        <v>0</v>
      </c>
      <c r="C3311" s="22" t="s">
        <v>4614</v>
      </c>
      <c r="D3311" s="22">
        <v>5</v>
      </c>
      <c r="E3311" s="23" t="str">
        <f t="shared" si="306"/>
        <v>Green</v>
      </c>
      <c r="F3311" s="72" t="s">
        <v>1672</v>
      </c>
      <c r="G3311" s="23"/>
      <c r="H3311" s="24" t="str">
        <f t="shared" si="307"/>
        <v>Start Loc</v>
      </c>
      <c r="I3311" s="24" t="str">
        <f t="shared" si="308"/>
        <v>End Loc</v>
      </c>
      <c r="J3311" s="24" t="str">
        <f t="shared" si="309"/>
        <v>Segment</v>
      </c>
      <c r="K3311" s="71" t="s">
        <v>798</v>
      </c>
      <c r="L3311" s="22">
        <v>3.75</v>
      </c>
      <c r="M3311" s="22">
        <v>3.99</v>
      </c>
      <c r="N3311" s="22">
        <v>5</v>
      </c>
      <c r="O3311" s="22">
        <v>0</v>
      </c>
      <c r="P3311" s="22">
        <v>0</v>
      </c>
      <c r="Q3311" s="22">
        <v>1</v>
      </c>
      <c r="R3311" s="22"/>
      <c r="S3311" s="22"/>
      <c r="T3311" s="22"/>
      <c r="U3311" t="s">
        <v>662</v>
      </c>
      <c r="V3311" s="18">
        <f t="shared" si="310"/>
        <v>0.24000000000000021</v>
      </c>
      <c r="W3311" s="18">
        <v>41.181203951900002</v>
      </c>
      <c r="X3311" s="18">
        <v>-81.338339061499994</v>
      </c>
      <c r="Y3311" s="18">
        <v>41.181104239299998</v>
      </c>
      <c r="Z3311" s="18">
        <v>-81.334126377000004</v>
      </c>
      <c r="AA3311" s="71" t="str">
        <f t="shared" si="311"/>
        <v>POR</v>
      </c>
    </row>
    <row r="3312" spans="1:27" x14ac:dyDescent="0.25">
      <c r="A3312" s="22" t="s">
        <v>6531</v>
      </c>
      <c r="B3312" s="22">
        <v>0</v>
      </c>
      <c r="C3312" s="22" t="s">
        <v>4614</v>
      </c>
      <c r="D3312" s="22">
        <v>4</v>
      </c>
      <c r="E3312" s="23" t="str">
        <f t="shared" si="306"/>
        <v>Green</v>
      </c>
      <c r="F3312" s="72" t="s">
        <v>1725</v>
      </c>
      <c r="G3312" s="23"/>
      <c r="H3312" s="24" t="str">
        <f t="shared" si="307"/>
        <v>Start Loc</v>
      </c>
      <c r="I3312" s="24" t="str">
        <f t="shared" si="308"/>
        <v>End Loc</v>
      </c>
      <c r="J3312" s="24" t="str">
        <f t="shared" si="309"/>
        <v>Segment</v>
      </c>
      <c r="K3312" s="71" t="s">
        <v>850</v>
      </c>
      <c r="L3312" s="22">
        <v>3.75</v>
      </c>
      <c r="M3312" s="22">
        <v>3.99</v>
      </c>
      <c r="N3312" s="22">
        <v>4</v>
      </c>
      <c r="O3312" s="22">
        <v>0</v>
      </c>
      <c r="P3312" s="22">
        <v>0</v>
      </c>
      <c r="Q3312" s="22">
        <v>2</v>
      </c>
      <c r="R3312" s="22"/>
      <c r="S3312" s="22"/>
      <c r="T3312" s="22"/>
      <c r="U3312" t="s">
        <v>549</v>
      </c>
      <c r="V3312" s="18">
        <f t="shared" si="310"/>
        <v>0.24000000000000021</v>
      </c>
      <c r="W3312" s="18">
        <v>41.181911450800001</v>
      </c>
      <c r="X3312" s="18">
        <v>-80.646227520699995</v>
      </c>
      <c r="Y3312" s="18">
        <v>41.182036525800001</v>
      </c>
      <c r="Z3312" s="18">
        <v>-80.641658534599998</v>
      </c>
      <c r="AA3312" s="71" t="str">
        <f t="shared" si="311"/>
        <v>TRU</v>
      </c>
    </row>
    <row r="3313" spans="1:27" x14ac:dyDescent="0.25">
      <c r="A3313" s="22" t="s">
        <v>2957</v>
      </c>
      <c r="B3313" s="22">
        <v>0</v>
      </c>
      <c r="C3313" s="22" t="s">
        <v>4654</v>
      </c>
      <c r="D3313" s="22">
        <v>2</v>
      </c>
      <c r="E3313" s="23" t="str">
        <f t="shared" si="306"/>
        <v>Green</v>
      </c>
      <c r="F3313" s="72" t="s">
        <v>1721</v>
      </c>
      <c r="G3313" s="23"/>
      <c r="H3313" s="24" t="str">
        <f t="shared" si="307"/>
        <v>Start Loc</v>
      </c>
      <c r="I3313" s="24" t="str">
        <f t="shared" si="308"/>
        <v>End Loc</v>
      </c>
      <c r="J3313" s="24" t="str">
        <f t="shared" si="309"/>
        <v>Segment</v>
      </c>
      <c r="K3313" s="71" t="s">
        <v>910</v>
      </c>
      <c r="L3313" s="22">
        <v>6.75</v>
      </c>
      <c r="M3313" s="22">
        <v>6.99</v>
      </c>
      <c r="N3313" s="22">
        <v>2</v>
      </c>
      <c r="O3313" s="22">
        <v>0</v>
      </c>
      <c r="P3313" s="22">
        <v>1</v>
      </c>
      <c r="Q3313" s="22">
        <v>1</v>
      </c>
      <c r="R3313" s="22"/>
      <c r="S3313" s="22"/>
      <c r="T3313" s="22"/>
      <c r="U3313" t="s">
        <v>709</v>
      </c>
      <c r="V3313" s="18">
        <f t="shared" si="310"/>
        <v>0.24000000000000021</v>
      </c>
      <c r="W3313" s="18">
        <v>41.1792498521</v>
      </c>
      <c r="X3313" s="18">
        <v>-82.433680769700004</v>
      </c>
      <c r="Y3313" s="18">
        <v>41.182130592299998</v>
      </c>
      <c r="Z3313" s="18">
        <v>-82.431202096899995</v>
      </c>
      <c r="AA3313" s="71" t="str">
        <f t="shared" si="311"/>
        <v>HUR</v>
      </c>
    </row>
    <row r="3314" spans="1:27" x14ac:dyDescent="0.25">
      <c r="A3314" s="22" t="s">
        <v>2400</v>
      </c>
      <c r="B3314" s="22">
        <v>0</v>
      </c>
      <c r="C3314" s="22" t="s">
        <v>4609</v>
      </c>
      <c r="D3314" s="22">
        <v>2</v>
      </c>
      <c r="E3314" s="23" t="str">
        <f t="shared" si="306"/>
        <v>Green</v>
      </c>
      <c r="F3314" s="72" t="s">
        <v>1678</v>
      </c>
      <c r="G3314" s="23"/>
      <c r="H3314" s="24" t="str">
        <f t="shared" si="307"/>
        <v>Start Loc</v>
      </c>
      <c r="I3314" s="24" t="str">
        <f t="shared" si="308"/>
        <v>End Loc</v>
      </c>
      <c r="J3314" s="24" t="str">
        <f t="shared" si="309"/>
        <v>Segment</v>
      </c>
      <c r="K3314" s="71" t="s">
        <v>869</v>
      </c>
      <c r="L3314" s="22">
        <v>4.25</v>
      </c>
      <c r="M3314" s="22">
        <v>4.49</v>
      </c>
      <c r="N3314" s="22">
        <v>2</v>
      </c>
      <c r="O3314" s="22">
        <v>0</v>
      </c>
      <c r="P3314" s="22">
        <v>0</v>
      </c>
      <c r="Q3314" s="22">
        <v>0</v>
      </c>
      <c r="R3314" s="22"/>
      <c r="S3314" s="22"/>
      <c r="T3314" s="22"/>
      <c r="U3314" t="s">
        <v>1787</v>
      </c>
      <c r="V3314" s="18">
        <f t="shared" si="310"/>
        <v>0.24000000000000021</v>
      </c>
      <c r="W3314" s="18">
        <v>41.185466072700002</v>
      </c>
      <c r="X3314" s="18">
        <v>-81.589934490100006</v>
      </c>
      <c r="Y3314" s="18">
        <v>41.182631031100001</v>
      </c>
      <c r="Z3314" s="18">
        <v>-81.587269113199994</v>
      </c>
      <c r="AA3314" s="71" t="str">
        <f t="shared" si="311"/>
        <v>SUM</v>
      </c>
    </row>
    <row r="3315" spans="1:27" x14ac:dyDescent="0.25">
      <c r="A3315" s="22" t="s">
        <v>5082</v>
      </c>
      <c r="B3315" s="22">
        <v>0</v>
      </c>
      <c r="C3315" s="22" t="s">
        <v>4619</v>
      </c>
      <c r="D3315" s="22">
        <v>2</v>
      </c>
      <c r="E3315" s="23" t="str">
        <f t="shared" si="306"/>
        <v>Green</v>
      </c>
      <c r="F3315" s="72" t="s">
        <v>1725</v>
      </c>
      <c r="G3315" s="23"/>
      <c r="H3315" s="24" t="str">
        <f t="shared" si="307"/>
        <v>Start Loc</v>
      </c>
      <c r="I3315" s="24" t="str">
        <f t="shared" si="308"/>
        <v>End Loc</v>
      </c>
      <c r="J3315" s="24" t="str">
        <f t="shared" si="309"/>
        <v>Segment</v>
      </c>
      <c r="K3315" s="71" t="s">
        <v>850</v>
      </c>
      <c r="L3315" s="22">
        <v>0.5</v>
      </c>
      <c r="M3315" s="22">
        <v>0.74</v>
      </c>
      <c r="N3315" s="22">
        <v>2</v>
      </c>
      <c r="O3315" s="22">
        <v>1</v>
      </c>
      <c r="P3315" s="22">
        <v>0</v>
      </c>
      <c r="Q3315" s="22">
        <v>0</v>
      </c>
      <c r="R3315" s="22"/>
      <c r="S3315" s="22"/>
      <c r="T3315" s="22"/>
      <c r="U3315" t="s">
        <v>549</v>
      </c>
      <c r="V3315" s="18">
        <f t="shared" si="310"/>
        <v>0.24</v>
      </c>
      <c r="W3315" s="18">
        <v>41.182443155599998</v>
      </c>
      <c r="X3315" s="18">
        <v>-80.707988070900001</v>
      </c>
      <c r="Y3315" s="18">
        <v>41.183052182799997</v>
      </c>
      <c r="Z3315" s="18">
        <v>-80.703518368399997</v>
      </c>
      <c r="AA3315" s="71" t="str">
        <f t="shared" si="311"/>
        <v>TRU</v>
      </c>
    </row>
    <row r="3316" spans="1:27" x14ac:dyDescent="0.25">
      <c r="A3316" s="22" t="s">
        <v>5957</v>
      </c>
      <c r="B3316" s="22">
        <v>0</v>
      </c>
      <c r="C3316" s="22" t="s">
        <v>4620</v>
      </c>
      <c r="D3316" s="22">
        <v>2</v>
      </c>
      <c r="E3316" s="23" t="str">
        <f t="shared" si="306"/>
        <v>Green</v>
      </c>
      <c r="F3316" s="72" t="s">
        <v>1672</v>
      </c>
      <c r="G3316" s="23"/>
      <c r="H3316" s="24" t="str">
        <f t="shared" si="307"/>
        <v>Start Loc</v>
      </c>
      <c r="I3316" s="24" t="str">
        <f t="shared" si="308"/>
        <v>End Loc</v>
      </c>
      <c r="J3316" s="24" t="str">
        <f t="shared" si="309"/>
        <v>Segment</v>
      </c>
      <c r="K3316" s="71" t="s">
        <v>1048</v>
      </c>
      <c r="L3316" s="22">
        <v>0</v>
      </c>
      <c r="M3316" s="22">
        <v>0.24</v>
      </c>
      <c r="N3316" s="22">
        <v>2</v>
      </c>
      <c r="O3316" s="22">
        <v>0</v>
      </c>
      <c r="P3316" s="22">
        <v>0</v>
      </c>
      <c r="Q3316" s="22">
        <v>0</v>
      </c>
      <c r="R3316" s="22"/>
      <c r="S3316" s="22"/>
      <c r="T3316" s="22"/>
      <c r="U3316" t="s">
        <v>1465</v>
      </c>
      <c r="V3316" s="18">
        <f t="shared" si="310"/>
        <v>0.24</v>
      </c>
      <c r="W3316" s="18">
        <v>41.181747600900003</v>
      </c>
      <c r="X3316" s="18">
        <v>-81.346805258200007</v>
      </c>
      <c r="Y3316" s="18">
        <v>41.183685108299997</v>
      </c>
      <c r="Z3316" s="18">
        <v>-81.343225055000005</v>
      </c>
      <c r="AA3316" s="71" t="str">
        <f t="shared" si="311"/>
        <v>POR</v>
      </c>
    </row>
    <row r="3317" spans="1:27" x14ac:dyDescent="0.25">
      <c r="A3317" s="22" t="s">
        <v>4040</v>
      </c>
      <c r="B3317" s="22">
        <v>0</v>
      </c>
      <c r="C3317" s="22" t="s">
        <v>4621</v>
      </c>
      <c r="D3317" s="22">
        <v>2</v>
      </c>
      <c r="E3317" s="23" t="str">
        <f t="shared" si="306"/>
        <v>Green</v>
      </c>
      <c r="F3317" s="72" t="s">
        <v>1725</v>
      </c>
      <c r="G3317" s="23"/>
      <c r="H3317" s="24" t="str">
        <f t="shared" si="307"/>
        <v>Start Loc</v>
      </c>
      <c r="I3317" s="24" t="str">
        <f t="shared" si="308"/>
        <v>End Loc</v>
      </c>
      <c r="J3317" s="24" t="str">
        <f t="shared" si="309"/>
        <v>Segment</v>
      </c>
      <c r="K3317" s="71" t="s">
        <v>850</v>
      </c>
      <c r="L3317" s="22">
        <v>0.75</v>
      </c>
      <c r="M3317" s="22">
        <v>0.99</v>
      </c>
      <c r="N3317" s="22">
        <v>2</v>
      </c>
      <c r="O3317" s="22">
        <v>0</v>
      </c>
      <c r="P3317" s="22">
        <v>0</v>
      </c>
      <c r="Q3317" s="22">
        <v>0</v>
      </c>
      <c r="R3317" s="22"/>
      <c r="S3317" s="22"/>
      <c r="T3317" s="22"/>
      <c r="U3317" t="s">
        <v>549</v>
      </c>
      <c r="V3317" s="18">
        <f t="shared" si="310"/>
        <v>0.24</v>
      </c>
      <c r="W3317" s="18">
        <v>41.183116507100003</v>
      </c>
      <c r="X3317" s="18">
        <v>-80.703346602500005</v>
      </c>
      <c r="Y3317" s="18">
        <v>41.1838919327</v>
      </c>
      <c r="Z3317" s="18">
        <v>-80.6988700908</v>
      </c>
      <c r="AA3317" s="71" t="str">
        <f t="shared" si="311"/>
        <v>TRU</v>
      </c>
    </row>
    <row r="3318" spans="1:27" x14ac:dyDescent="0.25">
      <c r="A3318" s="22" t="s">
        <v>5972</v>
      </c>
      <c r="B3318" s="22">
        <v>0</v>
      </c>
      <c r="C3318" s="22" t="s">
        <v>4632</v>
      </c>
      <c r="D3318" s="22">
        <v>2</v>
      </c>
      <c r="E3318" s="23" t="str">
        <f t="shared" si="306"/>
        <v>Green</v>
      </c>
      <c r="F3318" s="72" t="s">
        <v>1750</v>
      </c>
      <c r="G3318" s="23"/>
      <c r="H3318" s="24" t="str">
        <f t="shared" si="307"/>
        <v>Start Loc</v>
      </c>
      <c r="I3318" s="24" t="str">
        <f t="shared" si="308"/>
        <v>End Loc</v>
      </c>
      <c r="J3318" s="24" t="str">
        <f t="shared" si="309"/>
        <v>Segment</v>
      </c>
      <c r="K3318" s="71" t="e">
        <v>#VALUE!</v>
      </c>
      <c r="L3318" s="22">
        <v>7.75</v>
      </c>
      <c r="M3318" s="22">
        <v>7.99</v>
      </c>
      <c r="N3318" s="22">
        <v>2</v>
      </c>
      <c r="O3318" s="22">
        <v>0</v>
      </c>
      <c r="P3318" s="22">
        <v>1</v>
      </c>
      <c r="Q3318" s="22">
        <v>1</v>
      </c>
      <c r="R3318" s="22"/>
      <c r="S3318" s="22"/>
      <c r="T3318" s="22"/>
      <c r="U3318" t="s">
        <v>6739</v>
      </c>
      <c r="V3318" s="18">
        <f t="shared" si="310"/>
        <v>0.24000000000000021</v>
      </c>
      <c r="W3318" s="18">
        <v>41.183403476800002</v>
      </c>
      <c r="X3318" s="18">
        <v>-84.096562338599995</v>
      </c>
      <c r="Y3318" s="18">
        <v>41.184294672299998</v>
      </c>
      <c r="Z3318" s="18">
        <v>-84.092173186300002</v>
      </c>
      <c r="AA3318" s="71" t="str">
        <f t="shared" si="311"/>
        <v>HEN</v>
      </c>
    </row>
    <row r="3319" spans="1:27" x14ac:dyDescent="0.25">
      <c r="A3319" s="22" t="s">
        <v>2415</v>
      </c>
      <c r="B3319" s="22">
        <v>0</v>
      </c>
      <c r="C3319" s="22" t="s">
        <v>4619</v>
      </c>
      <c r="D3319" s="22">
        <v>2</v>
      </c>
      <c r="E3319" s="23" t="str">
        <f t="shared" si="306"/>
        <v>Green</v>
      </c>
      <c r="F3319" s="72" t="s">
        <v>1725</v>
      </c>
      <c r="G3319" s="23"/>
      <c r="H3319" s="24" t="str">
        <f t="shared" si="307"/>
        <v>Start Loc</v>
      </c>
      <c r="I3319" s="24" t="str">
        <f t="shared" si="308"/>
        <v>End Loc</v>
      </c>
      <c r="J3319" s="24" t="str">
        <f t="shared" si="309"/>
        <v>Segment</v>
      </c>
      <c r="K3319" s="71" t="s">
        <v>802</v>
      </c>
      <c r="L3319" s="22">
        <v>0.5</v>
      </c>
      <c r="M3319" s="22">
        <v>0.74</v>
      </c>
      <c r="N3319" s="22">
        <v>2</v>
      </c>
      <c r="O3319" s="22">
        <v>0</v>
      </c>
      <c r="P3319" s="22">
        <v>0</v>
      </c>
      <c r="Q3319" s="22">
        <v>0</v>
      </c>
      <c r="R3319" s="22"/>
      <c r="S3319" s="22"/>
      <c r="T3319" s="22"/>
      <c r="U3319" t="s">
        <v>1621</v>
      </c>
      <c r="V3319" s="18">
        <f t="shared" si="310"/>
        <v>0.24</v>
      </c>
      <c r="W3319" s="18">
        <v>41.183082639600002</v>
      </c>
      <c r="X3319" s="18">
        <v>-80.590609459000007</v>
      </c>
      <c r="Y3319" s="18">
        <v>41.185420929000003</v>
      </c>
      <c r="Z3319" s="18">
        <v>-80.587956670200001</v>
      </c>
      <c r="AA3319" s="71" t="str">
        <f t="shared" si="311"/>
        <v>TRU</v>
      </c>
    </row>
    <row r="3320" spans="1:27" x14ac:dyDescent="0.25">
      <c r="A3320" s="22" t="s">
        <v>5591</v>
      </c>
      <c r="B3320" s="22">
        <v>0</v>
      </c>
      <c r="C3320" s="22" t="s">
        <v>4606</v>
      </c>
      <c r="D3320" s="22">
        <v>2</v>
      </c>
      <c r="E3320" s="23" t="str">
        <f t="shared" si="306"/>
        <v>Green</v>
      </c>
      <c r="F3320" s="72" t="s">
        <v>1706</v>
      </c>
      <c r="G3320" s="23"/>
      <c r="H3320" s="24" t="str">
        <f t="shared" si="307"/>
        <v>Start Loc</v>
      </c>
      <c r="I3320" s="24" t="str">
        <f t="shared" si="308"/>
        <v>End Loc</v>
      </c>
      <c r="J3320" s="24" t="str">
        <f t="shared" si="309"/>
        <v>Segment</v>
      </c>
      <c r="K3320" s="71" t="s">
        <v>1037</v>
      </c>
      <c r="L3320" s="22">
        <v>0.25</v>
      </c>
      <c r="M3320" s="22">
        <v>0.49</v>
      </c>
      <c r="N3320" s="22">
        <v>2</v>
      </c>
      <c r="O3320" s="22">
        <v>0</v>
      </c>
      <c r="P3320" s="22">
        <v>1</v>
      </c>
      <c r="Q3320" s="22">
        <v>2</v>
      </c>
      <c r="R3320" s="22"/>
      <c r="S3320" s="22"/>
      <c r="T3320" s="22"/>
      <c r="U3320" t="s">
        <v>1604</v>
      </c>
      <c r="V3320" s="18">
        <f t="shared" si="310"/>
        <v>0.24</v>
      </c>
      <c r="W3320" s="18">
        <v>41.1854827449</v>
      </c>
      <c r="X3320" s="18">
        <v>-81.789039343599995</v>
      </c>
      <c r="Y3320" s="18">
        <v>41.185704315000002</v>
      </c>
      <c r="Z3320" s="18">
        <v>-81.784518986099997</v>
      </c>
      <c r="AA3320" s="71" t="str">
        <f t="shared" si="311"/>
        <v>MED</v>
      </c>
    </row>
    <row r="3321" spans="1:27" x14ac:dyDescent="0.25">
      <c r="A3321" s="22" t="s">
        <v>5911</v>
      </c>
      <c r="B3321" s="22">
        <v>0</v>
      </c>
      <c r="C3321" s="22" t="s">
        <v>4614</v>
      </c>
      <c r="D3321" s="22">
        <v>2</v>
      </c>
      <c r="E3321" s="23" t="str">
        <f t="shared" si="306"/>
        <v>Green</v>
      </c>
      <c r="F3321" s="72" t="s">
        <v>1711</v>
      </c>
      <c r="G3321" s="23"/>
      <c r="H3321" s="24" t="str">
        <f t="shared" si="307"/>
        <v>Start Loc</v>
      </c>
      <c r="I3321" s="24" t="str">
        <f t="shared" si="308"/>
        <v>End Loc</v>
      </c>
      <c r="J3321" s="24" t="str">
        <f t="shared" si="309"/>
        <v>Segment</v>
      </c>
      <c r="K3321" s="71" t="s">
        <v>1016</v>
      </c>
      <c r="L3321" s="22">
        <v>3.75</v>
      </c>
      <c r="M3321" s="22">
        <v>3.99</v>
      </c>
      <c r="N3321" s="22">
        <v>2</v>
      </c>
      <c r="O3321" s="22">
        <v>0</v>
      </c>
      <c r="P3321" s="22">
        <v>0</v>
      </c>
      <c r="Q3321" s="22">
        <v>0</v>
      </c>
      <c r="R3321" s="22"/>
      <c r="S3321" s="22"/>
      <c r="T3321" s="22"/>
      <c r="U3321" t="s">
        <v>506</v>
      </c>
      <c r="V3321" s="18">
        <f t="shared" si="310"/>
        <v>0.24000000000000021</v>
      </c>
      <c r="W3321" s="18">
        <v>41.183238931600002</v>
      </c>
      <c r="X3321" s="18">
        <v>-82.268196910900002</v>
      </c>
      <c r="Y3321" s="18">
        <v>41.186661302899999</v>
      </c>
      <c r="Z3321" s="18">
        <v>-82.268618019499996</v>
      </c>
      <c r="AA3321" s="71" t="str">
        <f t="shared" si="311"/>
        <v>LOR</v>
      </c>
    </row>
    <row r="3322" spans="1:27" x14ac:dyDescent="0.25">
      <c r="A3322" s="22" t="s">
        <v>3806</v>
      </c>
      <c r="B3322" s="22">
        <v>0</v>
      </c>
      <c r="C3322" s="22" t="s">
        <v>4619</v>
      </c>
      <c r="D3322" s="22">
        <v>4</v>
      </c>
      <c r="E3322" s="23" t="str">
        <f t="shared" si="306"/>
        <v>Green</v>
      </c>
      <c r="F3322" s="72" t="s">
        <v>1706</v>
      </c>
      <c r="G3322" s="23"/>
      <c r="H3322" s="24" t="str">
        <f t="shared" si="307"/>
        <v>Start Loc</v>
      </c>
      <c r="I3322" s="24" t="str">
        <f t="shared" si="308"/>
        <v>End Loc</v>
      </c>
      <c r="J3322" s="24" t="str">
        <f t="shared" si="309"/>
        <v>Segment</v>
      </c>
      <c r="K3322" s="71" t="s">
        <v>1037</v>
      </c>
      <c r="L3322" s="22">
        <v>0.5</v>
      </c>
      <c r="M3322" s="22">
        <v>0.74</v>
      </c>
      <c r="N3322" s="22">
        <v>4</v>
      </c>
      <c r="O3322" s="22">
        <v>0</v>
      </c>
      <c r="P3322" s="22">
        <v>1</v>
      </c>
      <c r="Q3322" s="22">
        <v>1</v>
      </c>
      <c r="R3322" s="22"/>
      <c r="S3322" s="22"/>
      <c r="T3322" s="22"/>
      <c r="U3322" t="s">
        <v>1604</v>
      </c>
      <c r="V3322" s="18">
        <f t="shared" si="310"/>
        <v>0.24</v>
      </c>
      <c r="W3322" s="18">
        <v>41.185813170300001</v>
      </c>
      <c r="X3322" s="18">
        <v>-81.784359739899998</v>
      </c>
      <c r="Y3322" s="18">
        <v>41.187630802999998</v>
      </c>
      <c r="Z3322" s="18">
        <v>-81.780663815699995</v>
      </c>
      <c r="AA3322" s="71" t="str">
        <f t="shared" si="311"/>
        <v>MED</v>
      </c>
    </row>
    <row r="3323" spans="1:27" x14ac:dyDescent="0.25">
      <c r="A3323" s="22" t="s">
        <v>6451</v>
      </c>
      <c r="B3323" s="22">
        <v>0</v>
      </c>
      <c r="C3323" s="22" t="s">
        <v>4617</v>
      </c>
      <c r="D3323" s="22">
        <v>3</v>
      </c>
      <c r="E3323" s="23" t="str">
        <f t="shared" si="306"/>
        <v>Green</v>
      </c>
      <c r="F3323" s="72" t="s">
        <v>1706</v>
      </c>
      <c r="G3323" s="23"/>
      <c r="H3323" s="24" t="str">
        <f t="shared" si="307"/>
        <v>Start Loc</v>
      </c>
      <c r="I3323" s="24" t="str">
        <f t="shared" si="308"/>
        <v>End Loc</v>
      </c>
      <c r="J3323" s="24" t="str">
        <f t="shared" si="309"/>
        <v>Segment</v>
      </c>
      <c r="K3323" s="71" t="s">
        <v>1059</v>
      </c>
      <c r="L3323" s="22">
        <v>2.75</v>
      </c>
      <c r="M3323" s="22">
        <v>2.99</v>
      </c>
      <c r="N3323" s="22">
        <v>3</v>
      </c>
      <c r="O3323" s="22">
        <v>0</v>
      </c>
      <c r="P3323" s="22">
        <v>0</v>
      </c>
      <c r="Q3323" s="22">
        <v>0</v>
      </c>
      <c r="R3323" s="22"/>
      <c r="S3323" s="22"/>
      <c r="T3323" s="22"/>
      <c r="U3323" t="s">
        <v>614</v>
      </c>
      <c r="V3323" s="18">
        <f t="shared" si="310"/>
        <v>0.24000000000000021</v>
      </c>
      <c r="W3323" s="18">
        <v>41.185810650000001</v>
      </c>
      <c r="X3323" s="18">
        <v>-81.891535054100004</v>
      </c>
      <c r="Y3323" s="18">
        <v>41.188989590600002</v>
      </c>
      <c r="Z3323" s="18">
        <v>-81.890034748999994</v>
      </c>
      <c r="AA3323" s="71" t="str">
        <f t="shared" si="311"/>
        <v>MED</v>
      </c>
    </row>
    <row r="3324" spans="1:27" x14ac:dyDescent="0.25">
      <c r="A3324" s="22" t="s">
        <v>3927</v>
      </c>
      <c r="B3324" s="22">
        <v>0</v>
      </c>
      <c r="C3324" s="22" t="s">
        <v>4617</v>
      </c>
      <c r="D3324" s="22">
        <v>2</v>
      </c>
      <c r="E3324" s="23" t="str">
        <f t="shared" si="306"/>
        <v>Green</v>
      </c>
      <c r="F3324" s="72" t="s">
        <v>1678</v>
      </c>
      <c r="G3324" s="23"/>
      <c r="H3324" s="24" t="str">
        <f t="shared" si="307"/>
        <v>Start Loc</v>
      </c>
      <c r="I3324" s="24" t="str">
        <f t="shared" si="308"/>
        <v>End Loc</v>
      </c>
      <c r="J3324" s="24" t="str">
        <f t="shared" si="309"/>
        <v>Segment</v>
      </c>
      <c r="K3324" s="71" t="s">
        <v>869</v>
      </c>
      <c r="L3324" s="22">
        <v>2.75</v>
      </c>
      <c r="M3324" s="22">
        <v>2.99</v>
      </c>
      <c r="N3324" s="22">
        <v>2</v>
      </c>
      <c r="O3324" s="22">
        <v>0</v>
      </c>
      <c r="P3324" s="22">
        <v>0</v>
      </c>
      <c r="Q3324" s="22">
        <v>1</v>
      </c>
      <c r="R3324" s="22"/>
      <c r="S3324" s="22"/>
      <c r="T3324" s="22"/>
      <c r="U3324" t="s">
        <v>1787</v>
      </c>
      <c r="V3324" s="18">
        <f t="shared" si="310"/>
        <v>0.24000000000000021</v>
      </c>
      <c r="W3324" s="18">
        <v>41.1882302486</v>
      </c>
      <c r="X3324" s="18">
        <v>-81.613410648599995</v>
      </c>
      <c r="Y3324" s="18">
        <v>41.189175045500001</v>
      </c>
      <c r="Z3324" s="18">
        <v>-81.609124241999993</v>
      </c>
      <c r="AA3324" s="71" t="str">
        <f t="shared" si="311"/>
        <v>SUM</v>
      </c>
    </row>
    <row r="3325" spans="1:27" x14ac:dyDescent="0.25">
      <c r="A3325" s="22" t="s">
        <v>3212</v>
      </c>
      <c r="B3325" s="22">
        <v>0</v>
      </c>
      <c r="C3325" s="22" t="s">
        <v>4662</v>
      </c>
      <c r="D3325" s="22">
        <v>5</v>
      </c>
      <c r="E3325" s="23" t="str">
        <f t="shared" si="306"/>
        <v>Green</v>
      </c>
      <c r="F3325" s="72" t="s">
        <v>1678</v>
      </c>
      <c r="G3325" s="23"/>
      <c r="H3325" s="24" t="str">
        <f t="shared" si="307"/>
        <v>Start Loc</v>
      </c>
      <c r="I3325" s="24" t="str">
        <f t="shared" si="308"/>
        <v>End Loc</v>
      </c>
      <c r="J3325" s="24" t="str">
        <f t="shared" si="309"/>
        <v>Segment</v>
      </c>
      <c r="K3325" s="71" t="s">
        <v>930</v>
      </c>
      <c r="L3325" s="22">
        <v>13.5</v>
      </c>
      <c r="M3325" s="22">
        <v>13.74</v>
      </c>
      <c r="N3325" s="22">
        <v>5</v>
      </c>
      <c r="O3325" s="22">
        <v>0</v>
      </c>
      <c r="P3325" s="22">
        <v>1</v>
      </c>
      <c r="Q3325" s="22">
        <v>1</v>
      </c>
      <c r="R3325" s="22"/>
      <c r="S3325" s="22"/>
      <c r="T3325" s="22"/>
      <c r="U3325" t="s">
        <v>2189</v>
      </c>
      <c r="V3325" s="18">
        <f t="shared" si="310"/>
        <v>0.24000000000000021</v>
      </c>
      <c r="W3325" s="18">
        <v>41.187153417499999</v>
      </c>
      <c r="X3325" s="18">
        <v>-81.6860521495</v>
      </c>
      <c r="Y3325" s="18">
        <v>41.190145152600003</v>
      </c>
      <c r="Z3325" s="18">
        <v>-81.684321090599994</v>
      </c>
      <c r="AA3325" s="71" t="str">
        <f t="shared" si="311"/>
        <v>SUM</v>
      </c>
    </row>
    <row r="3326" spans="1:27" x14ac:dyDescent="0.25">
      <c r="A3326" s="22" t="s">
        <v>5986</v>
      </c>
      <c r="B3326" s="22">
        <v>0</v>
      </c>
      <c r="C3326" s="22" t="s">
        <v>4617</v>
      </c>
      <c r="D3326" s="22">
        <v>2</v>
      </c>
      <c r="E3326" s="23" t="str">
        <f t="shared" si="306"/>
        <v>Green</v>
      </c>
      <c r="F3326" s="72" t="s">
        <v>1706</v>
      </c>
      <c r="G3326" s="23"/>
      <c r="H3326" s="24" t="str">
        <f t="shared" si="307"/>
        <v>Start Loc</v>
      </c>
      <c r="I3326" s="24" t="str">
        <f t="shared" si="308"/>
        <v>End Loc</v>
      </c>
      <c r="J3326" s="24" t="str">
        <f t="shared" si="309"/>
        <v>Segment</v>
      </c>
      <c r="K3326" s="71" t="s">
        <v>1037</v>
      </c>
      <c r="L3326" s="22">
        <v>2.75</v>
      </c>
      <c r="M3326" s="22">
        <v>2.99</v>
      </c>
      <c r="N3326" s="22">
        <v>2</v>
      </c>
      <c r="O3326" s="22">
        <v>0</v>
      </c>
      <c r="P3326" s="22">
        <v>0</v>
      </c>
      <c r="Q3326" s="22">
        <v>0</v>
      </c>
      <c r="R3326" s="22"/>
      <c r="S3326" s="22"/>
      <c r="T3326" s="22"/>
      <c r="U3326" t="s">
        <v>1604</v>
      </c>
      <c r="V3326" s="18">
        <f t="shared" si="310"/>
        <v>0.24000000000000021</v>
      </c>
      <c r="W3326" s="18">
        <v>41.193800564900002</v>
      </c>
      <c r="X3326" s="18">
        <v>-81.745079017600005</v>
      </c>
      <c r="Y3326" s="18">
        <v>41.192731436199999</v>
      </c>
      <c r="Z3326" s="18">
        <v>-81.7429721269</v>
      </c>
      <c r="AA3326" s="71" t="str">
        <f t="shared" si="311"/>
        <v>MED</v>
      </c>
    </row>
    <row r="3327" spans="1:27" x14ac:dyDescent="0.25">
      <c r="A3327" s="22" t="s">
        <v>3373</v>
      </c>
      <c r="B3327" s="22">
        <v>0</v>
      </c>
      <c r="C3327" s="22" t="s">
        <v>4635</v>
      </c>
      <c r="D3327" s="22">
        <v>3</v>
      </c>
      <c r="E3327" s="23" t="str">
        <f t="shared" si="306"/>
        <v>Green</v>
      </c>
      <c r="F3327" s="72" t="s">
        <v>1688</v>
      </c>
      <c r="G3327" s="23"/>
      <c r="H3327" s="24" t="str">
        <f t="shared" si="307"/>
        <v>Start Loc</v>
      </c>
      <c r="I3327" s="24" t="str">
        <f t="shared" si="308"/>
        <v>End Loc</v>
      </c>
      <c r="J3327" s="24" t="str">
        <f t="shared" si="309"/>
        <v>Segment</v>
      </c>
      <c r="K3327" s="71" t="s">
        <v>952</v>
      </c>
      <c r="L3327" s="22">
        <v>4.5</v>
      </c>
      <c r="M3327" s="22">
        <v>4.74</v>
      </c>
      <c r="N3327" s="22">
        <v>3</v>
      </c>
      <c r="O3327" s="22">
        <v>0</v>
      </c>
      <c r="P3327" s="22">
        <v>0</v>
      </c>
      <c r="Q3327" s="22">
        <v>1</v>
      </c>
      <c r="R3327" s="22"/>
      <c r="S3327" s="22"/>
      <c r="T3327" s="22"/>
      <c r="U3327" t="s">
        <v>1600</v>
      </c>
      <c r="V3327" s="18">
        <f t="shared" si="310"/>
        <v>0.24000000000000021</v>
      </c>
      <c r="W3327" s="18">
        <v>41.192418942400003</v>
      </c>
      <c r="X3327" s="18">
        <v>-83.321249924</v>
      </c>
      <c r="Y3327" s="18">
        <v>41.194659232900001</v>
      </c>
      <c r="Z3327" s="18">
        <v>-83.323356864999994</v>
      </c>
      <c r="AA3327" s="71" t="str">
        <f t="shared" si="311"/>
        <v>SEN</v>
      </c>
    </row>
    <row r="3328" spans="1:27" x14ac:dyDescent="0.25">
      <c r="A3328" s="22" t="s">
        <v>5167</v>
      </c>
      <c r="B3328" s="22">
        <v>0</v>
      </c>
      <c r="C3328" s="22" t="s">
        <v>4624</v>
      </c>
      <c r="D3328" s="22">
        <v>3</v>
      </c>
      <c r="E3328" s="23" t="str">
        <f t="shared" si="306"/>
        <v>Green</v>
      </c>
      <c r="F3328" s="72" t="s">
        <v>1725</v>
      </c>
      <c r="G3328" s="23"/>
      <c r="H3328" s="24" t="str">
        <f t="shared" si="307"/>
        <v>Start Loc</v>
      </c>
      <c r="I3328" s="24" t="str">
        <f t="shared" si="308"/>
        <v>End Loc</v>
      </c>
      <c r="J3328" s="24" t="str">
        <f t="shared" si="309"/>
        <v>Segment</v>
      </c>
      <c r="K3328" s="71" t="s">
        <v>804</v>
      </c>
      <c r="L3328" s="22">
        <v>2.25</v>
      </c>
      <c r="M3328" s="22">
        <v>2.4900000000000002</v>
      </c>
      <c r="N3328" s="22">
        <v>3</v>
      </c>
      <c r="O3328" s="22">
        <v>0</v>
      </c>
      <c r="P3328" s="22">
        <v>0</v>
      </c>
      <c r="Q3328" s="22">
        <v>1</v>
      </c>
      <c r="R3328" s="22"/>
      <c r="S3328" s="22"/>
      <c r="T3328" s="22"/>
      <c r="U3328" t="s">
        <v>1850</v>
      </c>
      <c r="V3328" s="18">
        <f t="shared" si="310"/>
        <v>0.24000000000000021</v>
      </c>
      <c r="W3328" s="18">
        <v>41.191265669499998</v>
      </c>
      <c r="X3328" s="18">
        <v>-80.539900698500006</v>
      </c>
      <c r="Y3328" s="18">
        <v>41.1947173358</v>
      </c>
      <c r="Z3328" s="18">
        <v>-80.5395427136</v>
      </c>
      <c r="AA3328" s="71" t="str">
        <f t="shared" si="311"/>
        <v>TRU</v>
      </c>
    </row>
    <row r="3329" spans="1:27" x14ac:dyDescent="0.25">
      <c r="A3329" s="22" t="s">
        <v>4136</v>
      </c>
      <c r="B3329" s="22">
        <v>0</v>
      </c>
      <c r="C3329" s="22" t="s">
        <v>4606</v>
      </c>
      <c r="D3329" s="22">
        <v>4</v>
      </c>
      <c r="E3329" s="23" t="str">
        <f t="shared" si="306"/>
        <v>Green</v>
      </c>
      <c r="F3329" s="72" t="s">
        <v>1706</v>
      </c>
      <c r="G3329" s="23"/>
      <c r="H3329" s="24" t="str">
        <f t="shared" si="307"/>
        <v>Start Loc</v>
      </c>
      <c r="I3329" s="24" t="str">
        <f t="shared" si="308"/>
        <v>End Loc</v>
      </c>
      <c r="J3329" s="24" t="str">
        <f t="shared" si="309"/>
        <v>Segment</v>
      </c>
      <c r="K3329" s="71" t="s">
        <v>857</v>
      </c>
      <c r="L3329" s="22">
        <v>0.25</v>
      </c>
      <c r="M3329" s="22">
        <v>0.49</v>
      </c>
      <c r="N3329" s="22">
        <v>4</v>
      </c>
      <c r="O3329" s="22">
        <v>0</v>
      </c>
      <c r="P3329" s="22">
        <v>0</v>
      </c>
      <c r="Q3329" s="22">
        <v>0</v>
      </c>
      <c r="R3329" s="22"/>
      <c r="S3329" s="22"/>
      <c r="T3329" s="22"/>
      <c r="U3329" t="s">
        <v>1239</v>
      </c>
      <c r="V3329" s="18">
        <f t="shared" si="310"/>
        <v>0.24</v>
      </c>
      <c r="W3329" s="18">
        <v>41.198419242299998</v>
      </c>
      <c r="X3329" s="18">
        <v>-81.882272690500002</v>
      </c>
      <c r="Y3329" s="18">
        <v>41.196879453299999</v>
      </c>
      <c r="Z3329" s="18">
        <v>-81.878271251000001</v>
      </c>
      <c r="AA3329" s="71" t="str">
        <f t="shared" si="311"/>
        <v>MED</v>
      </c>
    </row>
    <row r="3330" spans="1:27" x14ac:dyDescent="0.25">
      <c r="A3330" s="22" t="s">
        <v>3893</v>
      </c>
      <c r="B3330" s="22">
        <v>0</v>
      </c>
      <c r="C3330" s="22" t="s">
        <v>4643</v>
      </c>
      <c r="D3330" s="22">
        <v>2</v>
      </c>
      <c r="E3330" s="23" t="str">
        <f t="shared" si="306"/>
        <v>Green</v>
      </c>
      <c r="F3330" s="72" t="s">
        <v>1706</v>
      </c>
      <c r="G3330" s="23"/>
      <c r="H3330" s="24" t="str">
        <f t="shared" si="307"/>
        <v>Start Loc</v>
      </c>
      <c r="I3330" s="24" t="str">
        <f t="shared" si="308"/>
        <v>End Loc</v>
      </c>
      <c r="J3330" s="24" t="str">
        <f t="shared" si="309"/>
        <v>Segment</v>
      </c>
      <c r="K3330" s="71" t="s">
        <v>1059</v>
      </c>
      <c r="L3330" s="22">
        <v>3.5</v>
      </c>
      <c r="M3330" s="22">
        <v>3.74</v>
      </c>
      <c r="N3330" s="22">
        <v>2</v>
      </c>
      <c r="O3330" s="22">
        <v>0</v>
      </c>
      <c r="P3330" s="22">
        <v>0</v>
      </c>
      <c r="Q3330" s="22">
        <v>1</v>
      </c>
      <c r="R3330" s="22"/>
      <c r="S3330" s="22"/>
      <c r="T3330" s="22"/>
      <c r="U3330" t="s">
        <v>614</v>
      </c>
      <c r="V3330" s="18">
        <f t="shared" si="310"/>
        <v>0.24000000000000021</v>
      </c>
      <c r="W3330" s="18">
        <v>41.195461894499999</v>
      </c>
      <c r="X3330" s="18">
        <v>-81.885834627400001</v>
      </c>
      <c r="Y3330" s="18">
        <v>41.198610121800002</v>
      </c>
      <c r="Z3330" s="18">
        <v>-81.887453766099995</v>
      </c>
      <c r="AA3330" s="71" t="str">
        <f t="shared" si="311"/>
        <v>MED</v>
      </c>
    </row>
    <row r="3331" spans="1:27" x14ac:dyDescent="0.25">
      <c r="A3331" s="22" t="s">
        <v>4154</v>
      </c>
      <c r="B3331" s="22">
        <v>0</v>
      </c>
      <c r="C3331" s="22" t="s">
        <v>4614</v>
      </c>
      <c r="D3331" s="22">
        <v>3</v>
      </c>
      <c r="E3331" s="23" t="str">
        <f t="shared" si="306"/>
        <v>Green</v>
      </c>
      <c r="F3331" s="72" t="s">
        <v>1706</v>
      </c>
      <c r="G3331" s="23"/>
      <c r="H3331" s="24" t="str">
        <f t="shared" si="307"/>
        <v>Start Loc</v>
      </c>
      <c r="I3331" s="24" t="str">
        <f t="shared" si="308"/>
        <v>End Loc</v>
      </c>
      <c r="J3331" s="24" t="str">
        <f t="shared" si="309"/>
        <v>Segment</v>
      </c>
      <c r="K3331" s="71" t="s">
        <v>1059</v>
      </c>
      <c r="L3331" s="22">
        <v>3.75</v>
      </c>
      <c r="M3331" s="22">
        <v>3.99</v>
      </c>
      <c r="N3331" s="22">
        <v>3</v>
      </c>
      <c r="O3331" s="22">
        <v>0</v>
      </c>
      <c r="P3331" s="22">
        <v>0</v>
      </c>
      <c r="Q3331" s="22">
        <v>0</v>
      </c>
      <c r="R3331" s="22"/>
      <c r="S3331" s="22"/>
      <c r="T3331" s="22"/>
      <c r="U3331" t="s">
        <v>614</v>
      </c>
      <c r="V3331" s="18">
        <f t="shared" si="310"/>
        <v>0.24000000000000021</v>
      </c>
      <c r="W3331" s="18">
        <v>41.198754649599998</v>
      </c>
      <c r="X3331" s="18">
        <v>-81.887455680399995</v>
      </c>
      <c r="Y3331" s="18">
        <v>41.201738537399997</v>
      </c>
      <c r="Z3331" s="18">
        <v>-81.889225816099994</v>
      </c>
      <c r="AA3331" s="71" t="str">
        <f t="shared" si="311"/>
        <v>MED</v>
      </c>
    </row>
    <row r="3332" spans="1:27" x14ac:dyDescent="0.25">
      <c r="A3332" s="22" t="s">
        <v>4954</v>
      </c>
      <c r="B3332" s="22">
        <v>0</v>
      </c>
      <c r="C3332" s="22" t="s">
        <v>4622</v>
      </c>
      <c r="D3332" s="22">
        <v>2</v>
      </c>
      <c r="E3332" s="23" t="str">
        <f t="shared" si="306"/>
        <v>Green</v>
      </c>
      <c r="F3332" s="72" t="s">
        <v>1725</v>
      </c>
      <c r="G3332" s="23"/>
      <c r="H3332" s="24" t="str">
        <f t="shared" si="307"/>
        <v>Start Loc</v>
      </c>
      <c r="I3332" s="24" t="str">
        <f t="shared" si="308"/>
        <v>End Loc</v>
      </c>
      <c r="J3332" s="24" t="str">
        <f t="shared" si="309"/>
        <v>Segment</v>
      </c>
      <c r="K3332" s="71" t="s">
        <v>995</v>
      </c>
      <c r="L3332" s="22">
        <v>1.5</v>
      </c>
      <c r="M3332" s="22">
        <v>1.74</v>
      </c>
      <c r="N3332" s="22">
        <v>2</v>
      </c>
      <c r="O3332" s="22">
        <v>0</v>
      </c>
      <c r="P3332" s="22">
        <v>0</v>
      </c>
      <c r="Q3332" s="22">
        <v>0</v>
      </c>
      <c r="R3332" s="22"/>
      <c r="S3332" s="22"/>
      <c r="T3332" s="22"/>
      <c r="U3332" t="s">
        <v>1255</v>
      </c>
      <c r="V3332" s="18">
        <f t="shared" si="310"/>
        <v>0.24</v>
      </c>
      <c r="W3332" s="18">
        <v>41.2002566237</v>
      </c>
      <c r="X3332" s="18">
        <v>-80.721734981599994</v>
      </c>
      <c r="Y3332" s="18">
        <v>41.202626791999997</v>
      </c>
      <c r="Z3332" s="18">
        <v>-80.718481880100001</v>
      </c>
      <c r="AA3332" s="71" t="str">
        <f t="shared" si="311"/>
        <v>TRU</v>
      </c>
    </row>
    <row r="3333" spans="1:27" x14ac:dyDescent="0.25">
      <c r="A3333" s="22" t="s">
        <v>3812</v>
      </c>
      <c r="B3333" s="22">
        <v>0</v>
      </c>
      <c r="C3333" s="22" t="s">
        <v>4618</v>
      </c>
      <c r="D3333" s="22">
        <v>3</v>
      </c>
      <c r="E3333" s="23" t="str">
        <f t="shared" si="306"/>
        <v>Green</v>
      </c>
      <c r="F3333" s="72" t="s">
        <v>1725</v>
      </c>
      <c r="G3333" s="23"/>
      <c r="H3333" s="24" t="str">
        <f t="shared" si="307"/>
        <v>Start Loc</v>
      </c>
      <c r="I3333" s="24" t="str">
        <f t="shared" si="308"/>
        <v>End Loc</v>
      </c>
      <c r="J3333" s="24" t="str">
        <f t="shared" si="309"/>
        <v>Segment</v>
      </c>
      <c r="K3333" s="71" t="s">
        <v>1019</v>
      </c>
      <c r="L3333" s="22">
        <v>2</v>
      </c>
      <c r="M3333" s="22">
        <v>2.2400000000000002</v>
      </c>
      <c r="N3333" s="22">
        <v>3</v>
      </c>
      <c r="O3333" s="22">
        <v>0</v>
      </c>
      <c r="P3333" s="22">
        <v>1</v>
      </c>
      <c r="Q3333" s="22">
        <v>4</v>
      </c>
      <c r="R3333" s="22"/>
      <c r="S3333" s="22"/>
      <c r="T3333" s="22"/>
      <c r="U3333" t="s">
        <v>1161</v>
      </c>
      <c r="V3333" s="18">
        <f t="shared" si="310"/>
        <v>0.24000000000000021</v>
      </c>
      <c r="W3333" s="18">
        <v>41.200207392899998</v>
      </c>
      <c r="X3333" s="18">
        <v>-80.793235995900005</v>
      </c>
      <c r="Y3333" s="18">
        <v>41.202757503400001</v>
      </c>
      <c r="Z3333" s="18">
        <v>-80.796234108700006</v>
      </c>
      <c r="AA3333" s="71" t="str">
        <f t="shared" si="311"/>
        <v>TRU</v>
      </c>
    </row>
    <row r="3334" spans="1:27" x14ac:dyDescent="0.25">
      <c r="A3334" s="22" t="s">
        <v>5179</v>
      </c>
      <c r="B3334" s="22">
        <v>0</v>
      </c>
      <c r="C3334" s="22" t="s">
        <v>4653</v>
      </c>
      <c r="D3334" s="22">
        <v>2</v>
      </c>
      <c r="E3334" s="23" t="str">
        <f t="shared" si="306"/>
        <v>Green</v>
      </c>
      <c r="F3334" s="72" t="s">
        <v>1688</v>
      </c>
      <c r="G3334" s="23"/>
      <c r="H3334" s="24" t="str">
        <f t="shared" si="307"/>
        <v>Start Loc</v>
      </c>
      <c r="I3334" s="24" t="str">
        <f t="shared" si="308"/>
        <v>End Loc</v>
      </c>
      <c r="J3334" s="24" t="str">
        <f t="shared" si="309"/>
        <v>Segment</v>
      </c>
      <c r="K3334" s="71" t="s">
        <v>802</v>
      </c>
      <c r="L3334" s="22">
        <v>6</v>
      </c>
      <c r="M3334" s="22">
        <v>6.24</v>
      </c>
      <c r="N3334" s="22">
        <v>2</v>
      </c>
      <c r="O3334" s="22">
        <v>0</v>
      </c>
      <c r="P3334" s="22">
        <v>0</v>
      </c>
      <c r="Q3334" s="22">
        <v>2</v>
      </c>
      <c r="R3334" s="22"/>
      <c r="S3334" s="22"/>
      <c r="T3334" s="22"/>
      <c r="U3334" t="s">
        <v>1457</v>
      </c>
      <c r="V3334" s="18">
        <f t="shared" si="310"/>
        <v>0.24000000000000021</v>
      </c>
      <c r="W3334" s="18">
        <v>41.200750315000001</v>
      </c>
      <c r="X3334" s="18">
        <v>-83.117767333100005</v>
      </c>
      <c r="Y3334" s="18">
        <v>41.204069540500001</v>
      </c>
      <c r="Z3334" s="18">
        <v>-83.119130134000002</v>
      </c>
      <c r="AA3334" s="71" t="str">
        <f t="shared" si="311"/>
        <v>SEN</v>
      </c>
    </row>
    <row r="3335" spans="1:27" x14ac:dyDescent="0.25">
      <c r="A3335" s="22" t="s">
        <v>6512</v>
      </c>
      <c r="B3335" s="22">
        <v>0</v>
      </c>
      <c r="C3335" s="22" t="s">
        <v>4628</v>
      </c>
      <c r="D3335" s="22">
        <v>4</v>
      </c>
      <c r="E3335" s="23" t="str">
        <f t="shared" si="306"/>
        <v>Green</v>
      </c>
      <c r="F3335" s="72" t="s">
        <v>1678</v>
      </c>
      <c r="G3335" s="23"/>
      <c r="H3335" s="24" t="str">
        <f t="shared" si="307"/>
        <v>Start Loc</v>
      </c>
      <c r="I3335" s="24" t="str">
        <f t="shared" si="308"/>
        <v>End Loc</v>
      </c>
      <c r="J3335" s="24" t="str">
        <f t="shared" si="309"/>
        <v>Segment</v>
      </c>
      <c r="K3335" s="71" t="s">
        <v>1059</v>
      </c>
      <c r="L3335" s="22">
        <v>4.75</v>
      </c>
      <c r="M3335" s="22">
        <v>4.99</v>
      </c>
      <c r="N3335" s="22">
        <v>4</v>
      </c>
      <c r="O3335" s="22">
        <v>0</v>
      </c>
      <c r="P3335" s="22">
        <v>0</v>
      </c>
      <c r="Q3335" s="22">
        <v>2</v>
      </c>
      <c r="R3335" s="22"/>
      <c r="S3335" s="22"/>
      <c r="T3335" s="22"/>
      <c r="U3335" t="s">
        <v>607</v>
      </c>
      <c r="V3335" s="18">
        <f t="shared" si="310"/>
        <v>0.24000000000000021</v>
      </c>
      <c r="W3335" s="18">
        <v>41.2044283428</v>
      </c>
      <c r="X3335" s="18">
        <v>-81.580737992799996</v>
      </c>
      <c r="Y3335" s="18">
        <v>41.2043867517</v>
      </c>
      <c r="Z3335" s="18">
        <v>-81.576271314099998</v>
      </c>
      <c r="AA3335" s="71" t="str">
        <f t="shared" si="311"/>
        <v>SUM</v>
      </c>
    </row>
    <row r="3336" spans="1:27" x14ac:dyDescent="0.25">
      <c r="A3336" s="22" t="s">
        <v>2791</v>
      </c>
      <c r="B3336" s="22">
        <v>0</v>
      </c>
      <c r="C3336" s="22" t="s">
        <v>4612</v>
      </c>
      <c r="D3336" s="22">
        <v>2</v>
      </c>
      <c r="E3336" s="23" t="str">
        <f t="shared" si="306"/>
        <v>Green</v>
      </c>
      <c r="F3336" s="72" t="s">
        <v>1721</v>
      </c>
      <c r="G3336" s="23"/>
      <c r="H3336" s="24" t="str">
        <f t="shared" si="307"/>
        <v>Start Loc</v>
      </c>
      <c r="I3336" s="24" t="str">
        <f t="shared" si="308"/>
        <v>End Loc</v>
      </c>
      <c r="J3336" s="24" t="str">
        <f t="shared" si="309"/>
        <v>Segment</v>
      </c>
      <c r="K3336" s="71" t="s">
        <v>1099</v>
      </c>
      <c r="L3336" s="22">
        <v>1</v>
      </c>
      <c r="M3336" s="22">
        <v>1.24</v>
      </c>
      <c r="N3336" s="22">
        <v>2</v>
      </c>
      <c r="O3336" s="22">
        <v>0</v>
      </c>
      <c r="P3336" s="22">
        <v>1</v>
      </c>
      <c r="Q3336" s="22">
        <v>1</v>
      </c>
      <c r="R3336" s="22"/>
      <c r="S3336" s="22"/>
      <c r="T3336" s="22"/>
      <c r="U3336" t="s">
        <v>1963</v>
      </c>
      <c r="V3336" s="18">
        <f t="shared" si="310"/>
        <v>0.24</v>
      </c>
      <c r="W3336" s="18">
        <v>41.207067894200001</v>
      </c>
      <c r="X3336" s="18">
        <v>-82.566722758099999</v>
      </c>
      <c r="Y3336" s="18">
        <v>41.205539308100001</v>
      </c>
      <c r="Z3336" s="18">
        <v>-82.562588938399998</v>
      </c>
      <c r="AA3336" s="71" t="str">
        <f t="shared" si="311"/>
        <v>HUR</v>
      </c>
    </row>
    <row r="3337" spans="1:27" x14ac:dyDescent="0.25">
      <c r="A3337" s="22" t="s">
        <v>5229</v>
      </c>
      <c r="B3337" s="22">
        <v>0</v>
      </c>
      <c r="C3337" s="22" t="s">
        <v>4624</v>
      </c>
      <c r="D3337" s="22">
        <v>2</v>
      </c>
      <c r="E3337" s="23" t="str">
        <f t="shared" ref="E3337:E3400" si="312">IF(D3337&gt;15,"Red",IF(D3337&gt;10,"Yellow",IF(D3337&gt;5,"Purple",IF(D3337&gt;1,"Green",""))))</f>
        <v>Green</v>
      </c>
      <c r="F3337" s="72" t="s">
        <v>1725</v>
      </c>
      <c r="G3337" s="23"/>
      <c r="H3337" s="24" t="str">
        <f t="shared" ref="H3337:H3400" si="313">IF(W3337=0,"Unavailable",HYPERLINK(CONCATENATE("http://maps.google.com/maps?q=",+W3337,",+",+X3337,"+(Begin)&amp;iwloc=A&amp;hl=en"),"Start Loc"))</f>
        <v>Start Loc</v>
      </c>
      <c r="I3337" s="24" t="str">
        <f t="shared" ref="I3337:I3400" si="314">IF(Y3337=0,"Unavailable",HYPERLINK(CONCATENATE("http://maps.google.com/maps?q=",+Y3337,",+",+Z3337,"+(End)&amp;iwloc=A&amp;hl=en"),"End Loc"))</f>
        <v>End Loc</v>
      </c>
      <c r="J3337" s="24" t="str">
        <f t="shared" ref="J3337:J3400" si="315">HYPERLINK(CONCATENATE("https://www.google.us/maps/dir/",W3337,",",X3337,"/",Y3337,",",Z3337,"/@",AVERAGE(W3337,Y3337),",",AVERAGE(X3337,Z3337),",15z"),"Segment")</f>
        <v>Segment</v>
      </c>
      <c r="K3337" s="71" t="s">
        <v>995</v>
      </c>
      <c r="L3337" s="22">
        <v>2.25</v>
      </c>
      <c r="M3337" s="22">
        <v>2.4900000000000002</v>
      </c>
      <c r="N3337" s="22">
        <v>2</v>
      </c>
      <c r="O3337" s="22">
        <v>0</v>
      </c>
      <c r="P3337" s="22">
        <v>0</v>
      </c>
      <c r="Q3337" s="22">
        <v>0</v>
      </c>
      <c r="R3337" s="22"/>
      <c r="S3337" s="22"/>
      <c r="T3337" s="22"/>
      <c r="U3337" t="s">
        <v>1255</v>
      </c>
      <c r="V3337" s="18">
        <f t="shared" ref="V3337:V3400" si="316">M3337-L3337</f>
        <v>0.24000000000000021</v>
      </c>
      <c r="W3337" s="18">
        <v>41.205539397300001</v>
      </c>
      <c r="X3337" s="18">
        <v>-80.709530001199994</v>
      </c>
      <c r="Y3337" s="18">
        <v>41.2067239856</v>
      </c>
      <c r="Z3337" s="18">
        <v>-80.705276283399996</v>
      </c>
      <c r="AA3337" s="71" t="str">
        <f t="shared" ref="AA3337:AA3400" si="317">MID(U3337,2,3)</f>
        <v>TRU</v>
      </c>
    </row>
    <row r="3338" spans="1:27" x14ac:dyDescent="0.25">
      <c r="A3338" s="22" t="s">
        <v>5542</v>
      </c>
      <c r="B3338" s="22">
        <v>0</v>
      </c>
      <c r="C3338" s="22" t="s">
        <v>4609</v>
      </c>
      <c r="D3338" s="22">
        <v>2</v>
      </c>
      <c r="E3338" s="23" t="str">
        <f t="shared" si="312"/>
        <v>Green</v>
      </c>
      <c r="F3338" s="72" t="s">
        <v>1678</v>
      </c>
      <c r="G3338" s="23"/>
      <c r="H3338" s="24" t="str">
        <f t="shared" si="313"/>
        <v>Start Loc</v>
      </c>
      <c r="I3338" s="24" t="str">
        <f t="shared" si="314"/>
        <v>End Loc</v>
      </c>
      <c r="J3338" s="24" t="str">
        <f t="shared" si="315"/>
        <v>Segment</v>
      </c>
      <c r="K3338" s="71" t="s">
        <v>1059</v>
      </c>
      <c r="L3338" s="22">
        <v>4.25</v>
      </c>
      <c r="M3338" s="22">
        <v>4.49</v>
      </c>
      <c r="N3338" s="22">
        <v>2</v>
      </c>
      <c r="O3338" s="22">
        <v>0</v>
      </c>
      <c r="P3338" s="22">
        <v>0</v>
      </c>
      <c r="Q3338" s="22">
        <v>0</v>
      </c>
      <c r="R3338" s="22"/>
      <c r="S3338" s="22"/>
      <c r="T3338" s="22"/>
      <c r="U3338" t="s">
        <v>607</v>
      </c>
      <c r="V3338" s="18">
        <f t="shared" si="316"/>
        <v>0.24000000000000021</v>
      </c>
      <c r="W3338" s="18">
        <v>41.2080724721</v>
      </c>
      <c r="X3338" s="18">
        <v>-81.586661411899996</v>
      </c>
      <c r="Y3338" s="18">
        <v>41.206847616899999</v>
      </c>
      <c r="Z3338" s="18">
        <v>-81.583355515600005</v>
      </c>
      <c r="AA3338" s="71" t="str">
        <f t="shared" si="317"/>
        <v>SUM</v>
      </c>
    </row>
    <row r="3339" spans="1:27" x14ac:dyDescent="0.25">
      <c r="A3339" s="22" t="s">
        <v>3338</v>
      </c>
      <c r="B3339" s="22">
        <v>0</v>
      </c>
      <c r="C3339" s="22" t="s">
        <v>4620</v>
      </c>
      <c r="D3339" s="22">
        <v>2</v>
      </c>
      <c r="E3339" s="23" t="str">
        <f t="shared" si="312"/>
        <v>Green</v>
      </c>
      <c r="F3339" s="72" t="s">
        <v>1706</v>
      </c>
      <c r="G3339" s="23"/>
      <c r="H3339" s="24" t="str">
        <f t="shared" si="313"/>
        <v>Start Loc</v>
      </c>
      <c r="I3339" s="24" t="str">
        <f t="shared" si="314"/>
        <v>End Loc</v>
      </c>
      <c r="J3339" s="24" t="str">
        <f t="shared" si="315"/>
        <v>Segment</v>
      </c>
      <c r="K3339" s="71" t="s">
        <v>818</v>
      </c>
      <c r="L3339" s="22">
        <v>0</v>
      </c>
      <c r="M3339" s="22">
        <v>0.24</v>
      </c>
      <c r="N3339" s="22">
        <v>2</v>
      </c>
      <c r="O3339" s="22">
        <v>0</v>
      </c>
      <c r="P3339" s="22">
        <v>0</v>
      </c>
      <c r="Q3339" s="22">
        <v>0</v>
      </c>
      <c r="R3339" s="22"/>
      <c r="S3339" s="22"/>
      <c r="T3339" s="22"/>
      <c r="U3339" t="s">
        <v>1554</v>
      </c>
      <c r="V3339" s="18">
        <f t="shared" si="316"/>
        <v>0.24</v>
      </c>
      <c r="W3339" s="18">
        <v>41.207207603599997</v>
      </c>
      <c r="X3339" s="18">
        <v>-81.973720897099994</v>
      </c>
      <c r="Y3339" s="18">
        <v>41.208150219300002</v>
      </c>
      <c r="Z3339" s="18">
        <v>-81.969567162700002</v>
      </c>
      <c r="AA3339" s="71" t="str">
        <f t="shared" si="317"/>
        <v>MED</v>
      </c>
    </row>
    <row r="3340" spans="1:27" x14ac:dyDescent="0.25">
      <c r="A3340" s="22" t="s">
        <v>3314</v>
      </c>
      <c r="B3340" s="22">
        <v>0</v>
      </c>
      <c r="C3340" s="22" t="s">
        <v>4615</v>
      </c>
      <c r="D3340" s="22">
        <v>3</v>
      </c>
      <c r="E3340" s="23" t="str">
        <f t="shared" si="312"/>
        <v>Green</v>
      </c>
      <c r="F3340" s="72" t="s">
        <v>1725</v>
      </c>
      <c r="G3340" s="23"/>
      <c r="H3340" s="24" t="str">
        <f t="shared" si="313"/>
        <v>Start Loc</v>
      </c>
      <c r="I3340" s="24" t="str">
        <f t="shared" si="314"/>
        <v>End Loc</v>
      </c>
      <c r="J3340" s="24" t="str">
        <f t="shared" si="315"/>
        <v>Segment</v>
      </c>
      <c r="K3340" s="71" t="s">
        <v>995</v>
      </c>
      <c r="L3340" s="22">
        <v>2.5</v>
      </c>
      <c r="M3340" s="22">
        <v>2.74</v>
      </c>
      <c r="N3340" s="22">
        <v>3</v>
      </c>
      <c r="O3340" s="22">
        <v>0</v>
      </c>
      <c r="P3340" s="22">
        <v>0</v>
      </c>
      <c r="Q3340" s="22">
        <v>2</v>
      </c>
      <c r="R3340" s="22"/>
      <c r="S3340" s="22"/>
      <c r="T3340" s="22"/>
      <c r="U3340" t="s">
        <v>1255</v>
      </c>
      <c r="V3340" s="18">
        <f t="shared" si="316"/>
        <v>0.24000000000000021</v>
      </c>
      <c r="W3340" s="18">
        <v>41.2068030159</v>
      </c>
      <c r="X3340" s="18">
        <v>-80.705115343000003</v>
      </c>
      <c r="Y3340" s="18">
        <v>41.209018928900001</v>
      </c>
      <c r="Z3340" s="18">
        <v>-80.701726234800006</v>
      </c>
      <c r="AA3340" s="71" t="str">
        <f t="shared" si="317"/>
        <v>TRU</v>
      </c>
    </row>
    <row r="3341" spans="1:27" x14ac:dyDescent="0.25">
      <c r="A3341" s="22" t="s">
        <v>2878</v>
      </c>
      <c r="B3341" s="22">
        <v>0</v>
      </c>
      <c r="C3341" s="22" t="s">
        <v>4643</v>
      </c>
      <c r="D3341" s="22">
        <v>3</v>
      </c>
      <c r="E3341" s="23" t="str">
        <f t="shared" si="312"/>
        <v>Green</v>
      </c>
      <c r="F3341" s="72" t="s">
        <v>1725</v>
      </c>
      <c r="G3341" s="23"/>
      <c r="H3341" s="24" t="str">
        <f t="shared" si="313"/>
        <v>Start Loc</v>
      </c>
      <c r="I3341" s="24" t="str">
        <f t="shared" si="314"/>
        <v>End Loc</v>
      </c>
      <c r="J3341" s="24" t="str">
        <f t="shared" si="315"/>
        <v>Segment</v>
      </c>
      <c r="K3341" s="71" t="s">
        <v>804</v>
      </c>
      <c r="L3341" s="22">
        <v>3.5</v>
      </c>
      <c r="M3341" s="22">
        <v>3.74</v>
      </c>
      <c r="N3341" s="22">
        <v>3</v>
      </c>
      <c r="O3341" s="22">
        <v>0</v>
      </c>
      <c r="P3341" s="22">
        <v>0</v>
      </c>
      <c r="Q3341" s="22">
        <v>3</v>
      </c>
      <c r="R3341" s="22"/>
      <c r="S3341" s="22"/>
      <c r="T3341" s="22"/>
      <c r="U3341" t="s">
        <v>1850</v>
      </c>
      <c r="V3341" s="18">
        <f t="shared" si="316"/>
        <v>0.24000000000000021</v>
      </c>
      <c r="W3341" s="18">
        <v>41.208010949200002</v>
      </c>
      <c r="X3341" s="18">
        <v>-80.533524325499997</v>
      </c>
      <c r="Y3341" s="18">
        <v>41.2095510758</v>
      </c>
      <c r="Z3341" s="18">
        <v>-80.529872548100002</v>
      </c>
      <c r="AA3341" s="71" t="str">
        <f t="shared" si="317"/>
        <v>TRU</v>
      </c>
    </row>
    <row r="3342" spans="1:27" x14ac:dyDescent="0.25">
      <c r="A3342" s="22" t="s">
        <v>3640</v>
      </c>
      <c r="B3342" s="22">
        <v>0</v>
      </c>
      <c r="C3342" s="22" t="s">
        <v>4618</v>
      </c>
      <c r="D3342" s="22">
        <v>2</v>
      </c>
      <c r="E3342" s="23" t="str">
        <f t="shared" si="312"/>
        <v>Green</v>
      </c>
      <c r="F3342" s="72" t="s">
        <v>1678</v>
      </c>
      <c r="G3342" s="23"/>
      <c r="H3342" s="24" t="str">
        <f t="shared" si="313"/>
        <v>Start Loc</v>
      </c>
      <c r="I3342" s="24" t="str">
        <f t="shared" si="314"/>
        <v>End Loc</v>
      </c>
      <c r="J3342" s="24" t="str">
        <f t="shared" si="315"/>
        <v>Segment</v>
      </c>
      <c r="K3342" s="71" t="s">
        <v>901</v>
      </c>
      <c r="L3342" s="22">
        <v>2</v>
      </c>
      <c r="M3342" s="22">
        <v>2.2400000000000002</v>
      </c>
      <c r="N3342" s="22">
        <v>2</v>
      </c>
      <c r="O3342" s="22">
        <v>0</v>
      </c>
      <c r="P3342" s="22">
        <v>0</v>
      </c>
      <c r="Q3342" s="22">
        <v>1</v>
      </c>
      <c r="R3342" s="22"/>
      <c r="S3342" s="22"/>
      <c r="T3342" s="22"/>
      <c r="U3342" t="s">
        <v>1476</v>
      </c>
      <c r="V3342" s="18">
        <f t="shared" si="316"/>
        <v>0.24000000000000021</v>
      </c>
      <c r="W3342" s="18">
        <v>41.214050775600001</v>
      </c>
      <c r="X3342" s="18">
        <v>-81.589283402899994</v>
      </c>
      <c r="Y3342" s="18">
        <v>41.210966679800002</v>
      </c>
      <c r="Z3342" s="18">
        <v>-81.587332075299997</v>
      </c>
      <c r="AA3342" s="71" t="str">
        <f t="shared" si="317"/>
        <v>SUM</v>
      </c>
    </row>
    <row r="3343" spans="1:27" x14ac:dyDescent="0.25">
      <c r="A3343" s="22" t="s">
        <v>2227</v>
      </c>
      <c r="B3343" s="22">
        <v>0</v>
      </c>
      <c r="C3343" s="22" t="s">
        <v>4627</v>
      </c>
      <c r="D3343" s="22">
        <v>2</v>
      </c>
      <c r="E3343" s="23" t="str">
        <f t="shared" si="312"/>
        <v>Green</v>
      </c>
      <c r="F3343" s="72" t="s">
        <v>1725</v>
      </c>
      <c r="G3343" s="23"/>
      <c r="H3343" s="24" t="str">
        <f t="shared" si="313"/>
        <v>Start Loc</v>
      </c>
      <c r="I3343" s="24" t="str">
        <f t="shared" si="314"/>
        <v>End Loc</v>
      </c>
      <c r="J3343" s="24" t="str">
        <f t="shared" si="315"/>
        <v>Segment</v>
      </c>
      <c r="K3343" s="71" t="s">
        <v>4703</v>
      </c>
      <c r="L3343" s="22">
        <v>3.25</v>
      </c>
      <c r="M3343" s="22">
        <v>3.49</v>
      </c>
      <c r="N3343" s="22">
        <v>2</v>
      </c>
      <c r="O3343" s="22">
        <v>0</v>
      </c>
      <c r="P3343" s="22">
        <v>0</v>
      </c>
      <c r="Q3343" s="22">
        <v>0</v>
      </c>
      <c r="R3343" s="22"/>
      <c r="S3343" s="22"/>
      <c r="T3343" s="22"/>
      <c r="U3343" t="s">
        <v>2047</v>
      </c>
      <c r="V3343" s="18">
        <f t="shared" si="316"/>
        <v>0.24000000000000021</v>
      </c>
      <c r="W3343" s="18">
        <v>41.210257442500001</v>
      </c>
      <c r="X3343" s="18">
        <v>-80.937815810100005</v>
      </c>
      <c r="Y3343" s="18">
        <v>41.212140304000002</v>
      </c>
      <c r="Z3343" s="18">
        <v>-80.934060240500003</v>
      </c>
      <c r="AA3343" s="71" t="str">
        <f t="shared" si="317"/>
        <v>TRU</v>
      </c>
    </row>
    <row r="3344" spans="1:27" x14ac:dyDescent="0.25">
      <c r="A3344" s="22" t="s">
        <v>4010</v>
      </c>
      <c r="B3344" s="22">
        <v>0</v>
      </c>
      <c r="C3344" s="22" t="s">
        <v>4628</v>
      </c>
      <c r="D3344" s="22">
        <v>4</v>
      </c>
      <c r="E3344" s="23" t="str">
        <f t="shared" si="312"/>
        <v>Green</v>
      </c>
      <c r="F3344" s="72" t="s">
        <v>1706</v>
      </c>
      <c r="G3344" s="23"/>
      <c r="H3344" s="24" t="str">
        <f t="shared" si="313"/>
        <v>Start Loc</v>
      </c>
      <c r="I3344" s="24" t="str">
        <f t="shared" si="314"/>
        <v>End Loc</v>
      </c>
      <c r="J3344" s="24" t="str">
        <f t="shared" si="315"/>
        <v>Segment</v>
      </c>
      <c r="K3344" s="71" t="s">
        <v>1059</v>
      </c>
      <c r="L3344" s="22">
        <v>4.75</v>
      </c>
      <c r="M3344" s="22">
        <v>4.99</v>
      </c>
      <c r="N3344" s="22">
        <v>4</v>
      </c>
      <c r="O3344" s="22">
        <v>0</v>
      </c>
      <c r="P3344" s="22">
        <v>1</v>
      </c>
      <c r="Q3344" s="22">
        <v>3</v>
      </c>
      <c r="R3344" s="22"/>
      <c r="S3344" s="22"/>
      <c r="T3344" s="22"/>
      <c r="U3344" t="s">
        <v>614</v>
      </c>
      <c r="V3344" s="18">
        <f t="shared" si="316"/>
        <v>0.24000000000000021</v>
      </c>
      <c r="W3344" s="18">
        <v>41.210773273800001</v>
      </c>
      <c r="X3344" s="18">
        <v>-81.897299576500004</v>
      </c>
      <c r="Y3344" s="18">
        <v>41.212544718799997</v>
      </c>
      <c r="Z3344" s="18">
        <v>-81.901155379299993</v>
      </c>
      <c r="AA3344" s="71" t="str">
        <f t="shared" si="317"/>
        <v>MED</v>
      </c>
    </row>
    <row r="3345" spans="1:27" x14ac:dyDescent="0.25">
      <c r="A3345" s="22" t="s">
        <v>3261</v>
      </c>
      <c r="B3345" s="22">
        <v>0</v>
      </c>
      <c r="C3345" s="22" t="s">
        <v>4616</v>
      </c>
      <c r="D3345" s="22">
        <v>3</v>
      </c>
      <c r="E3345" s="23" t="str">
        <f t="shared" si="312"/>
        <v>Green</v>
      </c>
      <c r="F3345" s="72" t="s">
        <v>1725</v>
      </c>
      <c r="G3345" s="23"/>
      <c r="H3345" s="24" t="str">
        <f t="shared" si="313"/>
        <v>Start Loc</v>
      </c>
      <c r="I3345" s="24" t="str">
        <f t="shared" si="314"/>
        <v>End Loc</v>
      </c>
      <c r="J3345" s="24" t="str">
        <f t="shared" si="315"/>
        <v>Segment</v>
      </c>
      <c r="K3345" s="71" t="s">
        <v>985</v>
      </c>
      <c r="L3345" s="22">
        <v>4</v>
      </c>
      <c r="M3345" s="22">
        <v>4.24</v>
      </c>
      <c r="N3345" s="22">
        <v>3</v>
      </c>
      <c r="O3345" s="22">
        <v>0</v>
      </c>
      <c r="P3345" s="22">
        <v>0</v>
      </c>
      <c r="Q3345" s="22">
        <v>1</v>
      </c>
      <c r="R3345" s="22"/>
      <c r="S3345" s="22"/>
      <c r="T3345" s="22"/>
      <c r="U3345" t="s">
        <v>1985</v>
      </c>
      <c r="V3345" s="18">
        <f t="shared" si="316"/>
        <v>0.24000000000000021</v>
      </c>
      <c r="W3345" s="18">
        <v>41.2098764809</v>
      </c>
      <c r="X3345" s="18">
        <v>-80.859893458499997</v>
      </c>
      <c r="Y3345" s="18">
        <v>41.212779439199998</v>
      </c>
      <c r="Z3345" s="18">
        <v>-80.857503085600001</v>
      </c>
      <c r="AA3345" s="71" t="str">
        <f t="shared" si="317"/>
        <v>TRU</v>
      </c>
    </row>
    <row r="3346" spans="1:27" x14ac:dyDescent="0.25">
      <c r="A3346" s="22" t="s">
        <v>5919</v>
      </c>
      <c r="B3346" s="22">
        <v>0</v>
      </c>
      <c r="C3346" s="22" t="s">
        <v>4614</v>
      </c>
      <c r="D3346" s="22">
        <v>2</v>
      </c>
      <c r="E3346" s="23" t="str">
        <f t="shared" si="312"/>
        <v>Green</v>
      </c>
      <c r="F3346" s="72" t="s">
        <v>1672</v>
      </c>
      <c r="G3346" s="23"/>
      <c r="H3346" s="24" t="str">
        <f t="shared" si="313"/>
        <v>Start Loc</v>
      </c>
      <c r="I3346" s="24" t="str">
        <f t="shared" si="314"/>
        <v>End Loc</v>
      </c>
      <c r="J3346" s="24" t="str">
        <f t="shared" si="315"/>
        <v>Segment</v>
      </c>
      <c r="K3346" s="71" t="s">
        <v>943</v>
      </c>
      <c r="L3346" s="22">
        <v>3.75</v>
      </c>
      <c r="M3346" s="22">
        <v>3.99</v>
      </c>
      <c r="N3346" s="22">
        <v>2</v>
      </c>
      <c r="O3346" s="22">
        <v>0</v>
      </c>
      <c r="P3346" s="22">
        <v>0</v>
      </c>
      <c r="Q3346" s="22">
        <v>0</v>
      </c>
      <c r="R3346" s="22"/>
      <c r="S3346" s="22"/>
      <c r="T3346" s="22"/>
      <c r="U3346" t="s">
        <v>4783</v>
      </c>
      <c r="V3346" s="18">
        <f t="shared" si="316"/>
        <v>0.24000000000000021</v>
      </c>
      <c r="W3346" s="18">
        <v>41.210941882999997</v>
      </c>
      <c r="X3346" s="18">
        <v>-81.213511014800005</v>
      </c>
      <c r="Y3346" s="18">
        <v>41.214112814499998</v>
      </c>
      <c r="Z3346" s="18">
        <v>-81.211667170599995</v>
      </c>
      <c r="AA3346" s="71" t="str">
        <f t="shared" si="317"/>
        <v>POR</v>
      </c>
    </row>
    <row r="3347" spans="1:27" x14ac:dyDescent="0.25">
      <c r="A3347" s="22" t="s">
        <v>6470</v>
      </c>
      <c r="B3347" s="22">
        <v>0</v>
      </c>
      <c r="C3347" s="22" t="s">
        <v>4631</v>
      </c>
      <c r="D3347" s="22">
        <v>3</v>
      </c>
      <c r="E3347" s="23" t="str">
        <f t="shared" si="312"/>
        <v>Green</v>
      </c>
      <c r="F3347" s="72" t="s">
        <v>1725</v>
      </c>
      <c r="G3347" s="23"/>
      <c r="H3347" s="24" t="str">
        <f t="shared" si="313"/>
        <v>Start Loc</v>
      </c>
      <c r="I3347" s="24" t="str">
        <f t="shared" si="314"/>
        <v>End Loc</v>
      </c>
      <c r="J3347" s="24" t="str">
        <f t="shared" si="315"/>
        <v>Segment</v>
      </c>
      <c r="K3347" s="71" t="s">
        <v>995</v>
      </c>
      <c r="L3347" s="22">
        <v>3</v>
      </c>
      <c r="M3347" s="22">
        <v>3.24</v>
      </c>
      <c r="N3347" s="22">
        <v>3</v>
      </c>
      <c r="O3347" s="22">
        <v>0</v>
      </c>
      <c r="P3347" s="22">
        <v>0</v>
      </c>
      <c r="Q3347" s="22">
        <v>2</v>
      </c>
      <c r="R3347" s="22"/>
      <c r="S3347" s="22"/>
      <c r="T3347" s="22"/>
      <c r="U3347" t="s">
        <v>1255</v>
      </c>
      <c r="V3347" s="18">
        <f t="shared" si="316"/>
        <v>0.24000000000000021</v>
      </c>
      <c r="W3347" s="18">
        <v>41.212279721400002</v>
      </c>
      <c r="X3347" s="18">
        <v>-80.699229310899995</v>
      </c>
      <c r="Y3347" s="18">
        <v>41.214502955299999</v>
      </c>
      <c r="Z3347" s="18">
        <v>-80.695707380499996</v>
      </c>
      <c r="AA3347" s="71" t="str">
        <f t="shared" si="317"/>
        <v>TRU</v>
      </c>
    </row>
    <row r="3348" spans="1:27" x14ac:dyDescent="0.25">
      <c r="A3348" s="22" t="s">
        <v>5294</v>
      </c>
      <c r="B3348" s="22">
        <v>0</v>
      </c>
      <c r="C3348" s="22" t="s">
        <v>4620</v>
      </c>
      <c r="D3348" s="22">
        <v>3</v>
      </c>
      <c r="E3348" s="23" t="str">
        <f t="shared" si="312"/>
        <v>Green</v>
      </c>
      <c r="F3348" s="72" t="s">
        <v>1725</v>
      </c>
      <c r="G3348" s="23"/>
      <c r="H3348" s="24" t="str">
        <f t="shared" si="313"/>
        <v>Start Loc</v>
      </c>
      <c r="I3348" s="24" t="str">
        <f t="shared" si="314"/>
        <v>End Loc</v>
      </c>
      <c r="J3348" s="24" t="str">
        <f t="shared" si="315"/>
        <v>Segment</v>
      </c>
      <c r="K3348" s="71" t="s">
        <v>907</v>
      </c>
      <c r="L3348" s="22">
        <v>0</v>
      </c>
      <c r="M3348" s="22">
        <v>0.24</v>
      </c>
      <c r="N3348" s="22">
        <v>3</v>
      </c>
      <c r="O3348" s="22">
        <v>0</v>
      </c>
      <c r="P3348" s="22">
        <v>2</v>
      </c>
      <c r="Q3348" s="22">
        <v>3</v>
      </c>
      <c r="R3348" s="22"/>
      <c r="S3348" s="22"/>
      <c r="T3348" s="22"/>
      <c r="U3348" t="s">
        <v>4860</v>
      </c>
      <c r="V3348" s="18">
        <f t="shared" si="316"/>
        <v>0.24</v>
      </c>
      <c r="W3348" s="18">
        <v>41.211437785299999</v>
      </c>
      <c r="X3348" s="18">
        <v>-80.9564102529</v>
      </c>
      <c r="Y3348" s="18">
        <v>41.214589030299997</v>
      </c>
      <c r="Z3348" s="18">
        <v>-80.958154509899998</v>
      </c>
      <c r="AA3348" s="71" t="str">
        <f t="shared" si="317"/>
        <v>TRU</v>
      </c>
    </row>
    <row r="3349" spans="1:27" x14ac:dyDescent="0.25">
      <c r="A3349" s="22" t="s">
        <v>3435</v>
      </c>
      <c r="B3349" s="22">
        <v>0</v>
      </c>
      <c r="C3349" s="22" t="s">
        <v>4607</v>
      </c>
      <c r="D3349" s="22">
        <v>3</v>
      </c>
      <c r="E3349" s="23" t="str">
        <f t="shared" si="312"/>
        <v>Green</v>
      </c>
      <c r="F3349" s="72" t="s">
        <v>1706</v>
      </c>
      <c r="G3349" s="23"/>
      <c r="H3349" s="24" t="str">
        <f t="shared" si="313"/>
        <v>Start Loc</v>
      </c>
      <c r="I3349" s="24" t="str">
        <f t="shared" si="314"/>
        <v>End Loc</v>
      </c>
      <c r="J3349" s="24" t="str">
        <f t="shared" si="315"/>
        <v>Segment</v>
      </c>
      <c r="K3349" s="71" t="s">
        <v>1059</v>
      </c>
      <c r="L3349" s="22">
        <v>5</v>
      </c>
      <c r="M3349" s="22">
        <v>5.24</v>
      </c>
      <c r="N3349" s="22">
        <v>3</v>
      </c>
      <c r="O3349" s="22">
        <v>0</v>
      </c>
      <c r="P3349" s="22">
        <v>1</v>
      </c>
      <c r="Q3349" s="22">
        <v>1</v>
      </c>
      <c r="R3349" s="22"/>
      <c r="S3349" s="22"/>
      <c r="T3349" s="22"/>
      <c r="U3349" t="s">
        <v>614</v>
      </c>
      <c r="V3349" s="18">
        <f t="shared" si="316"/>
        <v>0.24000000000000021</v>
      </c>
      <c r="W3349" s="18">
        <v>41.212594942499997</v>
      </c>
      <c r="X3349" s="18">
        <v>-81.901335542699996</v>
      </c>
      <c r="Y3349" s="18">
        <v>41.215230043799998</v>
      </c>
      <c r="Z3349" s="18">
        <v>-81.903551174399993</v>
      </c>
      <c r="AA3349" s="71" t="str">
        <f t="shared" si="317"/>
        <v>MED</v>
      </c>
    </row>
    <row r="3350" spans="1:27" x14ac:dyDescent="0.25">
      <c r="A3350" s="22" t="s">
        <v>3431</v>
      </c>
      <c r="B3350" s="22">
        <v>0</v>
      </c>
      <c r="C3350" s="22" t="s">
        <v>4627</v>
      </c>
      <c r="D3350" s="22">
        <v>2</v>
      </c>
      <c r="E3350" s="23" t="str">
        <f t="shared" si="312"/>
        <v>Green</v>
      </c>
      <c r="F3350" s="72" t="s">
        <v>1725</v>
      </c>
      <c r="G3350" s="23"/>
      <c r="H3350" s="24" t="str">
        <f t="shared" si="313"/>
        <v>Start Loc</v>
      </c>
      <c r="I3350" s="24" t="str">
        <f t="shared" si="314"/>
        <v>End Loc</v>
      </c>
      <c r="J3350" s="24" t="str">
        <f t="shared" si="315"/>
        <v>Segment</v>
      </c>
      <c r="K3350" s="71" t="s">
        <v>995</v>
      </c>
      <c r="L3350" s="22">
        <v>3.25</v>
      </c>
      <c r="M3350" s="22">
        <v>3.49</v>
      </c>
      <c r="N3350" s="22">
        <v>2</v>
      </c>
      <c r="O3350" s="22">
        <v>0</v>
      </c>
      <c r="P3350" s="22">
        <v>0</v>
      </c>
      <c r="Q3350" s="22">
        <v>0</v>
      </c>
      <c r="R3350" s="22"/>
      <c r="S3350" s="22"/>
      <c r="T3350" s="22"/>
      <c r="U3350" t="s">
        <v>1255</v>
      </c>
      <c r="V3350" s="18">
        <f t="shared" si="316"/>
        <v>0.24000000000000021</v>
      </c>
      <c r="W3350" s="18">
        <v>41.214587149000003</v>
      </c>
      <c r="X3350" s="18">
        <v>-80.695551601800005</v>
      </c>
      <c r="Y3350" s="18">
        <v>41.215655103099998</v>
      </c>
      <c r="Z3350" s="18">
        <v>-80.691176850399998</v>
      </c>
      <c r="AA3350" s="71" t="str">
        <f t="shared" si="317"/>
        <v>TRU</v>
      </c>
    </row>
    <row r="3351" spans="1:27" x14ac:dyDescent="0.25">
      <c r="A3351" s="22" t="s">
        <v>4054</v>
      </c>
      <c r="B3351" s="22">
        <v>0</v>
      </c>
      <c r="C3351" s="22" t="s">
        <v>4622</v>
      </c>
      <c r="D3351" s="22">
        <v>2</v>
      </c>
      <c r="E3351" s="23" t="str">
        <f t="shared" si="312"/>
        <v>Green</v>
      </c>
      <c r="F3351" s="72" t="s">
        <v>1721</v>
      </c>
      <c r="G3351" s="23"/>
      <c r="H3351" s="24" t="str">
        <f t="shared" si="313"/>
        <v>Start Loc</v>
      </c>
      <c r="I3351" s="24" t="str">
        <f t="shared" si="314"/>
        <v>End Loc</v>
      </c>
      <c r="J3351" s="24" t="str">
        <f t="shared" si="315"/>
        <v>Segment</v>
      </c>
      <c r="K3351" s="71" t="s">
        <v>907</v>
      </c>
      <c r="L3351" s="22">
        <v>1.5</v>
      </c>
      <c r="M3351" s="22">
        <v>1.74</v>
      </c>
      <c r="N3351" s="22">
        <v>2</v>
      </c>
      <c r="O3351" s="22">
        <v>0</v>
      </c>
      <c r="P3351" s="22">
        <v>0</v>
      </c>
      <c r="Q3351" s="22">
        <v>5</v>
      </c>
      <c r="R3351" s="22"/>
      <c r="S3351" s="22"/>
      <c r="T3351" s="22"/>
      <c r="U3351" t="s">
        <v>1460</v>
      </c>
      <c r="V3351" s="18">
        <f t="shared" si="316"/>
        <v>0.24</v>
      </c>
      <c r="W3351" s="18">
        <v>41.212329593900002</v>
      </c>
      <c r="X3351" s="18">
        <v>-82.620942330600002</v>
      </c>
      <c r="Y3351" s="18">
        <v>41.2158008237</v>
      </c>
      <c r="Z3351" s="18">
        <v>-82.621029545300004</v>
      </c>
      <c r="AA3351" s="71" t="str">
        <f t="shared" si="317"/>
        <v>HUR</v>
      </c>
    </row>
    <row r="3352" spans="1:27" x14ac:dyDescent="0.25">
      <c r="A3352" s="22" t="s">
        <v>4941</v>
      </c>
      <c r="B3352" s="22">
        <v>0</v>
      </c>
      <c r="C3352" s="22" t="s">
        <v>4618</v>
      </c>
      <c r="D3352" s="22">
        <v>4</v>
      </c>
      <c r="E3352" s="23" t="str">
        <f t="shared" si="312"/>
        <v>Green</v>
      </c>
      <c r="F3352" s="72" t="s">
        <v>1706</v>
      </c>
      <c r="G3352" s="23"/>
      <c r="H3352" s="24" t="str">
        <f t="shared" si="313"/>
        <v>Start Loc</v>
      </c>
      <c r="I3352" s="24" t="str">
        <f t="shared" si="314"/>
        <v>End Loc</v>
      </c>
      <c r="J3352" s="24" t="str">
        <f t="shared" si="315"/>
        <v>Segment</v>
      </c>
      <c r="K3352" s="71" t="s">
        <v>903</v>
      </c>
      <c r="L3352" s="22">
        <v>2</v>
      </c>
      <c r="M3352" s="22">
        <v>2.2400000000000002</v>
      </c>
      <c r="N3352" s="22">
        <v>4</v>
      </c>
      <c r="O3352" s="22">
        <v>0</v>
      </c>
      <c r="P3352" s="22">
        <v>0</v>
      </c>
      <c r="Q3352" s="22">
        <v>1</v>
      </c>
      <c r="R3352" s="22"/>
      <c r="S3352" s="22"/>
      <c r="T3352" s="22"/>
      <c r="U3352" t="s">
        <v>4722</v>
      </c>
      <c r="V3352" s="18">
        <f t="shared" si="316"/>
        <v>0.24000000000000021</v>
      </c>
      <c r="W3352" s="18">
        <v>41.216954313000002</v>
      </c>
      <c r="X3352" s="18">
        <v>-81.803312858400005</v>
      </c>
      <c r="Y3352" s="18">
        <v>41.216255024600002</v>
      </c>
      <c r="Z3352" s="18">
        <v>-81.798880389299995</v>
      </c>
      <c r="AA3352" s="71" t="str">
        <f t="shared" si="317"/>
        <v>MED</v>
      </c>
    </row>
    <row r="3353" spans="1:27" x14ac:dyDescent="0.25">
      <c r="A3353" s="22" t="s">
        <v>5918</v>
      </c>
      <c r="B3353" s="22">
        <v>0</v>
      </c>
      <c r="C3353" s="22" t="s">
        <v>4622</v>
      </c>
      <c r="D3353" s="22">
        <v>2</v>
      </c>
      <c r="E3353" s="23" t="str">
        <f t="shared" si="312"/>
        <v>Green</v>
      </c>
      <c r="F3353" s="72" t="s">
        <v>1750</v>
      </c>
      <c r="G3353" s="23"/>
      <c r="H3353" s="24" t="str">
        <f t="shared" si="313"/>
        <v>Start Loc</v>
      </c>
      <c r="I3353" s="24" t="str">
        <f t="shared" si="314"/>
        <v>End Loc</v>
      </c>
      <c r="J3353" s="24" t="str">
        <f t="shared" si="315"/>
        <v>Segment</v>
      </c>
      <c r="K3353" s="71" t="e">
        <v>#VALUE!</v>
      </c>
      <c r="L3353" s="22">
        <v>1.5</v>
      </c>
      <c r="M3353" s="22">
        <v>1.74</v>
      </c>
      <c r="N3353" s="22">
        <v>2</v>
      </c>
      <c r="O3353" s="22">
        <v>0</v>
      </c>
      <c r="P3353" s="22">
        <v>1</v>
      </c>
      <c r="Q3353" s="22">
        <v>1</v>
      </c>
      <c r="R3353" s="22"/>
      <c r="S3353" s="22"/>
      <c r="T3353" s="22"/>
      <c r="U3353" t="s">
        <v>2080</v>
      </c>
      <c r="V3353" s="18">
        <f t="shared" si="316"/>
        <v>0.24</v>
      </c>
      <c r="W3353" s="18">
        <v>41.213391791500001</v>
      </c>
      <c r="X3353" s="18">
        <v>-84.180247126699996</v>
      </c>
      <c r="Y3353" s="18">
        <v>41.216320759699997</v>
      </c>
      <c r="Z3353" s="18">
        <v>-84.178471461000001</v>
      </c>
      <c r="AA3353" s="71" t="str">
        <f t="shared" si="317"/>
        <v>HEN</v>
      </c>
    </row>
    <row r="3354" spans="1:27" x14ac:dyDescent="0.25">
      <c r="A3354" s="22" t="s">
        <v>3249</v>
      </c>
      <c r="B3354" s="22">
        <v>0</v>
      </c>
      <c r="C3354" s="22" t="s">
        <v>4622</v>
      </c>
      <c r="D3354" s="22">
        <v>3</v>
      </c>
      <c r="E3354" s="23" t="str">
        <f t="shared" si="312"/>
        <v>Green</v>
      </c>
      <c r="F3354" s="72" t="s">
        <v>1678</v>
      </c>
      <c r="G3354" s="23"/>
      <c r="H3354" s="24" t="str">
        <f t="shared" si="313"/>
        <v>Start Loc</v>
      </c>
      <c r="I3354" s="24" t="str">
        <f t="shared" si="314"/>
        <v>End Loc</v>
      </c>
      <c r="J3354" s="24" t="str">
        <f t="shared" si="315"/>
        <v>Segment</v>
      </c>
      <c r="K3354" s="71" t="s">
        <v>901</v>
      </c>
      <c r="L3354" s="22">
        <v>1.5</v>
      </c>
      <c r="M3354" s="22">
        <v>1.74</v>
      </c>
      <c r="N3354" s="22">
        <v>3</v>
      </c>
      <c r="O3354" s="22">
        <v>0</v>
      </c>
      <c r="P3354" s="22">
        <v>0</v>
      </c>
      <c r="Q3354" s="22">
        <v>0</v>
      </c>
      <c r="R3354" s="22"/>
      <c r="S3354" s="22"/>
      <c r="T3354" s="22"/>
      <c r="U3354" t="s">
        <v>1476</v>
      </c>
      <c r="V3354" s="18">
        <f t="shared" si="316"/>
        <v>0.24</v>
      </c>
      <c r="W3354" s="18">
        <v>41.218038188800001</v>
      </c>
      <c r="X3354" s="18">
        <v>-81.596358394800006</v>
      </c>
      <c r="Y3354" s="18">
        <v>41.216535401800002</v>
      </c>
      <c r="Z3354" s="18">
        <v>-81.592984540900005</v>
      </c>
      <c r="AA3354" s="71" t="str">
        <f t="shared" si="317"/>
        <v>SUM</v>
      </c>
    </row>
    <row r="3355" spans="1:27" x14ac:dyDescent="0.25">
      <c r="A3355" s="22" t="s">
        <v>2205</v>
      </c>
      <c r="B3355" s="22">
        <v>0</v>
      </c>
      <c r="C3355" s="22" t="s">
        <v>4608</v>
      </c>
      <c r="D3355" s="22">
        <v>2</v>
      </c>
      <c r="E3355" s="23" t="str">
        <f t="shared" si="312"/>
        <v>Green</v>
      </c>
      <c r="F3355" s="72" t="s">
        <v>1706</v>
      </c>
      <c r="G3355" s="23"/>
      <c r="H3355" s="24" t="str">
        <f t="shared" si="313"/>
        <v>Start Loc</v>
      </c>
      <c r="I3355" s="24" t="str">
        <f t="shared" si="314"/>
        <v>End Loc</v>
      </c>
      <c r="J3355" s="24" t="str">
        <f t="shared" si="315"/>
        <v>Segment</v>
      </c>
      <c r="K3355" s="71" t="s">
        <v>833</v>
      </c>
      <c r="L3355" s="22">
        <v>1.25</v>
      </c>
      <c r="M3355" s="22">
        <v>1.49</v>
      </c>
      <c r="N3355" s="22">
        <v>2</v>
      </c>
      <c r="O3355" s="22">
        <v>0</v>
      </c>
      <c r="P3355" s="22">
        <v>0</v>
      </c>
      <c r="Q3355" s="22">
        <v>0</v>
      </c>
      <c r="R3355" s="22"/>
      <c r="S3355" s="22"/>
      <c r="T3355" s="22"/>
      <c r="U3355" t="s">
        <v>2041</v>
      </c>
      <c r="V3355" s="18">
        <f t="shared" si="316"/>
        <v>0.24</v>
      </c>
      <c r="W3355" s="18">
        <v>41.213279400399998</v>
      </c>
      <c r="X3355" s="18">
        <v>-81.784942142000006</v>
      </c>
      <c r="Y3355" s="18">
        <v>41.216758585900003</v>
      </c>
      <c r="Z3355" s="18">
        <v>-81.784955679600003</v>
      </c>
      <c r="AA3355" s="71" t="str">
        <f t="shared" si="317"/>
        <v>MED</v>
      </c>
    </row>
    <row r="3356" spans="1:27" x14ac:dyDescent="0.25">
      <c r="A3356" s="22" t="s">
        <v>4210</v>
      </c>
      <c r="B3356" s="22">
        <v>0</v>
      </c>
      <c r="C3356" s="22" t="s">
        <v>4633</v>
      </c>
      <c r="D3356" s="22">
        <v>4</v>
      </c>
      <c r="E3356" s="23" t="str">
        <f t="shared" si="312"/>
        <v>Green</v>
      </c>
      <c r="F3356" s="72" t="s">
        <v>1678</v>
      </c>
      <c r="G3356" s="23"/>
      <c r="H3356" s="24" t="str">
        <f t="shared" si="313"/>
        <v>Start Loc</v>
      </c>
      <c r="I3356" s="24" t="str">
        <f t="shared" si="314"/>
        <v>End Loc</v>
      </c>
      <c r="J3356" s="24" t="str">
        <f t="shared" si="315"/>
        <v>Segment</v>
      </c>
      <c r="K3356" s="71" t="s">
        <v>876</v>
      </c>
      <c r="L3356" s="22">
        <v>10.25</v>
      </c>
      <c r="M3356" s="22">
        <v>10.49</v>
      </c>
      <c r="N3356" s="22">
        <v>4</v>
      </c>
      <c r="O3356" s="22">
        <v>0</v>
      </c>
      <c r="P3356" s="22">
        <v>0</v>
      </c>
      <c r="Q3356" s="22">
        <v>3</v>
      </c>
      <c r="R3356" s="22"/>
      <c r="S3356" s="22"/>
      <c r="T3356" s="22"/>
      <c r="U3356" t="s">
        <v>1784</v>
      </c>
      <c r="V3356" s="18">
        <f t="shared" si="316"/>
        <v>0.24000000000000021</v>
      </c>
      <c r="W3356" s="18">
        <v>41.214598318599997</v>
      </c>
      <c r="X3356" s="18">
        <v>-81.556003477100006</v>
      </c>
      <c r="Y3356" s="18">
        <v>41.217332382499997</v>
      </c>
      <c r="Z3356" s="18">
        <v>-81.553786248099996</v>
      </c>
      <c r="AA3356" s="71" t="str">
        <f t="shared" si="317"/>
        <v>SUM</v>
      </c>
    </row>
    <row r="3357" spans="1:27" x14ac:dyDescent="0.25">
      <c r="A3357" s="22" t="s">
        <v>5314</v>
      </c>
      <c r="B3357" s="22">
        <v>0</v>
      </c>
      <c r="C3357" s="22" t="s">
        <v>4643</v>
      </c>
      <c r="D3357" s="22">
        <v>2</v>
      </c>
      <c r="E3357" s="23" t="str">
        <f t="shared" si="312"/>
        <v>Green</v>
      </c>
      <c r="F3357" s="72" t="s">
        <v>1725</v>
      </c>
      <c r="G3357" s="23"/>
      <c r="H3357" s="24" t="str">
        <f t="shared" si="313"/>
        <v>Start Loc</v>
      </c>
      <c r="I3357" s="24" t="str">
        <f t="shared" si="314"/>
        <v>End Loc</v>
      </c>
      <c r="J3357" s="24" t="str">
        <f t="shared" si="315"/>
        <v>Segment</v>
      </c>
      <c r="K3357" s="71" t="s">
        <v>995</v>
      </c>
      <c r="L3357" s="22">
        <v>3.5</v>
      </c>
      <c r="M3357" s="22">
        <v>3.74</v>
      </c>
      <c r="N3357" s="22">
        <v>2</v>
      </c>
      <c r="O3357" s="22">
        <v>0</v>
      </c>
      <c r="P3357" s="22">
        <v>0</v>
      </c>
      <c r="Q3357" s="22">
        <v>0</v>
      </c>
      <c r="R3357" s="22"/>
      <c r="S3357" s="22"/>
      <c r="T3357" s="22"/>
      <c r="U3357" t="s">
        <v>1255</v>
      </c>
      <c r="V3357" s="18">
        <f t="shared" si="316"/>
        <v>0.24000000000000021</v>
      </c>
      <c r="W3357" s="18">
        <v>41.215701327300003</v>
      </c>
      <c r="X3357" s="18">
        <v>-80.690994699900003</v>
      </c>
      <c r="Y3357" s="18">
        <v>41.217610967900001</v>
      </c>
      <c r="Z3357" s="18">
        <v>-80.6871820442</v>
      </c>
      <c r="AA3357" s="71" t="str">
        <f t="shared" si="317"/>
        <v>TRU</v>
      </c>
    </row>
    <row r="3358" spans="1:27" x14ac:dyDescent="0.25">
      <c r="A3358" s="22" t="s">
        <v>6114</v>
      </c>
      <c r="B3358" s="22">
        <v>0</v>
      </c>
      <c r="C3358" s="22" t="s">
        <v>4624</v>
      </c>
      <c r="D3358" s="22">
        <v>2</v>
      </c>
      <c r="E3358" s="23" t="str">
        <f t="shared" si="312"/>
        <v>Green</v>
      </c>
      <c r="F3358" s="72" t="s">
        <v>1721</v>
      </c>
      <c r="G3358" s="23"/>
      <c r="H3358" s="24" t="str">
        <f t="shared" si="313"/>
        <v>Start Loc</v>
      </c>
      <c r="I3358" s="24" t="str">
        <f t="shared" si="314"/>
        <v>End Loc</v>
      </c>
      <c r="J3358" s="24" t="str">
        <f t="shared" si="315"/>
        <v>Segment</v>
      </c>
      <c r="K3358" s="71" t="s">
        <v>929</v>
      </c>
      <c r="L3358" s="22">
        <v>2.25</v>
      </c>
      <c r="M3358" s="22">
        <v>2.4900000000000002</v>
      </c>
      <c r="N3358" s="22">
        <v>2</v>
      </c>
      <c r="O3358" s="22">
        <v>0</v>
      </c>
      <c r="P3358" s="22">
        <v>0</v>
      </c>
      <c r="Q3358" s="22">
        <v>1</v>
      </c>
      <c r="R3358" s="22"/>
      <c r="S3358" s="22"/>
      <c r="T3358" s="22"/>
      <c r="U3358" t="s">
        <v>1940</v>
      </c>
      <c r="V3358" s="18">
        <f t="shared" si="316"/>
        <v>0.24000000000000021</v>
      </c>
      <c r="W3358" s="18">
        <v>41.214476775100003</v>
      </c>
      <c r="X3358" s="18">
        <v>-82.751174598000006</v>
      </c>
      <c r="Y3358" s="18">
        <v>41.217615608700001</v>
      </c>
      <c r="Z3358" s="18">
        <v>-82.752498050900002</v>
      </c>
      <c r="AA3358" s="71" t="str">
        <f t="shared" si="317"/>
        <v>HUR</v>
      </c>
    </row>
    <row r="3359" spans="1:27" x14ac:dyDescent="0.25">
      <c r="A3359" s="22" t="s">
        <v>5117</v>
      </c>
      <c r="B3359" s="22">
        <v>0</v>
      </c>
      <c r="C3359" s="22" t="s">
        <v>4616</v>
      </c>
      <c r="D3359" s="22">
        <v>2</v>
      </c>
      <c r="E3359" s="23" t="str">
        <f t="shared" si="312"/>
        <v>Green</v>
      </c>
      <c r="F3359" s="72" t="s">
        <v>1672</v>
      </c>
      <c r="G3359" s="23"/>
      <c r="H3359" s="24" t="str">
        <f t="shared" si="313"/>
        <v>Start Loc</v>
      </c>
      <c r="I3359" s="24" t="str">
        <f t="shared" si="314"/>
        <v>End Loc</v>
      </c>
      <c r="J3359" s="24" t="str">
        <f t="shared" si="315"/>
        <v>Segment</v>
      </c>
      <c r="K3359" s="71" t="s">
        <v>943</v>
      </c>
      <c r="L3359" s="22">
        <v>4</v>
      </c>
      <c r="M3359" s="22">
        <v>4.24</v>
      </c>
      <c r="N3359" s="22">
        <v>2</v>
      </c>
      <c r="O3359" s="22">
        <v>3</v>
      </c>
      <c r="P3359" s="22">
        <v>4</v>
      </c>
      <c r="Q3359" s="22">
        <v>6</v>
      </c>
      <c r="R3359" s="22"/>
      <c r="S3359" s="22"/>
      <c r="T3359" s="22"/>
      <c r="U3359" t="s">
        <v>4783</v>
      </c>
      <c r="V3359" s="18">
        <f t="shared" si="316"/>
        <v>0.24000000000000021</v>
      </c>
      <c r="W3359" s="18">
        <v>41.2142571344</v>
      </c>
      <c r="X3359" s="18">
        <v>-81.2116538171</v>
      </c>
      <c r="Y3359" s="18">
        <v>41.217734955600001</v>
      </c>
      <c r="Z3359" s="18">
        <v>-81.211531775599994</v>
      </c>
      <c r="AA3359" s="71" t="str">
        <f t="shared" si="317"/>
        <v>POR</v>
      </c>
    </row>
    <row r="3360" spans="1:27" x14ac:dyDescent="0.25">
      <c r="A3360" s="22" t="s">
        <v>5650</v>
      </c>
      <c r="B3360" s="22">
        <v>0</v>
      </c>
      <c r="C3360" s="22" t="s">
        <v>4665</v>
      </c>
      <c r="D3360" s="22">
        <v>2</v>
      </c>
      <c r="E3360" s="23" t="str">
        <f t="shared" si="312"/>
        <v>Green</v>
      </c>
      <c r="F3360" s="72" t="s">
        <v>1678</v>
      </c>
      <c r="G3360" s="23"/>
      <c r="H3360" s="24" t="str">
        <f t="shared" si="313"/>
        <v>Start Loc</v>
      </c>
      <c r="I3360" s="24" t="str">
        <f t="shared" si="314"/>
        <v>End Loc</v>
      </c>
      <c r="J3360" s="24" t="str">
        <f t="shared" si="315"/>
        <v>Segment</v>
      </c>
      <c r="K3360" s="71" t="s">
        <v>844</v>
      </c>
      <c r="L3360" s="22">
        <v>9.75</v>
      </c>
      <c r="M3360" s="22">
        <v>9.99</v>
      </c>
      <c r="N3360" s="22">
        <v>2</v>
      </c>
      <c r="O3360" s="22">
        <v>0</v>
      </c>
      <c r="P3360" s="22">
        <v>0</v>
      </c>
      <c r="Q3360" s="22">
        <v>0</v>
      </c>
      <c r="R3360" s="22"/>
      <c r="S3360" s="22"/>
      <c r="T3360" s="22"/>
      <c r="U3360" t="s">
        <v>1803</v>
      </c>
      <c r="V3360" s="18">
        <f t="shared" si="316"/>
        <v>0.24000000000000021</v>
      </c>
      <c r="W3360" s="18">
        <v>41.215145975200002</v>
      </c>
      <c r="X3360" s="18">
        <v>-81.563902511600006</v>
      </c>
      <c r="Y3360" s="18">
        <v>41.218138807499997</v>
      </c>
      <c r="Z3360" s="18">
        <v>-81.561633065300001</v>
      </c>
      <c r="AA3360" s="71" t="str">
        <f t="shared" si="317"/>
        <v>SUM</v>
      </c>
    </row>
    <row r="3361" spans="1:27" x14ac:dyDescent="0.25">
      <c r="A3361" s="22" t="s">
        <v>5158</v>
      </c>
      <c r="B3361" s="22">
        <v>0</v>
      </c>
      <c r="C3361" s="22" t="s">
        <v>4626</v>
      </c>
      <c r="D3361" s="22">
        <v>2</v>
      </c>
      <c r="E3361" s="23" t="str">
        <f t="shared" si="312"/>
        <v>Green</v>
      </c>
      <c r="F3361" s="72" t="s">
        <v>1678</v>
      </c>
      <c r="G3361" s="23"/>
      <c r="H3361" s="24" t="str">
        <f t="shared" si="313"/>
        <v>Start Loc</v>
      </c>
      <c r="I3361" s="24" t="str">
        <f t="shared" si="314"/>
        <v>End Loc</v>
      </c>
      <c r="J3361" s="24" t="str">
        <f t="shared" si="315"/>
        <v>Segment</v>
      </c>
      <c r="K3361" s="71" t="s">
        <v>1065</v>
      </c>
      <c r="L3361" s="22">
        <v>1.75</v>
      </c>
      <c r="M3361" s="22">
        <v>1.99</v>
      </c>
      <c r="N3361" s="22">
        <v>2</v>
      </c>
      <c r="O3361" s="22">
        <v>0</v>
      </c>
      <c r="P3361" s="22">
        <v>0</v>
      </c>
      <c r="Q3361" s="22">
        <v>2</v>
      </c>
      <c r="R3361" s="22"/>
      <c r="S3361" s="22"/>
      <c r="T3361" s="22"/>
      <c r="U3361" t="s">
        <v>1400</v>
      </c>
      <c r="V3361" s="18">
        <f t="shared" si="316"/>
        <v>0.24</v>
      </c>
      <c r="W3361" s="18">
        <v>41.219823851900003</v>
      </c>
      <c r="X3361" s="18">
        <v>-81.519279430200001</v>
      </c>
      <c r="Y3361" s="18">
        <v>41.219330898400003</v>
      </c>
      <c r="Z3361" s="18">
        <v>-81.514735417300002</v>
      </c>
      <c r="AA3361" s="71" t="str">
        <f t="shared" si="317"/>
        <v>SUM</v>
      </c>
    </row>
    <row r="3362" spans="1:27" x14ac:dyDescent="0.25">
      <c r="A3362" s="22" t="s">
        <v>3010</v>
      </c>
      <c r="B3362" s="22">
        <v>0</v>
      </c>
      <c r="C3362" s="22" t="s">
        <v>4643</v>
      </c>
      <c r="D3362" s="22">
        <v>2</v>
      </c>
      <c r="E3362" s="23" t="str">
        <f t="shared" si="312"/>
        <v>Green</v>
      </c>
      <c r="F3362" s="72" t="s">
        <v>1719</v>
      </c>
      <c r="G3362" s="23"/>
      <c r="H3362" s="24" t="str">
        <f t="shared" si="313"/>
        <v>Start Loc</v>
      </c>
      <c r="I3362" s="24" t="str">
        <f t="shared" si="314"/>
        <v>End Loc</v>
      </c>
      <c r="J3362" s="24" t="str">
        <f t="shared" si="315"/>
        <v>Segment</v>
      </c>
      <c r="K3362" s="71" t="s">
        <v>2029</v>
      </c>
      <c r="L3362" s="22">
        <v>3.5</v>
      </c>
      <c r="M3362" s="22">
        <v>3.74</v>
      </c>
      <c r="N3362" s="22">
        <v>2</v>
      </c>
      <c r="O3362" s="22">
        <v>0</v>
      </c>
      <c r="P3362" s="22">
        <v>0</v>
      </c>
      <c r="Q3362" s="22">
        <v>2</v>
      </c>
      <c r="R3362" s="22"/>
      <c r="S3362" s="22"/>
      <c r="T3362" s="22"/>
      <c r="U3362" t="s">
        <v>1888</v>
      </c>
      <c r="V3362" s="18">
        <f t="shared" si="316"/>
        <v>0.24000000000000021</v>
      </c>
      <c r="W3362" s="18">
        <v>41.216214672900001</v>
      </c>
      <c r="X3362" s="18">
        <v>-84.2647083305</v>
      </c>
      <c r="Y3362" s="18">
        <v>41.2194997362</v>
      </c>
      <c r="Z3362" s="18">
        <v>-84.265730980699999</v>
      </c>
      <c r="AA3362" s="71" t="str">
        <f t="shared" si="317"/>
        <v>DEF</v>
      </c>
    </row>
    <row r="3363" spans="1:27" x14ac:dyDescent="0.25">
      <c r="A3363" s="22" t="s">
        <v>5936</v>
      </c>
      <c r="B3363" s="22">
        <v>0</v>
      </c>
      <c r="C3363" s="22" t="s">
        <v>4647</v>
      </c>
      <c r="D3363" s="22">
        <v>2</v>
      </c>
      <c r="E3363" s="23" t="str">
        <f t="shared" si="312"/>
        <v>Green</v>
      </c>
      <c r="F3363" s="72" t="s">
        <v>1678</v>
      </c>
      <c r="G3363" s="23"/>
      <c r="H3363" s="24" t="str">
        <f t="shared" si="313"/>
        <v>Start Loc</v>
      </c>
      <c r="I3363" s="24" t="str">
        <f t="shared" si="314"/>
        <v>End Loc</v>
      </c>
      <c r="J3363" s="24" t="str">
        <f t="shared" si="315"/>
        <v>Segment</v>
      </c>
      <c r="K3363" s="71" t="s">
        <v>876</v>
      </c>
      <c r="L3363" s="22">
        <v>10.5</v>
      </c>
      <c r="M3363" s="22">
        <v>10.74</v>
      </c>
      <c r="N3363" s="22">
        <v>2</v>
      </c>
      <c r="O3363" s="22">
        <v>0</v>
      </c>
      <c r="P3363" s="22">
        <v>0</v>
      </c>
      <c r="Q3363" s="22">
        <v>0</v>
      </c>
      <c r="R3363" s="22"/>
      <c r="S3363" s="22"/>
      <c r="T3363" s="22"/>
      <c r="U3363" t="s">
        <v>1784</v>
      </c>
      <c r="V3363" s="18">
        <f t="shared" si="316"/>
        <v>0.24000000000000021</v>
      </c>
      <c r="W3363" s="18">
        <v>41.217419393100002</v>
      </c>
      <c r="X3363" s="18">
        <v>-81.553632884099997</v>
      </c>
      <c r="Y3363" s="18">
        <v>41.219604490599998</v>
      </c>
      <c r="Z3363" s="18">
        <v>-81.550066850899995</v>
      </c>
      <c r="AA3363" s="71" t="str">
        <f t="shared" si="317"/>
        <v>SUM</v>
      </c>
    </row>
    <row r="3364" spans="1:27" x14ac:dyDescent="0.25">
      <c r="A3364" s="22" t="s">
        <v>3677</v>
      </c>
      <c r="B3364" s="22">
        <v>0</v>
      </c>
      <c r="C3364" s="22" t="s">
        <v>4626</v>
      </c>
      <c r="D3364" s="22">
        <v>3</v>
      </c>
      <c r="E3364" s="23" t="str">
        <f t="shared" si="312"/>
        <v>Green</v>
      </c>
      <c r="F3364" s="72" t="s">
        <v>1725</v>
      </c>
      <c r="G3364" s="23"/>
      <c r="H3364" s="24" t="str">
        <f t="shared" si="313"/>
        <v>Start Loc</v>
      </c>
      <c r="I3364" s="24" t="str">
        <f t="shared" si="314"/>
        <v>End Loc</v>
      </c>
      <c r="J3364" s="24" t="str">
        <f t="shared" si="315"/>
        <v>Segment</v>
      </c>
      <c r="K3364" s="71" t="s">
        <v>958</v>
      </c>
      <c r="L3364" s="22">
        <v>1.75</v>
      </c>
      <c r="M3364" s="22">
        <v>1.99</v>
      </c>
      <c r="N3364" s="22">
        <v>3</v>
      </c>
      <c r="O3364" s="22">
        <v>0</v>
      </c>
      <c r="P3364" s="22">
        <v>0</v>
      </c>
      <c r="Q3364" s="22">
        <v>5</v>
      </c>
      <c r="R3364" s="22"/>
      <c r="S3364" s="22"/>
      <c r="T3364" s="22"/>
      <c r="U3364" t="s">
        <v>1844</v>
      </c>
      <c r="V3364" s="18">
        <f t="shared" si="316"/>
        <v>0.24</v>
      </c>
      <c r="W3364" s="18">
        <v>41.216764835100001</v>
      </c>
      <c r="X3364" s="18">
        <v>-80.762909848299998</v>
      </c>
      <c r="Y3364" s="18">
        <v>41.220174616100003</v>
      </c>
      <c r="Z3364" s="18">
        <v>-80.763265911800005</v>
      </c>
      <c r="AA3364" s="71" t="str">
        <f t="shared" si="317"/>
        <v>TRU</v>
      </c>
    </row>
    <row r="3365" spans="1:27" x14ac:dyDescent="0.25">
      <c r="A3365" s="22" t="s">
        <v>4090</v>
      </c>
      <c r="B3365" s="22">
        <v>0</v>
      </c>
      <c r="C3365" s="22" t="s">
        <v>4606</v>
      </c>
      <c r="D3365" s="22">
        <v>3</v>
      </c>
      <c r="E3365" s="23" t="str">
        <f t="shared" si="312"/>
        <v>Green</v>
      </c>
      <c r="F3365" s="72" t="s">
        <v>1725</v>
      </c>
      <c r="G3365" s="23"/>
      <c r="H3365" s="24" t="str">
        <f t="shared" si="313"/>
        <v>Start Loc</v>
      </c>
      <c r="I3365" s="24" t="str">
        <f t="shared" si="314"/>
        <v>End Loc</v>
      </c>
      <c r="J3365" s="24" t="str">
        <f t="shared" si="315"/>
        <v>Segment</v>
      </c>
      <c r="K3365" s="71" t="s">
        <v>891</v>
      </c>
      <c r="L3365" s="22">
        <v>0.25</v>
      </c>
      <c r="M3365" s="22">
        <v>0.49</v>
      </c>
      <c r="N3365" s="22">
        <v>3</v>
      </c>
      <c r="O3365" s="22">
        <v>0</v>
      </c>
      <c r="P3365" s="22">
        <v>0</v>
      </c>
      <c r="Q3365" s="22">
        <v>0</v>
      </c>
      <c r="R3365" s="22"/>
      <c r="S3365" s="22"/>
      <c r="T3365" s="22"/>
      <c r="U3365" t="s">
        <v>1285</v>
      </c>
      <c r="V3365" s="18">
        <f t="shared" si="316"/>
        <v>0.24</v>
      </c>
      <c r="W3365" s="18">
        <v>41.220776261799998</v>
      </c>
      <c r="X3365" s="18">
        <v>-80.530589128800003</v>
      </c>
      <c r="Y3365" s="18">
        <v>41.220729104599997</v>
      </c>
      <c r="Z3365" s="18">
        <v>-80.526009126700004</v>
      </c>
      <c r="AA3365" s="71" t="str">
        <f t="shared" si="317"/>
        <v>TRU</v>
      </c>
    </row>
    <row r="3366" spans="1:27" x14ac:dyDescent="0.25">
      <c r="A3366" s="22" t="s">
        <v>5840</v>
      </c>
      <c r="B3366" s="22">
        <v>0</v>
      </c>
      <c r="C3366" s="22" t="s">
        <v>4606</v>
      </c>
      <c r="D3366" s="22">
        <v>2</v>
      </c>
      <c r="E3366" s="23" t="str">
        <f t="shared" si="312"/>
        <v>Green</v>
      </c>
      <c r="F3366" s="72" t="s">
        <v>1678</v>
      </c>
      <c r="G3366" s="23"/>
      <c r="H3366" s="24" t="str">
        <f t="shared" si="313"/>
        <v>Start Loc</v>
      </c>
      <c r="I3366" s="24" t="str">
        <f t="shared" si="314"/>
        <v>End Loc</v>
      </c>
      <c r="J3366" s="24" t="str">
        <f t="shared" si="315"/>
        <v>Segment</v>
      </c>
      <c r="K3366" s="71" t="s">
        <v>901</v>
      </c>
      <c r="L3366" s="22">
        <v>0.25</v>
      </c>
      <c r="M3366" s="22">
        <v>0.49</v>
      </c>
      <c r="N3366" s="22">
        <v>2</v>
      </c>
      <c r="O3366" s="22">
        <v>0</v>
      </c>
      <c r="P3366" s="22">
        <v>0</v>
      </c>
      <c r="Q3366" s="22">
        <v>1</v>
      </c>
      <c r="R3366" s="22"/>
      <c r="S3366" s="22"/>
      <c r="T3366" s="22"/>
      <c r="U3366" t="s">
        <v>1476</v>
      </c>
      <c r="V3366" s="18">
        <f t="shared" si="316"/>
        <v>0.24</v>
      </c>
      <c r="W3366" s="18">
        <v>41.2207457226</v>
      </c>
      <c r="X3366" s="18">
        <v>-81.619503050700004</v>
      </c>
      <c r="Y3366" s="18">
        <v>41.220975425500001</v>
      </c>
      <c r="Z3366" s="18">
        <v>-81.615084180300002</v>
      </c>
      <c r="AA3366" s="71" t="str">
        <f t="shared" si="317"/>
        <v>SUM</v>
      </c>
    </row>
    <row r="3367" spans="1:27" x14ac:dyDescent="0.25">
      <c r="A3367" s="22" t="s">
        <v>3258</v>
      </c>
      <c r="B3367" s="22">
        <v>0</v>
      </c>
      <c r="C3367" s="22" t="s">
        <v>4643</v>
      </c>
      <c r="D3367" s="22">
        <v>2</v>
      </c>
      <c r="E3367" s="23" t="str">
        <f t="shared" si="312"/>
        <v>Green</v>
      </c>
      <c r="F3367" s="72" t="s">
        <v>1725</v>
      </c>
      <c r="G3367" s="23"/>
      <c r="H3367" s="24" t="str">
        <f t="shared" si="313"/>
        <v>Start Loc</v>
      </c>
      <c r="I3367" s="24" t="str">
        <f t="shared" si="314"/>
        <v>End Loc</v>
      </c>
      <c r="J3367" s="24" t="str">
        <f t="shared" si="315"/>
        <v>Segment</v>
      </c>
      <c r="K3367" s="71" t="s">
        <v>1019</v>
      </c>
      <c r="L3367" s="22">
        <v>3.5</v>
      </c>
      <c r="M3367" s="22">
        <v>3.74</v>
      </c>
      <c r="N3367" s="22">
        <v>2</v>
      </c>
      <c r="O3367" s="22">
        <v>0</v>
      </c>
      <c r="P3367" s="22">
        <v>0</v>
      </c>
      <c r="Q3367" s="22">
        <v>0</v>
      </c>
      <c r="R3367" s="22"/>
      <c r="S3367" s="22"/>
      <c r="T3367" s="22"/>
      <c r="U3367" t="s">
        <v>1161</v>
      </c>
      <c r="V3367" s="18">
        <f t="shared" si="316"/>
        <v>0.24000000000000021</v>
      </c>
      <c r="W3367" s="18">
        <v>41.218757525500003</v>
      </c>
      <c r="X3367" s="18">
        <v>-80.805968857699995</v>
      </c>
      <c r="Y3367" s="18">
        <v>41.2220072832</v>
      </c>
      <c r="Z3367" s="18">
        <v>-80.806746432300002</v>
      </c>
      <c r="AA3367" s="71" t="str">
        <f t="shared" si="317"/>
        <v>TRU</v>
      </c>
    </row>
    <row r="3368" spans="1:27" x14ac:dyDescent="0.25">
      <c r="A3368" s="22" t="s">
        <v>3496</v>
      </c>
      <c r="B3368" s="22">
        <v>0</v>
      </c>
      <c r="C3368" s="22" t="s">
        <v>4622</v>
      </c>
      <c r="D3368" s="22">
        <v>4</v>
      </c>
      <c r="E3368" s="23" t="str">
        <f t="shared" si="312"/>
        <v>Green</v>
      </c>
      <c r="F3368" s="72" t="s">
        <v>1725</v>
      </c>
      <c r="G3368" s="23"/>
      <c r="H3368" s="24" t="str">
        <f t="shared" si="313"/>
        <v>Start Loc</v>
      </c>
      <c r="I3368" s="24" t="str">
        <f t="shared" si="314"/>
        <v>End Loc</v>
      </c>
      <c r="J3368" s="24" t="str">
        <f t="shared" si="315"/>
        <v>Segment</v>
      </c>
      <c r="K3368" s="71" t="s">
        <v>933</v>
      </c>
      <c r="L3368" s="22">
        <v>1.5</v>
      </c>
      <c r="M3368" s="22">
        <v>1.74</v>
      </c>
      <c r="N3368" s="22">
        <v>4</v>
      </c>
      <c r="O3368" s="22">
        <v>0</v>
      </c>
      <c r="P3368" s="22">
        <v>2</v>
      </c>
      <c r="Q3368" s="22">
        <v>2</v>
      </c>
      <c r="R3368" s="22"/>
      <c r="S3368" s="22"/>
      <c r="T3368" s="22"/>
      <c r="U3368" t="s">
        <v>1558</v>
      </c>
      <c r="V3368" s="18">
        <f t="shared" si="316"/>
        <v>0.24</v>
      </c>
      <c r="W3368" s="18">
        <v>41.219318893800001</v>
      </c>
      <c r="X3368" s="18">
        <v>-80.550327370399998</v>
      </c>
      <c r="Y3368" s="18">
        <v>41.222088811200003</v>
      </c>
      <c r="Z3368" s="18">
        <v>-80.552972415699998</v>
      </c>
      <c r="AA3368" s="71" t="str">
        <f t="shared" si="317"/>
        <v>TRU</v>
      </c>
    </row>
    <row r="3369" spans="1:27" x14ac:dyDescent="0.25">
      <c r="A3369" s="22" t="s">
        <v>2858</v>
      </c>
      <c r="B3369" s="22">
        <v>0</v>
      </c>
      <c r="C3369" s="22" t="s">
        <v>4673</v>
      </c>
      <c r="D3369" s="22">
        <v>2</v>
      </c>
      <c r="E3369" s="23" t="str">
        <f t="shared" si="312"/>
        <v>Green</v>
      </c>
      <c r="F3369" s="72" t="s">
        <v>1678</v>
      </c>
      <c r="G3369" s="23"/>
      <c r="H3369" s="24" t="str">
        <f t="shared" si="313"/>
        <v>Start Loc</v>
      </c>
      <c r="I3369" s="24" t="str">
        <f t="shared" si="314"/>
        <v>End Loc</v>
      </c>
      <c r="J3369" s="24" t="str">
        <f t="shared" si="315"/>
        <v>Segment</v>
      </c>
      <c r="K3369" s="71" t="s">
        <v>876</v>
      </c>
      <c r="L3369" s="22">
        <v>10.75</v>
      </c>
      <c r="M3369" s="22">
        <v>10.99</v>
      </c>
      <c r="N3369" s="22">
        <v>2</v>
      </c>
      <c r="O3369" s="22">
        <v>0</v>
      </c>
      <c r="P3369" s="22">
        <v>0</v>
      </c>
      <c r="Q3369" s="22">
        <v>1</v>
      </c>
      <c r="R3369" s="22"/>
      <c r="S3369" s="22"/>
      <c r="T3369" s="22"/>
      <c r="U3369" t="s">
        <v>1784</v>
      </c>
      <c r="V3369" s="18">
        <f t="shared" si="316"/>
        <v>0.24000000000000021</v>
      </c>
      <c r="W3369" s="18">
        <v>41.219726956300001</v>
      </c>
      <c r="X3369" s="18">
        <v>-81.549956324899995</v>
      </c>
      <c r="Y3369" s="18">
        <v>41.223018326199998</v>
      </c>
      <c r="Z3369" s="18">
        <v>-81.548562410900004</v>
      </c>
      <c r="AA3369" s="71" t="str">
        <f t="shared" si="317"/>
        <v>SUM</v>
      </c>
    </row>
    <row r="3370" spans="1:27" x14ac:dyDescent="0.25">
      <c r="A3370" s="22" t="s">
        <v>2404</v>
      </c>
      <c r="B3370" s="22">
        <v>0</v>
      </c>
      <c r="C3370" s="22" t="s">
        <v>4624</v>
      </c>
      <c r="D3370" s="22">
        <v>2</v>
      </c>
      <c r="E3370" s="23" t="str">
        <f t="shared" si="312"/>
        <v>Green</v>
      </c>
      <c r="F3370" s="72" t="s">
        <v>1750</v>
      </c>
      <c r="G3370" s="23"/>
      <c r="H3370" s="24" t="str">
        <f t="shared" si="313"/>
        <v>Start Loc</v>
      </c>
      <c r="I3370" s="24" t="str">
        <f t="shared" si="314"/>
        <v>End Loc</v>
      </c>
      <c r="J3370" s="24" t="str">
        <f t="shared" si="315"/>
        <v>Segment</v>
      </c>
      <c r="K3370" s="71" t="e">
        <v>#VALUE!</v>
      </c>
      <c r="L3370" s="22">
        <v>2.25</v>
      </c>
      <c r="M3370" s="22">
        <v>2.4900000000000002</v>
      </c>
      <c r="N3370" s="22">
        <v>2</v>
      </c>
      <c r="O3370" s="22">
        <v>0</v>
      </c>
      <c r="P3370" s="22">
        <v>0</v>
      </c>
      <c r="Q3370" s="22">
        <v>0</v>
      </c>
      <c r="R3370" s="22"/>
      <c r="S3370" s="22"/>
      <c r="T3370" s="22"/>
      <c r="U3370" t="s">
        <v>2080</v>
      </c>
      <c r="V3370" s="18">
        <f t="shared" si="316"/>
        <v>0.24000000000000021</v>
      </c>
      <c r="W3370" s="18">
        <v>41.220971069400001</v>
      </c>
      <c r="X3370" s="18">
        <v>-84.1710466121</v>
      </c>
      <c r="Y3370" s="18">
        <v>41.223557657800001</v>
      </c>
      <c r="Z3370" s="18">
        <v>-84.168079358200004</v>
      </c>
      <c r="AA3370" s="71" t="str">
        <f t="shared" si="317"/>
        <v>HEN</v>
      </c>
    </row>
    <row r="3371" spans="1:27" x14ac:dyDescent="0.25">
      <c r="A3371" s="22" t="s">
        <v>5586</v>
      </c>
      <c r="B3371" s="22">
        <v>0</v>
      </c>
      <c r="C3371" s="22" t="s">
        <v>4618</v>
      </c>
      <c r="D3371" s="22">
        <v>2</v>
      </c>
      <c r="E3371" s="23" t="str">
        <f t="shared" si="312"/>
        <v>Green</v>
      </c>
      <c r="F3371" s="72" t="s">
        <v>1725</v>
      </c>
      <c r="G3371" s="23"/>
      <c r="H3371" s="24" t="str">
        <f t="shared" si="313"/>
        <v>Start Loc</v>
      </c>
      <c r="I3371" s="24" t="str">
        <f t="shared" si="314"/>
        <v>End Loc</v>
      </c>
      <c r="J3371" s="24" t="str">
        <f t="shared" si="315"/>
        <v>Segment</v>
      </c>
      <c r="K3371" s="71" t="s">
        <v>958</v>
      </c>
      <c r="L3371" s="22">
        <v>2</v>
      </c>
      <c r="M3371" s="22">
        <v>2.2400000000000002</v>
      </c>
      <c r="N3371" s="22">
        <v>2</v>
      </c>
      <c r="O3371" s="22">
        <v>0</v>
      </c>
      <c r="P3371" s="22">
        <v>0</v>
      </c>
      <c r="Q3371" s="22">
        <v>1</v>
      </c>
      <c r="R3371" s="22"/>
      <c r="S3371" s="22"/>
      <c r="T3371" s="22"/>
      <c r="U3371" t="s">
        <v>1844</v>
      </c>
      <c r="V3371" s="18">
        <f t="shared" si="316"/>
        <v>0.24000000000000021</v>
      </c>
      <c r="W3371" s="18">
        <v>41.220303466099999</v>
      </c>
      <c r="X3371" s="18">
        <v>-80.763357445599993</v>
      </c>
      <c r="Y3371" s="18">
        <v>41.223625245599997</v>
      </c>
      <c r="Z3371" s="18">
        <v>-80.764310936300006</v>
      </c>
      <c r="AA3371" s="71" t="str">
        <f t="shared" si="317"/>
        <v>TRU</v>
      </c>
    </row>
    <row r="3372" spans="1:27" x14ac:dyDescent="0.25">
      <c r="A3372" s="22" t="s">
        <v>4079</v>
      </c>
      <c r="B3372" s="22">
        <v>0</v>
      </c>
      <c r="C3372" s="22" t="s">
        <v>4620</v>
      </c>
      <c r="D3372" s="22">
        <v>5</v>
      </c>
      <c r="E3372" s="23" t="str">
        <f t="shared" si="312"/>
        <v>Green</v>
      </c>
      <c r="F3372" s="72" t="s">
        <v>1725</v>
      </c>
      <c r="G3372" s="23"/>
      <c r="H3372" s="24" t="str">
        <f t="shared" si="313"/>
        <v>Start Loc</v>
      </c>
      <c r="I3372" s="24" t="str">
        <f t="shared" si="314"/>
        <v>End Loc</v>
      </c>
      <c r="J3372" s="24" t="str">
        <f t="shared" si="315"/>
        <v>Segment</v>
      </c>
      <c r="K3372" s="71" t="s">
        <v>961</v>
      </c>
      <c r="L3372" s="22">
        <v>0</v>
      </c>
      <c r="M3372" s="22">
        <v>0.24</v>
      </c>
      <c r="N3372" s="22">
        <v>5</v>
      </c>
      <c r="O3372" s="22">
        <v>0</v>
      </c>
      <c r="P3372" s="22">
        <v>0</v>
      </c>
      <c r="Q3372" s="22">
        <v>3</v>
      </c>
      <c r="R3372" s="22"/>
      <c r="S3372" s="22"/>
      <c r="T3372" s="22"/>
      <c r="U3372" t="s">
        <v>1164</v>
      </c>
      <c r="V3372" s="18">
        <f t="shared" si="316"/>
        <v>0.24</v>
      </c>
      <c r="W3372" s="18">
        <v>41.231018260600003</v>
      </c>
      <c r="X3372" s="18">
        <v>-80.902934310299997</v>
      </c>
      <c r="Y3372" s="18">
        <v>41.232342729000003</v>
      </c>
      <c r="Z3372" s="18">
        <v>-80.898941483900003</v>
      </c>
      <c r="AA3372" s="71" t="str">
        <f t="shared" si="317"/>
        <v>TRU</v>
      </c>
    </row>
    <row r="3373" spans="1:27" x14ac:dyDescent="0.25">
      <c r="A3373" s="22" t="s">
        <v>2267</v>
      </c>
      <c r="B3373" s="22">
        <v>0</v>
      </c>
      <c r="C3373" s="22" t="s">
        <v>4639</v>
      </c>
      <c r="D3373" s="22">
        <v>2</v>
      </c>
      <c r="E3373" s="23" t="str">
        <f t="shared" si="312"/>
        <v>Green</v>
      </c>
      <c r="F3373" s="72" t="s">
        <v>1725</v>
      </c>
      <c r="G3373" s="23"/>
      <c r="H3373" s="24" t="str">
        <f t="shared" si="313"/>
        <v>Start Loc</v>
      </c>
      <c r="I3373" s="24" t="str">
        <f t="shared" si="314"/>
        <v>End Loc</v>
      </c>
      <c r="J3373" s="24" t="str">
        <f t="shared" si="315"/>
        <v>Segment</v>
      </c>
      <c r="K3373" s="71" t="s">
        <v>1117</v>
      </c>
      <c r="L3373" s="22">
        <v>13.75</v>
      </c>
      <c r="M3373" s="22">
        <v>13.99</v>
      </c>
      <c r="N3373" s="22">
        <v>2</v>
      </c>
      <c r="O3373" s="22">
        <v>0</v>
      </c>
      <c r="P3373" s="22">
        <v>0</v>
      </c>
      <c r="Q3373" s="22">
        <v>0</v>
      </c>
      <c r="R3373" s="22"/>
      <c r="S3373" s="22"/>
      <c r="T3373" s="22"/>
      <c r="U3373" t="s">
        <v>781</v>
      </c>
      <c r="V3373" s="18">
        <f t="shared" si="316"/>
        <v>0.24000000000000021</v>
      </c>
      <c r="W3373" s="18">
        <v>41.234097094200003</v>
      </c>
      <c r="X3373" s="18">
        <v>-80.564225225000001</v>
      </c>
      <c r="Y3373" s="18">
        <v>41.234038571600003</v>
      </c>
      <c r="Z3373" s="18">
        <v>-80.559625620800006</v>
      </c>
      <c r="AA3373" s="71" t="str">
        <f t="shared" si="317"/>
        <v>TRU</v>
      </c>
    </row>
    <row r="3374" spans="1:27" x14ac:dyDescent="0.25">
      <c r="A3374" s="22" t="s">
        <v>6140</v>
      </c>
      <c r="B3374" s="22">
        <v>0</v>
      </c>
      <c r="C3374" s="22" t="s">
        <v>4691</v>
      </c>
      <c r="D3374" s="22">
        <v>2</v>
      </c>
      <c r="E3374" s="23" t="str">
        <f t="shared" si="312"/>
        <v>Green</v>
      </c>
      <c r="F3374" s="72" t="s">
        <v>1725</v>
      </c>
      <c r="G3374" s="23"/>
      <c r="H3374" s="24" t="str">
        <f t="shared" si="313"/>
        <v>Start Loc</v>
      </c>
      <c r="I3374" s="24" t="str">
        <f t="shared" si="314"/>
        <v>End Loc</v>
      </c>
      <c r="J3374" s="24" t="str">
        <f t="shared" si="315"/>
        <v>Segment</v>
      </c>
      <c r="K3374" s="71" t="s">
        <v>1117</v>
      </c>
      <c r="L3374" s="22">
        <v>13</v>
      </c>
      <c r="M3374" s="22">
        <v>13.24</v>
      </c>
      <c r="N3374" s="22">
        <v>2</v>
      </c>
      <c r="O3374" s="22">
        <v>0</v>
      </c>
      <c r="P3374" s="22">
        <v>0</v>
      </c>
      <c r="Q3374" s="22">
        <v>1</v>
      </c>
      <c r="R3374" s="22"/>
      <c r="S3374" s="22"/>
      <c r="T3374" s="22"/>
      <c r="U3374" t="s">
        <v>781</v>
      </c>
      <c r="V3374" s="18">
        <f t="shared" si="316"/>
        <v>0.24000000000000021</v>
      </c>
      <c r="W3374" s="18">
        <v>41.235411604200003</v>
      </c>
      <c r="X3374" s="18">
        <v>-80.579066203799997</v>
      </c>
      <c r="Y3374" s="18">
        <v>41.234324160200003</v>
      </c>
      <c r="Z3374" s="18">
        <v>-80.5746923839</v>
      </c>
      <c r="AA3374" s="71" t="str">
        <f t="shared" si="317"/>
        <v>TRU</v>
      </c>
    </row>
    <row r="3375" spans="1:27" x14ac:dyDescent="0.25">
      <c r="A3375" s="22" t="s">
        <v>3380</v>
      </c>
      <c r="B3375" s="22">
        <v>0</v>
      </c>
      <c r="C3375" s="22" t="s">
        <v>4677</v>
      </c>
      <c r="D3375" s="22">
        <v>3</v>
      </c>
      <c r="E3375" s="23" t="str">
        <f t="shared" si="312"/>
        <v>Green</v>
      </c>
      <c r="F3375" s="72" t="s">
        <v>1725</v>
      </c>
      <c r="G3375" s="23"/>
      <c r="H3375" s="24" t="str">
        <f t="shared" si="313"/>
        <v>Start Loc</v>
      </c>
      <c r="I3375" s="24" t="str">
        <f t="shared" si="314"/>
        <v>End Loc</v>
      </c>
      <c r="J3375" s="24" t="str">
        <f t="shared" si="315"/>
        <v>Segment</v>
      </c>
      <c r="K3375" s="71" t="s">
        <v>1117</v>
      </c>
      <c r="L3375" s="22">
        <v>15.5</v>
      </c>
      <c r="M3375" s="22">
        <v>15.74</v>
      </c>
      <c r="N3375" s="22">
        <v>3</v>
      </c>
      <c r="O3375" s="22">
        <v>2</v>
      </c>
      <c r="P3375" s="22">
        <v>0</v>
      </c>
      <c r="Q3375" s="22">
        <v>1</v>
      </c>
      <c r="R3375" s="22"/>
      <c r="S3375" s="22"/>
      <c r="T3375" s="22"/>
      <c r="U3375" t="s">
        <v>781</v>
      </c>
      <c r="V3375" s="18">
        <f t="shared" si="316"/>
        <v>0.24000000000000021</v>
      </c>
      <c r="W3375" s="18">
        <v>41.235502674999999</v>
      </c>
      <c r="X3375" s="18">
        <v>-80.530998542299997</v>
      </c>
      <c r="Y3375" s="18">
        <v>41.234896654899998</v>
      </c>
      <c r="Z3375" s="18">
        <v>-80.526546109899996</v>
      </c>
      <c r="AA3375" s="71" t="str">
        <f t="shared" si="317"/>
        <v>TRU</v>
      </c>
    </row>
    <row r="3376" spans="1:27" x14ac:dyDescent="0.25">
      <c r="A3376" s="22" t="s">
        <v>3014</v>
      </c>
      <c r="B3376" s="22">
        <v>0</v>
      </c>
      <c r="C3376" s="22" t="s">
        <v>4687</v>
      </c>
      <c r="D3376" s="22">
        <v>2</v>
      </c>
      <c r="E3376" s="23" t="str">
        <f t="shared" si="312"/>
        <v>Green</v>
      </c>
      <c r="F3376" s="72" t="s">
        <v>1725</v>
      </c>
      <c r="G3376" s="23"/>
      <c r="H3376" s="24" t="str">
        <f t="shared" si="313"/>
        <v>Start Loc</v>
      </c>
      <c r="I3376" s="24" t="str">
        <f t="shared" si="314"/>
        <v>End Loc</v>
      </c>
      <c r="J3376" s="24" t="str">
        <f t="shared" si="315"/>
        <v>Segment</v>
      </c>
      <c r="K3376" s="71" t="s">
        <v>1117</v>
      </c>
      <c r="L3376" s="22">
        <v>11</v>
      </c>
      <c r="M3376" s="22">
        <v>11.24</v>
      </c>
      <c r="N3376" s="22">
        <v>2</v>
      </c>
      <c r="O3376" s="22">
        <v>0</v>
      </c>
      <c r="P3376" s="22">
        <v>0</v>
      </c>
      <c r="Q3376" s="22">
        <v>2</v>
      </c>
      <c r="R3376" s="22"/>
      <c r="S3376" s="22"/>
      <c r="T3376" s="22"/>
      <c r="U3376" t="s">
        <v>781</v>
      </c>
      <c r="V3376" s="18">
        <f t="shared" si="316"/>
        <v>0.24000000000000021</v>
      </c>
      <c r="W3376" s="18">
        <v>41.237028986299997</v>
      </c>
      <c r="X3376" s="18">
        <v>-80.617228251300006</v>
      </c>
      <c r="Y3376" s="18">
        <v>41.236056533599999</v>
      </c>
      <c r="Z3376" s="18">
        <v>-80.612826177599999</v>
      </c>
      <c r="AA3376" s="71" t="str">
        <f t="shared" si="317"/>
        <v>TRU</v>
      </c>
    </row>
    <row r="3377" spans="1:27" x14ac:dyDescent="0.25">
      <c r="A3377" s="22" t="s">
        <v>3077</v>
      </c>
      <c r="B3377" s="22">
        <v>0</v>
      </c>
      <c r="C3377" s="22" t="s">
        <v>4647</v>
      </c>
      <c r="D3377" s="22">
        <v>2</v>
      </c>
      <c r="E3377" s="23" t="str">
        <f t="shared" si="312"/>
        <v>Green</v>
      </c>
      <c r="F3377" s="72" t="s">
        <v>1725</v>
      </c>
      <c r="G3377" s="23"/>
      <c r="H3377" s="24" t="str">
        <f t="shared" si="313"/>
        <v>Start Loc</v>
      </c>
      <c r="I3377" s="24" t="str">
        <f t="shared" si="314"/>
        <v>End Loc</v>
      </c>
      <c r="J3377" s="24" t="str">
        <f t="shared" si="315"/>
        <v>Segment</v>
      </c>
      <c r="K3377" s="71" t="s">
        <v>1117</v>
      </c>
      <c r="L3377" s="22">
        <v>10.5</v>
      </c>
      <c r="M3377" s="22">
        <v>10.74</v>
      </c>
      <c r="N3377" s="22">
        <v>2</v>
      </c>
      <c r="O3377" s="22">
        <v>0</v>
      </c>
      <c r="P3377" s="22">
        <v>0</v>
      </c>
      <c r="Q3377" s="22">
        <v>2</v>
      </c>
      <c r="R3377" s="22"/>
      <c r="S3377" s="22"/>
      <c r="T3377" s="22"/>
      <c r="U3377" t="s">
        <v>781</v>
      </c>
      <c r="V3377" s="18">
        <f t="shared" si="316"/>
        <v>0.24000000000000021</v>
      </c>
      <c r="W3377" s="18">
        <v>41.236635096299999</v>
      </c>
      <c r="X3377" s="18">
        <v>-80.626739720399996</v>
      </c>
      <c r="Y3377" s="18">
        <v>41.236631025500003</v>
      </c>
      <c r="Z3377" s="18">
        <v>-80.6221910318</v>
      </c>
      <c r="AA3377" s="71" t="str">
        <f t="shared" si="317"/>
        <v>TRU</v>
      </c>
    </row>
    <row r="3378" spans="1:27" x14ac:dyDescent="0.25">
      <c r="A3378" s="22" t="s">
        <v>4958</v>
      </c>
      <c r="B3378" s="22">
        <v>0</v>
      </c>
      <c r="C3378" s="22" t="s">
        <v>4630</v>
      </c>
      <c r="D3378" s="22">
        <v>2</v>
      </c>
      <c r="E3378" s="23" t="str">
        <f t="shared" si="312"/>
        <v>Green</v>
      </c>
      <c r="F3378" s="72" t="s">
        <v>1725</v>
      </c>
      <c r="G3378" s="23"/>
      <c r="H3378" s="24" t="str">
        <f t="shared" si="313"/>
        <v>Start Loc</v>
      </c>
      <c r="I3378" s="24" t="str">
        <f t="shared" si="314"/>
        <v>End Loc</v>
      </c>
      <c r="J3378" s="24" t="str">
        <f t="shared" si="315"/>
        <v>Segment</v>
      </c>
      <c r="K3378" s="71" t="s">
        <v>1117</v>
      </c>
      <c r="L3378" s="22">
        <v>5.75</v>
      </c>
      <c r="M3378" s="22">
        <v>5.99</v>
      </c>
      <c r="N3378" s="22">
        <v>2</v>
      </c>
      <c r="O3378" s="22">
        <v>0</v>
      </c>
      <c r="P3378" s="22">
        <v>1</v>
      </c>
      <c r="Q3378" s="22">
        <v>2</v>
      </c>
      <c r="R3378" s="22"/>
      <c r="S3378" s="22"/>
      <c r="T3378" s="22"/>
      <c r="U3378" t="s">
        <v>781</v>
      </c>
      <c r="V3378" s="18">
        <f t="shared" si="316"/>
        <v>0.24000000000000021</v>
      </c>
      <c r="W3378" s="18">
        <v>41.236808031000002</v>
      </c>
      <c r="X3378" s="18">
        <v>-80.717415672399994</v>
      </c>
      <c r="Y3378" s="18">
        <v>41.236881841600002</v>
      </c>
      <c r="Z3378" s="18">
        <v>-80.712823757799995</v>
      </c>
      <c r="AA3378" s="71" t="str">
        <f t="shared" si="317"/>
        <v>TRU</v>
      </c>
    </row>
    <row r="3379" spans="1:27" x14ac:dyDescent="0.25">
      <c r="A3379" s="22" t="s">
        <v>3000</v>
      </c>
      <c r="B3379" s="22">
        <v>0</v>
      </c>
      <c r="C3379" s="22" t="s">
        <v>4621</v>
      </c>
      <c r="D3379" s="22">
        <v>2</v>
      </c>
      <c r="E3379" s="23" t="str">
        <f t="shared" si="312"/>
        <v>Green</v>
      </c>
      <c r="F3379" s="72" t="s">
        <v>1725</v>
      </c>
      <c r="G3379" s="23"/>
      <c r="H3379" s="24" t="str">
        <f t="shared" si="313"/>
        <v>Start Loc</v>
      </c>
      <c r="I3379" s="24" t="str">
        <f t="shared" si="314"/>
        <v>End Loc</v>
      </c>
      <c r="J3379" s="24" t="str">
        <f t="shared" si="315"/>
        <v>Segment</v>
      </c>
      <c r="K3379" s="71" t="s">
        <v>961</v>
      </c>
      <c r="L3379" s="22">
        <v>0.75</v>
      </c>
      <c r="M3379" s="22">
        <v>0.99</v>
      </c>
      <c r="N3379" s="22">
        <v>2</v>
      </c>
      <c r="O3379" s="22">
        <v>0</v>
      </c>
      <c r="P3379" s="22">
        <v>1</v>
      </c>
      <c r="Q3379" s="22">
        <v>2</v>
      </c>
      <c r="R3379" s="22"/>
      <c r="S3379" s="22"/>
      <c r="T3379" s="22"/>
      <c r="U3379" t="s">
        <v>1164</v>
      </c>
      <c r="V3379" s="18">
        <f t="shared" si="316"/>
        <v>0.24</v>
      </c>
      <c r="W3379" s="18">
        <v>41.235603608600002</v>
      </c>
      <c r="X3379" s="18">
        <v>-80.890146963800007</v>
      </c>
      <c r="Y3379" s="18">
        <v>41.237129515600003</v>
      </c>
      <c r="Z3379" s="18">
        <v>-80.8860205947</v>
      </c>
      <c r="AA3379" s="71" t="str">
        <f t="shared" si="317"/>
        <v>TRU</v>
      </c>
    </row>
    <row r="3380" spans="1:27" x14ac:dyDescent="0.25">
      <c r="A3380" s="22" t="s">
        <v>4321</v>
      </c>
      <c r="B3380" s="22">
        <v>0</v>
      </c>
      <c r="C3380" s="22" t="s">
        <v>4617</v>
      </c>
      <c r="D3380" s="22">
        <v>2</v>
      </c>
      <c r="E3380" s="23" t="str">
        <f t="shared" si="312"/>
        <v>Green</v>
      </c>
      <c r="F3380" s="72" t="s">
        <v>1719</v>
      </c>
      <c r="G3380" s="23"/>
      <c r="H3380" s="24" t="str">
        <f t="shared" si="313"/>
        <v>Start Loc</v>
      </c>
      <c r="I3380" s="24" t="str">
        <f t="shared" si="314"/>
        <v>End Loc</v>
      </c>
      <c r="J3380" s="24" t="str">
        <f t="shared" si="315"/>
        <v>Segment</v>
      </c>
      <c r="K3380" s="71" t="s">
        <v>998</v>
      </c>
      <c r="L3380" s="22">
        <v>2.75</v>
      </c>
      <c r="M3380" s="22">
        <v>2.99</v>
      </c>
      <c r="N3380" s="22">
        <v>2</v>
      </c>
      <c r="O3380" s="22">
        <v>0</v>
      </c>
      <c r="P3380" s="22">
        <v>1</v>
      </c>
      <c r="Q3380" s="22">
        <v>2</v>
      </c>
      <c r="R3380" s="22"/>
      <c r="S3380" s="22"/>
      <c r="T3380" s="22"/>
      <c r="U3380" t="s">
        <v>1270</v>
      </c>
      <c r="V3380" s="18">
        <f t="shared" si="316"/>
        <v>0.24000000000000021</v>
      </c>
      <c r="W3380" s="18">
        <v>41.2362496318</v>
      </c>
      <c r="X3380" s="18">
        <v>-84.400224847800004</v>
      </c>
      <c r="Y3380" s="18">
        <v>41.237509476100001</v>
      </c>
      <c r="Z3380" s="18">
        <v>-84.396026586600001</v>
      </c>
      <c r="AA3380" s="71" t="str">
        <f t="shared" si="317"/>
        <v>DEF</v>
      </c>
    </row>
    <row r="3381" spans="1:27" x14ac:dyDescent="0.25">
      <c r="A3381" s="22" t="s">
        <v>5166</v>
      </c>
      <c r="B3381" s="22">
        <v>0</v>
      </c>
      <c r="C3381" s="22" t="s">
        <v>4643</v>
      </c>
      <c r="D3381" s="22">
        <v>2</v>
      </c>
      <c r="E3381" s="23" t="str">
        <f t="shared" si="312"/>
        <v>Green</v>
      </c>
      <c r="F3381" s="72" t="s">
        <v>1725</v>
      </c>
      <c r="G3381" s="23"/>
      <c r="H3381" s="24" t="str">
        <f t="shared" si="313"/>
        <v>Start Loc</v>
      </c>
      <c r="I3381" s="24" t="str">
        <f t="shared" si="314"/>
        <v>End Loc</v>
      </c>
      <c r="J3381" s="24" t="str">
        <f t="shared" si="315"/>
        <v>Segment</v>
      </c>
      <c r="K3381" s="71" t="s">
        <v>1117</v>
      </c>
      <c r="L3381" s="22">
        <v>3.5</v>
      </c>
      <c r="M3381" s="22">
        <v>3.74</v>
      </c>
      <c r="N3381" s="22">
        <v>2</v>
      </c>
      <c r="O3381" s="22">
        <v>0</v>
      </c>
      <c r="P3381" s="22">
        <v>0</v>
      </c>
      <c r="Q3381" s="22">
        <v>1</v>
      </c>
      <c r="R3381" s="22"/>
      <c r="S3381" s="22"/>
      <c r="T3381" s="22"/>
      <c r="U3381" t="s">
        <v>781</v>
      </c>
      <c r="V3381" s="18">
        <f t="shared" si="316"/>
        <v>0.24000000000000021</v>
      </c>
      <c r="W3381" s="18">
        <v>41.237359675</v>
      </c>
      <c r="X3381" s="18">
        <v>-80.760312958100002</v>
      </c>
      <c r="Y3381" s="18">
        <v>41.237757392200002</v>
      </c>
      <c r="Z3381" s="18">
        <v>-80.755770090599995</v>
      </c>
      <c r="AA3381" s="71" t="str">
        <f t="shared" si="317"/>
        <v>TRU</v>
      </c>
    </row>
    <row r="3382" spans="1:27" x14ac:dyDescent="0.25">
      <c r="A3382" s="22" t="s">
        <v>2504</v>
      </c>
      <c r="B3382" s="22">
        <v>0</v>
      </c>
      <c r="C3382" s="22" t="s">
        <v>4631</v>
      </c>
      <c r="D3382" s="22">
        <v>3</v>
      </c>
      <c r="E3382" s="23" t="str">
        <f t="shared" si="312"/>
        <v>Green</v>
      </c>
      <c r="F3382" s="72" t="s">
        <v>1719</v>
      </c>
      <c r="G3382" s="23"/>
      <c r="H3382" s="24" t="str">
        <f t="shared" si="313"/>
        <v>Start Loc</v>
      </c>
      <c r="I3382" s="24" t="str">
        <f t="shared" si="314"/>
        <v>End Loc</v>
      </c>
      <c r="J3382" s="24" t="str">
        <f t="shared" si="315"/>
        <v>Segment</v>
      </c>
      <c r="K3382" s="71" t="s">
        <v>998</v>
      </c>
      <c r="L3382" s="22">
        <v>3</v>
      </c>
      <c r="M3382" s="22">
        <v>3.24</v>
      </c>
      <c r="N3382" s="22">
        <v>3</v>
      </c>
      <c r="O3382" s="22">
        <v>1</v>
      </c>
      <c r="P3382" s="22">
        <v>0</v>
      </c>
      <c r="Q3382" s="22">
        <v>0</v>
      </c>
      <c r="R3382" s="22"/>
      <c r="S3382" s="22"/>
      <c r="T3382" s="22"/>
      <c r="U3382" t="s">
        <v>1270</v>
      </c>
      <c r="V3382" s="18">
        <f t="shared" si="316"/>
        <v>0.24000000000000021</v>
      </c>
      <c r="W3382" s="18">
        <v>41.2376054888</v>
      </c>
      <c r="X3382" s="18">
        <v>-84.395883791299994</v>
      </c>
      <c r="Y3382" s="18">
        <v>41.238422359799998</v>
      </c>
      <c r="Z3382" s="18">
        <v>-84.391632172000001</v>
      </c>
      <c r="AA3382" s="71" t="str">
        <f t="shared" si="317"/>
        <v>DEF</v>
      </c>
    </row>
    <row r="3383" spans="1:27" x14ac:dyDescent="0.25">
      <c r="A3383" s="22" t="s">
        <v>3287</v>
      </c>
      <c r="B3383" s="22">
        <v>0</v>
      </c>
      <c r="C3383" s="22" t="s">
        <v>4606</v>
      </c>
      <c r="D3383" s="22">
        <v>5</v>
      </c>
      <c r="E3383" s="23" t="str">
        <f t="shared" si="312"/>
        <v>Green</v>
      </c>
      <c r="F3383" s="72" t="s">
        <v>1725</v>
      </c>
      <c r="G3383" s="23"/>
      <c r="H3383" s="24" t="str">
        <f t="shared" si="313"/>
        <v>Start Loc</v>
      </c>
      <c r="I3383" s="24" t="str">
        <f t="shared" si="314"/>
        <v>End Loc</v>
      </c>
      <c r="J3383" s="24" t="str">
        <f t="shared" si="315"/>
        <v>Segment</v>
      </c>
      <c r="K3383" s="71" t="s">
        <v>950</v>
      </c>
      <c r="L3383" s="22">
        <v>0.25</v>
      </c>
      <c r="M3383" s="22">
        <v>0.49</v>
      </c>
      <c r="N3383" s="22">
        <v>5</v>
      </c>
      <c r="O3383" s="22">
        <v>0</v>
      </c>
      <c r="P3383" s="22">
        <v>0</v>
      </c>
      <c r="Q3383" s="22">
        <v>0</v>
      </c>
      <c r="R3383" s="22"/>
      <c r="S3383" s="22"/>
      <c r="T3383" s="22"/>
      <c r="U3383" t="s">
        <v>1313</v>
      </c>
      <c r="V3383" s="18">
        <f t="shared" si="316"/>
        <v>0.24</v>
      </c>
      <c r="W3383" s="18">
        <v>41.240475332000003</v>
      </c>
      <c r="X3383" s="18">
        <v>-80.887095448699995</v>
      </c>
      <c r="Y3383" s="18">
        <v>41.238428790599997</v>
      </c>
      <c r="Z3383" s="18">
        <v>-80.883401114600005</v>
      </c>
      <c r="AA3383" s="71" t="str">
        <f t="shared" si="317"/>
        <v>TRU</v>
      </c>
    </row>
    <row r="3384" spans="1:27" x14ac:dyDescent="0.25">
      <c r="A3384" s="22" t="s">
        <v>4959</v>
      </c>
      <c r="B3384" s="22">
        <v>0</v>
      </c>
      <c r="C3384" s="22" t="s">
        <v>4613</v>
      </c>
      <c r="D3384" s="22">
        <v>2</v>
      </c>
      <c r="E3384" s="23" t="str">
        <f t="shared" si="312"/>
        <v>Green</v>
      </c>
      <c r="F3384" s="72" t="s">
        <v>1725</v>
      </c>
      <c r="G3384" s="23"/>
      <c r="H3384" s="24" t="str">
        <f t="shared" si="313"/>
        <v>Start Loc</v>
      </c>
      <c r="I3384" s="24" t="str">
        <f t="shared" si="314"/>
        <v>End Loc</v>
      </c>
      <c r="J3384" s="24" t="str">
        <f t="shared" si="315"/>
        <v>Segment</v>
      </c>
      <c r="K3384" s="71" t="s">
        <v>1117</v>
      </c>
      <c r="L3384" s="22">
        <v>6.5</v>
      </c>
      <c r="M3384" s="22">
        <v>6.74</v>
      </c>
      <c r="N3384" s="22">
        <v>2</v>
      </c>
      <c r="O3384" s="22">
        <v>0</v>
      </c>
      <c r="P3384" s="22">
        <v>0</v>
      </c>
      <c r="Q3384" s="22">
        <v>0</v>
      </c>
      <c r="R3384" s="22"/>
      <c r="S3384" s="22"/>
      <c r="T3384" s="22"/>
      <c r="U3384" t="s">
        <v>781</v>
      </c>
      <c r="V3384" s="18">
        <f t="shared" si="316"/>
        <v>0.24000000000000021</v>
      </c>
      <c r="W3384" s="18">
        <v>41.238608982300001</v>
      </c>
      <c r="X3384" s="18">
        <v>-80.703316638299995</v>
      </c>
      <c r="Y3384" s="18">
        <v>41.238474330000003</v>
      </c>
      <c r="Z3384" s="18">
        <v>-80.698716324399996</v>
      </c>
      <c r="AA3384" s="71" t="str">
        <f t="shared" si="317"/>
        <v>TRU</v>
      </c>
    </row>
    <row r="3385" spans="1:27" x14ac:dyDescent="0.25">
      <c r="A3385" s="22" t="s">
        <v>2515</v>
      </c>
      <c r="B3385" s="22">
        <v>0</v>
      </c>
      <c r="C3385" s="22" t="s">
        <v>4619</v>
      </c>
      <c r="D3385" s="22">
        <v>3</v>
      </c>
      <c r="E3385" s="23" t="str">
        <f t="shared" si="312"/>
        <v>Green</v>
      </c>
      <c r="F3385" s="72" t="s">
        <v>1725</v>
      </c>
      <c r="G3385" s="23"/>
      <c r="H3385" s="24" t="str">
        <f t="shared" si="313"/>
        <v>Start Loc</v>
      </c>
      <c r="I3385" s="24" t="str">
        <f t="shared" si="314"/>
        <v>End Loc</v>
      </c>
      <c r="J3385" s="24" t="str">
        <f t="shared" si="315"/>
        <v>Segment</v>
      </c>
      <c r="K3385" s="71" t="s">
        <v>950</v>
      </c>
      <c r="L3385" s="22">
        <v>0.5</v>
      </c>
      <c r="M3385" s="22">
        <v>0.74</v>
      </c>
      <c r="N3385" s="22">
        <v>3</v>
      </c>
      <c r="O3385" s="22">
        <v>0</v>
      </c>
      <c r="P3385" s="22">
        <v>0</v>
      </c>
      <c r="Q3385" s="22">
        <v>2</v>
      </c>
      <c r="R3385" s="22"/>
      <c r="S3385" s="22"/>
      <c r="T3385" s="22"/>
      <c r="U3385" t="s">
        <v>1313</v>
      </c>
      <c r="V3385" s="18">
        <f t="shared" si="316"/>
        <v>0.24</v>
      </c>
      <c r="W3385" s="18">
        <v>41.2383951435</v>
      </c>
      <c r="X3385" s="18">
        <v>-80.883204529899999</v>
      </c>
      <c r="Y3385" s="18">
        <v>41.239644864699997</v>
      </c>
      <c r="Z3385" s="18">
        <v>-80.879035162099996</v>
      </c>
      <c r="AA3385" s="71" t="str">
        <f t="shared" si="317"/>
        <v>TRU</v>
      </c>
    </row>
    <row r="3386" spans="1:27" x14ac:dyDescent="0.25">
      <c r="A3386" s="22" t="s">
        <v>5716</v>
      </c>
      <c r="B3386" s="22">
        <v>0</v>
      </c>
      <c r="C3386" s="22" t="s">
        <v>4621</v>
      </c>
      <c r="D3386" s="22">
        <v>2</v>
      </c>
      <c r="E3386" s="23" t="str">
        <f t="shared" si="312"/>
        <v>Green</v>
      </c>
      <c r="F3386" s="72" t="s">
        <v>1725</v>
      </c>
      <c r="G3386" s="23"/>
      <c r="H3386" s="24" t="str">
        <f t="shared" si="313"/>
        <v>Start Loc</v>
      </c>
      <c r="I3386" s="24" t="str">
        <f t="shared" si="314"/>
        <v>End Loc</v>
      </c>
      <c r="J3386" s="24" t="str">
        <f t="shared" si="315"/>
        <v>Segment</v>
      </c>
      <c r="K3386" s="71" t="s">
        <v>950</v>
      </c>
      <c r="L3386" s="22">
        <v>0.75</v>
      </c>
      <c r="M3386" s="22">
        <v>0.99</v>
      </c>
      <c r="N3386" s="22">
        <v>2</v>
      </c>
      <c r="O3386" s="22">
        <v>0</v>
      </c>
      <c r="P3386" s="22">
        <v>2</v>
      </c>
      <c r="Q3386" s="22">
        <v>4</v>
      </c>
      <c r="R3386" s="22"/>
      <c r="S3386" s="22"/>
      <c r="T3386" s="22"/>
      <c r="U3386" t="s">
        <v>1313</v>
      </c>
      <c r="V3386" s="18">
        <f t="shared" si="316"/>
        <v>0.24</v>
      </c>
      <c r="W3386" s="18">
        <v>41.2397039449</v>
      </c>
      <c r="X3386" s="18">
        <v>-80.878859828100005</v>
      </c>
      <c r="Y3386" s="18">
        <v>41.2398823471</v>
      </c>
      <c r="Z3386" s="18">
        <v>-80.874289160399996</v>
      </c>
      <c r="AA3386" s="71" t="str">
        <f t="shared" si="317"/>
        <v>TRU</v>
      </c>
    </row>
    <row r="3387" spans="1:27" x14ac:dyDescent="0.25">
      <c r="A3387" s="22" t="s">
        <v>5065</v>
      </c>
      <c r="B3387" s="22">
        <v>0</v>
      </c>
      <c r="C3387" s="22" t="s">
        <v>4653</v>
      </c>
      <c r="D3387" s="22">
        <v>2</v>
      </c>
      <c r="E3387" s="23" t="str">
        <f t="shared" si="312"/>
        <v>Green</v>
      </c>
      <c r="F3387" s="72" t="s">
        <v>1711</v>
      </c>
      <c r="G3387" s="23"/>
      <c r="H3387" s="24" t="str">
        <f t="shared" si="313"/>
        <v>Start Loc</v>
      </c>
      <c r="I3387" s="24" t="str">
        <f t="shared" si="314"/>
        <v>End Loc</v>
      </c>
      <c r="J3387" s="24" t="str">
        <f t="shared" si="315"/>
        <v>Segment</v>
      </c>
      <c r="K3387" s="71" t="s">
        <v>852</v>
      </c>
      <c r="L3387" s="22">
        <v>6</v>
      </c>
      <c r="M3387" s="22">
        <v>6.24</v>
      </c>
      <c r="N3387" s="22">
        <v>2</v>
      </c>
      <c r="O3387" s="22">
        <v>0</v>
      </c>
      <c r="P3387" s="22">
        <v>0</v>
      </c>
      <c r="Q3387" s="22">
        <v>0</v>
      </c>
      <c r="R3387" s="22"/>
      <c r="S3387" s="22"/>
      <c r="T3387" s="22"/>
      <c r="U3387" t="s">
        <v>546</v>
      </c>
      <c r="V3387" s="18">
        <f t="shared" si="316"/>
        <v>0.24000000000000021</v>
      </c>
      <c r="W3387" s="18">
        <v>41.237622172099996</v>
      </c>
      <c r="X3387" s="18">
        <v>-82.085877504300001</v>
      </c>
      <c r="Y3387" s="18">
        <v>41.241063310999998</v>
      </c>
      <c r="Z3387" s="18">
        <v>-82.085195711799997</v>
      </c>
      <c r="AA3387" s="71" t="str">
        <f t="shared" si="317"/>
        <v>LOR</v>
      </c>
    </row>
    <row r="3388" spans="1:27" x14ac:dyDescent="0.25">
      <c r="A3388" s="22" t="s">
        <v>5907</v>
      </c>
      <c r="B3388" s="22">
        <v>0</v>
      </c>
      <c r="C3388" s="22" t="s">
        <v>4606</v>
      </c>
      <c r="D3388" s="22">
        <v>2</v>
      </c>
      <c r="E3388" s="23" t="str">
        <f t="shared" si="312"/>
        <v>Green</v>
      </c>
      <c r="F3388" s="72" t="s">
        <v>1725</v>
      </c>
      <c r="G3388" s="23"/>
      <c r="H3388" s="24" t="str">
        <f t="shared" si="313"/>
        <v>Start Loc</v>
      </c>
      <c r="I3388" s="24" t="str">
        <f t="shared" si="314"/>
        <v>End Loc</v>
      </c>
      <c r="J3388" s="24" t="str">
        <f t="shared" si="315"/>
        <v>Segment</v>
      </c>
      <c r="K3388" s="71" t="s">
        <v>819</v>
      </c>
      <c r="L3388" s="22">
        <v>0.25</v>
      </c>
      <c r="M3388" s="22">
        <v>0.49</v>
      </c>
      <c r="N3388" s="22">
        <v>2</v>
      </c>
      <c r="O3388" s="22">
        <v>1</v>
      </c>
      <c r="P3388" s="22">
        <v>0</v>
      </c>
      <c r="Q3388" s="22">
        <v>2</v>
      </c>
      <c r="R3388" s="22"/>
      <c r="S3388" s="22"/>
      <c r="T3388" s="22"/>
      <c r="U3388" t="s">
        <v>6723</v>
      </c>
      <c r="V3388" s="18">
        <f t="shared" si="316"/>
        <v>0.24</v>
      </c>
      <c r="W3388" s="18">
        <v>41.238721015700001</v>
      </c>
      <c r="X3388" s="18">
        <v>-80.534237779199998</v>
      </c>
      <c r="Y3388" s="18">
        <v>41.241766852300003</v>
      </c>
      <c r="Z3388" s="18">
        <v>-80.536366785499993</v>
      </c>
      <c r="AA3388" s="71" t="str">
        <f t="shared" si="317"/>
        <v>TRU</v>
      </c>
    </row>
    <row r="3389" spans="1:27" x14ac:dyDescent="0.25">
      <c r="A3389" s="22" t="s">
        <v>3945</v>
      </c>
      <c r="B3389" s="22">
        <v>0</v>
      </c>
      <c r="C3389" s="22" t="s">
        <v>4614</v>
      </c>
      <c r="D3389" s="22">
        <v>5</v>
      </c>
      <c r="E3389" s="23" t="str">
        <f t="shared" si="312"/>
        <v>Green</v>
      </c>
      <c r="F3389" s="72" t="s">
        <v>1725</v>
      </c>
      <c r="G3389" s="23"/>
      <c r="H3389" s="24" t="str">
        <f t="shared" si="313"/>
        <v>Start Loc</v>
      </c>
      <c r="I3389" s="24" t="str">
        <f t="shared" si="314"/>
        <v>End Loc</v>
      </c>
      <c r="J3389" s="24" t="str">
        <f t="shared" si="315"/>
        <v>Segment</v>
      </c>
      <c r="K3389" s="71" t="s">
        <v>1026</v>
      </c>
      <c r="L3389" s="22">
        <v>3.75</v>
      </c>
      <c r="M3389" s="22">
        <v>3.99</v>
      </c>
      <c r="N3389" s="22">
        <v>5</v>
      </c>
      <c r="O3389" s="22">
        <v>0</v>
      </c>
      <c r="P3389" s="22">
        <v>0</v>
      </c>
      <c r="Q3389" s="22">
        <v>2</v>
      </c>
      <c r="R3389" s="22"/>
      <c r="S3389" s="22"/>
      <c r="T3389" s="22"/>
      <c r="U3389" t="s">
        <v>1336</v>
      </c>
      <c r="V3389" s="18">
        <f t="shared" si="316"/>
        <v>0.24000000000000021</v>
      </c>
      <c r="W3389" s="18">
        <v>41.238954676799999</v>
      </c>
      <c r="X3389" s="18">
        <v>-80.880586358599999</v>
      </c>
      <c r="Y3389" s="18">
        <v>41.242241669800002</v>
      </c>
      <c r="Z3389" s="18">
        <v>-80.880933190899995</v>
      </c>
      <c r="AA3389" s="71" t="str">
        <f t="shared" si="317"/>
        <v>TRU</v>
      </c>
    </row>
    <row r="3390" spans="1:27" x14ac:dyDescent="0.25">
      <c r="A3390" s="22" t="s">
        <v>3159</v>
      </c>
      <c r="B3390" s="22">
        <v>0</v>
      </c>
      <c r="C3390" s="22" t="s">
        <v>4616</v>
      </c>
      <c r="D3390" s="22">
        <v>3</v>
      </c>
      <c r="E3390" s="23" t="str">
        <f t="shared" si="312"/>
        <v>Green</v>
      </c>
      <c r="F3390" s="72" t="s">
        <v>1725</v>
      </c>
      <c r="G3390" s="23"/>
      <c r="H3390" s="24" t="str">
        <f t="shared" si="313"/>
        <v>Start Loc</v>
      </c>
      <c r="I3390" s="24" t="str">
        <f t="shared" si="314"/>
        <v>End Loc</v>
      </c>
      <c r="J3390" s="24" t="str">
        <f t="shared" si="315"/>
        <v>Segment</v>
      </c>
      <c r="K3390" s="71" t="s">
        <v>958</v>
      </c>
      <c r="L3390" s="22">
        <v>4</v>
      </c>
      <c r="M3390" s="22">
        <v>4.24</v>
      </c>
      <c r="N3390" s="22">
        <v>3</v>
      </c>
      <c r="O3390" s="22">
        <v>0</v>
      </c>
      <c r="P3390" s="22">
        <v>1</v>
      </c>
      <c r="Q3390" s="22">
        <v>4</v>
      </c>
      <c r="R3390" s="22"/>
      <c r="S3390" s="22"/>
      <c r="T3390" s="22"/>
      <c r="U3390" t="s">
        <v>1844</v>
      </c>
      <c r="V3390" s="18">
        <f t="shared" si="316"/>
        <v>0.24000000000000021</v>
      </c>
      <c r="W3390" s="18">
        <v>41.2483310155</v>
      </c>
      <c r="X3390" s="18">
        <v>-80.770545675600005</v>
      </c>
      <c r="Y3390" s="18">
        <v>41.251278793499999</v>
      </c>
      <c r="Z3390" s="18">
        <v>-80.772941335100001</v>
      </c>
      <c r="AA3390" s="71" t="str">
        <f t="shared" si="317"/>
        <v>TRU</v>
      </c>
    </row>
    <row r="3391" spans="1:27" x14ac:dyDescent="0.25">
      <c r="A3391" s="22" t="s">
        <v>6006</v>
      </c>
      <c r="B3391" s="22">
        <v>0</v>
      </c>
      <c r="C3391" s="22" t="s">
        <v>4619</v>
      </c>
      <c r="D3391" s="22">
        <v>2</v>
      </c>
      <c r="E3391" s="23" t="str">
        <f t="shared" si="312"/>
        <v>Green</v>
      </c>
      <c r="F3391" s="72" t="s">
        <v>1719</v>
      </c>
      <c r="G3391" s="23"/>
      <c r="H3391" s="24" t="str">
        <f t="shared" si="313"/>
        <v>Start Loc</v>
      </c>
      <c r="I3391" s="24" t="str">
        <f t="shared" si="314"/>
        <v>End Loc</v>
      </c>
      <c r="J3391" s="24" t="str">
        <f t="shared" si="315"/>
        <v>Segment</v>
      </c>
      <c r="K3391" s="71" t="s">
        <v>871</v>
      </c>
      <c r="L3391" s="22">
        <v>0.5</v>
      </c>
      <c r="M3391" s="22">
        <v>0.74</v>
      </c>
      <c r="N3391" s="22">
        <v>2</v>
      </c>
      <c r="O3391" s="22">
        <v>0</v>
      </c>
      <c r="P3391" s="22">
        <v>1</v>
      </c>
      <c r="Q3391" s="22">
        <v>2</v>
      </c>
      <c r="R3391" s="22"/>
      <c r="S3391" s="22"/>
      <c r="T3391" s="22"/>
      <c r="U3391" t="s">
        <v>6748</v>
      </c>
      <c r="V3391" s="18">
        <f t="shared" si="316"/>
        <v>0.24</v>
      </c>
      <c r="W3391" s="18">
        <v>41.251148222300003</v>
      </c>
      <c r="X3391" s="18">
        <v>-84.412600460500002</v>
      </c>
      <c r="Y3391" s="18">
        <v>41.253772531199999</v>
      </c>
      <c r="Z3391" s="18">
        <v>-84.409785816799996</v>
      </c>
      <c r="AA3391" s="71" t="str">
        <f t="shared" si="317"/>
        <v>DEF</v>
      </c>
    </row>
    <row r="3392" spans="1:27" x14ac:dyDescent="0.25">
      <c r="A3392" s="22" t="s">
        <v>3716</v>
      </c>
      <c r="B3392" s="22">
        <v>0</v>
      </c>
      <c r="C3392" s="22" t="s">
        <v>4646</v>
      </c>
      <c r="D3392" s="22">
        <v>2</v>
      </c>
      <c r="E3392" s="23" t="str">
        <f t="shared" si="312"/>
        <v>Green</v>
      </c>
      <c r="F3392" s="72" t="s">
        <v>1678</v>
      </c>
      <c r="G3392" s="23"/>
      <c r="H3392" s="24" t="str">
        <f t="shared" si="313"/>
        <v>Start Loc</v>
      </c>
      <c r="I3392" s="24" t="str">
        <f t="shared" si="314"/>
        <v>End Loc</v>
      </c>
      <c r="J3392" s="24" t="str">
        <f t="shared" si="315"/>
        <v>Segment</v>
      </c>
      <c r="K3392" s="71" t="s">
        <v>787</v>
      </c>
      <c r="L3392" s="22">
        <v>5.5</v>
      </c>
      <c r="M3392" s="22">
        <v>5.74</v>
      </c>
      <c r="N3392" s="22">
        <v>2</v>
      </c>
      <c r="O3392" s="22">
        <v>2</v>
      </c>
      <c r="P3392" s="22">
        <v>2</v>
      </c>
      <c r="Q3392" s="22">
        <v>3</v>
      </c>
      <c r="R3392" s="22"/>
      <c r="S3392" s="22"/>
      <c r="T3392" s="22"/>
      <c r="U3392" t="s">
        <v>1475</v>
      </c>
      <c r="V3392" s="18">
        <f t="shared" si="316"/>
        <v>0.24000000000000021</v>
      </c>
      <c r="W3392" s="18">
        <v>41.2554977924</v>
      </c>
      <c r="X3392" s="18">
        <v>-81.537802218799996</v>
      </c>
      <c r="Y3392" s="18">
        <v>41.254272988700002</v>
      </c>
      <c r="Z3392" s="18">
        <v>-81.533817395499995</v>
      </c>
      <c r="AA3392" s="71" t="str">
        <f t="shared" si="317"/>
        <v>SUM</v>
      </c>
    </row>
    <row r="3393" spans="1:27" x14ac:dyDescent="0.25">
      <c r="A3393" s="22" t="s">
        <v>4244</v>
      </c>
      <c r="B3393" s="22">
        <v>0</v>
      </c>
      <c r="C3393" s="22" t="s">
        <v>4653</v>
      </c>
      <c r="D3393" s="22">
        <v>5</v>
      </c>
      <c r="E3393" s="23" t="str">
        <f t="shared" si="312"/>
        <v>Green</v>
      </c>
      <c r="F3393" s="72" t="s">
        <v>1672</v>
      </c>
      <c r="G3393" s="23"/>
      <c r="H3393" s="24" t="str">
        <f t="shared" si="313"/>
        <v>Start Loc</v>
      </c>
      <c r="I3393" s="24" t="str">
        <f t="shared" si="314"/>
        <v>End Loc</v>
      </c>
      <c r="J3393" s="24" t="str">
        <f t="shared" si="315"/>
        <v>Segment</v>
      </c>
      <c r="K3393" s="71" t="s">
        <v>1048</v>
      </c>
      <c r="L3393" s="22">
        <v>6</v>
      </c>
      <c r="M3393" s="22">
        <v>6.24</v>
      </c>
      <c r="N3393" s="22">
        <v>5</v>
      </c>
      <c r="O3393" s="22">
        <v>0</v>
      </c>
      <c r="P3393" s="22">
        <v>1</v>
      </c>
      <c r="Q3393" s="22">
        <v>6</v>
      </c>
      <c r="R3393" s="22"/>
      <c r="S3393" s="22"/>
      <c r="T3393" s="22"/>
      <c r="U3393" t="s">
        <v>1465</v>
      </c>
      <c r="V3393" s="18">
        <f t="shared" si="316"/>
        <v>0.24000000000000021</v>
      </c>
      <c r="W3393" s="18">
        <v>41.251630903900001</v>
      </c>
      <c r="X3393" s="18">
        <v>-81.286215107700002</v>
      </c>
      <c r="Y3393" s="18">
        <v>41.254369359099996</v>
      </c>
      <c r="Z3393" s="18">
        <v>-81.283386347000004</v>
      </c>
      <c r="AA3393" s="71" t="str">
        <f t="shared" si="317"/>
        <v>POR</v>
      </c>
    </row>
    <row r="3394" spans="1:27" x14ac:dyDescent="0.25">
      <c r="A3394" s="22" t="s">
        <v>5395</v>
      </c>
      <c r="B3394" s="22">
        <v>0</v>
      </c>
      <c r="C3394" s="22" t="s">
        <v>4620</v>
      </c>
      <c r="D3394" s="22">
        <v>3</v>
      </c>
      <c r="E3394" s="23" t="str">
        <f t="shared" si="312"/>
        <v>Green</v>
      </c>
      <c r="F3394" s="72" t="s">
        <v>1719</v>
      </c>
      <c r="G3394" s="23"/>
      <c r="H3394" s="24" t="str">
        <f t="shared" si="313"/>
        <v>Start Loc</v>
      </c>
      <c r="I3394" s="24" t="str">
        <f t="shared" si="314"/>
        <v>End Loc</v>
      </c>
      <c r="J3394" s="24" t="str">
        <f t="shared" si="315"/>
        <v>Segment</v>
      </c>
      <c r="K3394" s="71" t="s">
        <v>5529</v>
      </c>
      <c r="L3394" s="22">
        <v>0</v>
      </c>
      <c r="M3394" s="22">
        <v>0.24</v>
      </c>
      <c r="N3394" s="22">
        <v>3</v>
      </c>
      <c r="O3394" s="22">
        <v>0</v>
      </c>
      <c r="P3394" s="22">
        <v>0</v>
      </c>
      <c r="Q3394" s="22">
        <v>2</v>
      </c>
      <c r="R3394" s="22"/>
      <c r="S3394" s="22"/>
      <c r="T3394" s="22"/>
      <c r="U3394" t="s">
        <v>4892</v>
      </c>
      <c r="V3394" s="18">
        <f t="shared" si="316"/>
        <v>0.24</v>
      </c>
      <c r="W3394" s="18">
        <v>41.253942652399999</v>
      </c>
      <c r="X3394" s="18">
        <v>-84.557182274400006</v>
      </c>
      <c r="Y3394" s="18">
        <v>41.255041844899999</v>
      </c>
      <c r="Z3394" s="18">
        <v>-84.553066016800003</v>
      </c>
      <c r="AA3394" s="71" t="str">
        <f t="shared" si="317"/>
        <v>DEF</v>
      </c>
    </row>
    <row r="3395" spans="1:27" x14ac:dyDescent="0.25">
      <c r="A3395" s="22" t="s">
        <v>3034</v>
      </c>
      <c r="B3395" s="22">
        <v>0</v>
      </c>
      <c r="C3395" s="22" t="s">
        <v>4615</v>
      </c>
      <c r="D3395" s="22">
        <v>2</v>
      </c>
      <c r="E3395" s="23" t="str">
        <f t="shared" si="312"/>
        <v>Green</v>
      </c>
      <c r="F3395" s="72" t="s">
        <v>1672</v>
      </c>
      <c r="G3395" s="23"/>
      <c r="H3395" s="24" t="str">
        <f t="shared" si="313"/>
        <v>Start Loc</v>
      </c>
      <c r="I3395" s="24" t="str">
        <f t="shared" si="314"/>
        <v>End Loc</v>
      </c>
      <c r="J3395" s="24" t="str">
        <f t="shared" si="315"/>
        <v>Segment</v>
      </c>
      <c r="K3395" s="71" t="s">
        <v>982</v>
      </c>
      <c r="L3395" s="22">
        <v>2.5</v>
      </c>
      <c r="M3395" s="22">
        <v>2.74</v>
      </c>
      <c r="N3395" s="22">
        <v>2</v>
      </c>
      <c r="O3395" s="22">
        <v>0</v>
      </c>
      <c r="P3395" s="22">
        <v>0</v>
      </c>
      <c r="Q3395" s="22">
        <v>2</v>
      </c>
      <c r="R3395" s="22"/>
      <c r="S3395" s="22"/>
      <c r="T3395" s="22"/>
      <c r="U3395" t="s">
        <v>1648</v>
      </c>
      <c r="V3395" s="18">
        <f t="shared" si="316"/>
        <v>0.24000000000000021</v>
      </c>
      <c r="W3395" s="18">
        <v>41.258029168599997</v>
      </c>
      <c r="X3395" s="18">
        <v>-81.184559963400005</v>
      </c>
      <c r="Y3395" s="18">
        <v>41.2585026896</v>
      </c>
      <c r="Z3395" s="18">
        <v>-81.180055597600003</v>
      </c>
      <c r="AA3395" s="71" t="str">
        <f t="shared" si="317"/>
        <v>POR</v>
      </c>
    </row>
    <row r="3396" spans="1:27" x14ac:dyDescent="0.25">
      <c r="A3396" s="22" t="s">
        <v>4067</v>
      </c>
      <c r="B3396" s="22">
        <v>0</v>
      </c>
      <c r="C3396" s="22" t="s">
        <v>4626</v>
      </c>
      <c r="D3396" s="22">
        <v>3</v>
      </c>
      <c r="E3396" s="23" t="str">
        <f t="shared" si="312"/>
        <v>Green</v>
      </c>
      <c r="F3396" s="72" t="s">
        <v>1706</v>
      </c>
      <c r="G3396" s="23"/>
      <c r="H3396" s="24" t="str">
        <f t="shared" si="313"/>
        <v>Start Loc</v>
      </c>
      <c r="I3396" s="24" t="str">
        <f t="shared" si="314"/>
        <v>End Loc</v>
      </c>
      <c r="J3396" s="24" t="str">
        <f t="shared" si="315"/>
        <v>Segment</v>
      </c>
      <c r="K3396" s="71" t="s">
        <v>1072</v>
      </c>
      <c r="L3396" s="22">
        <v>1.75</v>
      </c>
      <c r="M3396" s="22">
        <v>1.99</v>
      </c>
      <c r="N3396" s="22">
        <v>3</v>
      </c>
      <c r="O3396" s="22">
        <v>0</v>
      </c>
      <c r="P3396" s="22">
        <v>0</v>
      </c>
      <c r="Q3396" s="22">
        <v>6</v>
      </c>
      <c r="R3396" s="22"/>
      <c r="S3396" s="22"/>
      <c r="T3396" s="22"/>
      <c r="U3396" t="s">
        <v>1561</v>
      </c>
      <c r="V3396" s="18">
        <f t="shared" si="316"/>
        <v>0.24</v>
      </c>
      <c r="W3396" s="18">
        <v>41.260275821</v>
      </c>
      <c r="X3396" s="18">
        <v>-81.939387788199994</v>
      </c>
      <c r="Y3396" s="18">
        <v>41.2602428199</v>
      </c>
      <c r="Z3396" s="18">
        <v>-81.934824714900003</v>
      </c>
      <c r="AA3396" s="71" t="str">
        <f t="shared" si="317"/>
        <v>MED</v>
      </c>
    </row>
    <row r="3397" spans="1:27" x14ac:dyDescent="0.25">
      <c r="A3397" s="22" t="s">
        <v>3989</v>
      </c>
      <c r="B3397" s="22">
        <v>0</v>
      </c>
      <c r="C3397" s="22" t="s">
        <v>4643</v>
      </c>
      <c r="D3397" s="22">
        <v>3</v>
      </c>
      <c r="E3397" s="23" t="str">
        <f t="shared" si="312"/>
        <v>Green</v>
      </c>
      <c r="F3397" s="72" t="s">
        <v>1678</v>
      </c>
      <c r="G3397" s="23"/>
      <c r="H3397" s="24" t="str">
        <f t="shared" si="313"/>
        <v>Start Loc</v>
      </c>
      <c r="I3397" s="24" t="str">
        <f t="shared" si="314"/>
        <v>End Loc</v>
      </c>
      <c r="J3397" s="24" t="str">
        <f t="shared" si="315"/>
        <v>Segment</v>
      </c>
      <c r="K3397" s="71" t="s">
        <v>787</v>
      </c>
      <c r="L3397" s="22">
        <v>3.5</v>
      </c>
      <c r="M3397" s="22">
        <v>3.74</v>
      </c>
      <c r="N3397" s="22">
        <v>3</v>
      </c>
      <c r="O3397" s="22">
        <v>0</v>
      </c>
      <c r="P3397" s="22">
        <v>2</v>
      </c>
      <c r="Q3397" s="22">
        <v>3</v>
      </c>
      <c r="R3397" s="22"/>
      <c r="S3397" s="22"/>
      <c r="T3397" s="22"/>
      <c r="U3397" t="s">
        <v>1475</v>
      </c>
      <c r="V3397" s="18">
        <f t="shared" si="316"/>
        <v>0.24000000000000021</v>
      </c>
      <c r="W3397" s="18">
        <v>41.2585167453</v>
      </c>
      <c r="X3397" s="18">
        <v>-81.567723375300005</v>
      </c>
      <c r="Y3397" s="18">
        <v>41.261089149699998</v>
      </c>
      <c r="Z3397" s="18">
        <v>-81.564867991200003</v>
      </c>
      <c r="AA3397" s="71" t="str">
        <f t="shared" si="317"/>
        <v>SUM</v>
      </c>
    </row>
    <row r="3398" spans="1:27" x14ac:dyDescent="0.25">
      <c r="A3398" s="22" t="s">
        <v>6193</v>
      </c>
      <c r="B3398" s="22">
        <v>0</v>
      </c>
      <c r="C3398" s="22" t="s">
        <v>4621</v>
      </c>
      <c r="D3398" s="22">
        <v>2</v>
      </c>
      <c r="E3398" s="23" t="str">
        <f t="shared" si="312"/>
        <v>Green</v>
      </c>
      <c r="F3398" s="72" t="s">
        <v>1725</v>
      </c>
      <c r="G3398" s="23"/>
      <c r="H3398" s="24" t="str">
        <f t="shared" si="313"/>
        <v>Start Loc</v>
      </c>
      <c r="I3398" s="24" t="str">
        <f t="shared" si="314"/>
        <v>End Loc</v>
      </c>
      <c r="J3398" s="24" t="str">
        <f t="shared" si="315"/>
        <v>Segment</v>
      </c>
      <c r="K3398" s="71" t="s">
        <v>1070</v>
      </c>
      <c r="L3398" s="22">
        <v>0.75</v>
      </c>
      <c r="M3398" s="22">
        <v>0.99</v>
      </c>
      <c r="N3398" s="22">
        <v>2</v>
      </c>
      <c r="O3398" s="22">
        <v>0</v>
      </c>
      <c r="P3398" s="22">
        <v>0</v>
      </c>
      <c r="Q3398" s="22">
        <v>0</v>
      </c>
      <c r="R3398" s="22"/>
      <c r="S3398" s="22"/>
      <c r="T3398" s="22"/>
      <c r="U3398" t="s">
        <v>1987</v>
      </c>
      <c r="V3398" s="18">
        <f t="shared" si="316"/>
        <v>0.24</v>
      </c>
      <c r="W3398" s="18">
        <v>41.260215593200002</v>
      </c>
      <c r="X3398" s="18">
        <v>-80.555470418499993</v>
      </c>
      <c r="Y3398" s="18">
        <v>41.261250916199998</v>
      </c>
      <c r="Z3398" s="18">
        <v>-80.551737533099995</v>
      </c>
      <c r="AA3398" s="71" t="str">
        <f t="shared" si="317"/>
        <v>TRU</v>
      </c>
    </row>
    <row r="3399" spans="1:27" x14ac:dyDescent="0.25">
      <c r="A3399" s="22" t="s">
        <v>2900</v>
      </c>
      <c r="B3399" s="22">
        <v>0</v>
      </c>
      <c r="C3399" s="22" t="s">
        <v>4614</v>
      </c>
      <c r="D3399" s="22">
        <v>2</v>
      </c>
      <c r="E3399" s="23" t="str">
        <f t="shared" si="312"/>
        <v>Green</v>
      </c>
      <c r="F3399" s="72" t="s">
        <v>1678</v>
      </c>
      <c r="G3399" s="23"/>
      <c r="H3399" s="24" t="str">
        <f t="shared" si="313"/>
        <v>Start Loc</v>
      </c>
      <c r="I3399" s="24" t="str">
        <f t="shared" si="314"/>
        <v>End Loc</v>
      </c>
      <c r="J3399" s="24" t="str">
        <f t="shared" si="315"/>
        <v>Segment</v>
      </c>
      <c r="K3399" s="71" t="s">
        <v>787</v>
      </c>
      <c r="L3399" s="22">
        <v>3.75</v>
      </c>
      <c r="M3399" s="22">
        <v>3.99</v>
      </c>
      <c r="N3399" s="22">
        <v>2</v>
      </c>
      <c r="O3399" s="22">
        <v>1</v>
      </c>
      <c r="P3399" s="22">
        <v>1</v>
      </c>
      <c r="Q3399" s="22">
        <v>1</v>
      </c>
      <c r="R3399" s="22"/>
      <c r="S3399" s="22"/>
      <c r="T3399" s="22"/>
      <c r="U3399" t="s">
        <v>1475</v>
      </c>
      <c r="V3399" s="18">
        <f t="shared" si="316"/>
        <v>0.24000000000000021</v>
      </c>
      <c r="W3399" s="18">
        <v>41.2612313785</v>
      </c>
      <c r="X3399" s="18">
        <v>-81.564780940800006</v>
      </c>
      <c r="Y3399" s="18">
        <v>41.262448253199999</v>
      </c>
      <c r="Z3399" s="18">
        <v>-81.561056930800007</v>
      </c>
      <c r="AA3399" s="71" t="str">
        <f t="shared" si="317"/>
        <v>SUM</v>
      </c>
    </row>
    <row r="3400" spans="1:27" x14ac:dyDescent="0.25">
      <c r="A3400" s="22" t="s">
        <v>3485</v>
      </c>
      <c r="B3400" s="22">
        <v>0</v>
      </c>
      <c r="C3400" s="22" t="s">
        <v>4654</v>
      </c>
      <c r="D3400" s="22">
        <v>2</v>
      </c>
      <c r="E3400" s="23" t="str">
        <f t="shared" si="312"/>
        <v>Green</v>
      </c>
      <c r="F3400" s="72" t="s">
        <v>1672</v>
      </c>
      <c r="G3400" s="23"/>
      <c r="H3400" s="24" t="str">
        <f t="shared" si="313"/>
        <v>Start Loc</v>
      </c>
      <c r="I3400" s="24" t="str">
        <f t="shared" si="314"/>
        <v>End Loc</v>
      </c>
      <c r="J3400" s="24" t="str">
        <f t="shared" si="315"/>
        <v>Segment</v>
      </c>
      <c r="K3400" s="71" t="s">
        <v>1048</v>
      </c>
      <c r="L3400" s="22">
        <v>6.75</v>
      </c>
      <c r="M3400" s="22">
        <v>6.99</v>
      </c>
      <c r="N3400" s="22">
        <v>2</v>
      </c>
      <c r="O3400" s="22">
        <v>0</v>
      </c>
      <c r="P3400" s="22">
        <v>0</v>
      </c>
      <c r="Q3400" s="22">
        <v>1</v>
      </c>
      <c r="R3400" s="22"/>
      <c r="S3400" s="22"/>
      <c r="T3400" s="22"/>
      <c r="U3400" t="s">
        <v>1465</v>
      </c>
      <c r="V3400" s="18">
        <f t="shared" si="316"/>
        <v>0.24000000000000021</v>
      </c>
      <c r="W3400" s="18">
        <v>41.261300876299998</v>
      </c>
      <c r="X3400" s="18">
        <v>-81.280546010600006</v>
      </c>
      <c r="Y3400" s="18">
        <v>41.264311273700002</v>
      </c>
      <c r="Z3400" s="18">
        <v>-81.278280853799998</v>
      </c>
      <c r="AA3400" s="71" t="str">
        <f t="shared" si="317"/>
        <v>POR</v>
      </c>
    </row>
    <row r="3401" spans="1:27" x14ac:dyDescent="0.25">
      <c r="A3401" s="22" t="s">
        <v>6226</v>
      </c>
      <c r="B3401" s="22">
        <v>0</v>
      </c>
      <c r="C3401" s="22" t="s">
        <v>4621</v>
      </c>
      <c r="D3401" s="22">
        <v>2</v>
      </c>
      <c r="E3401" s="23" t="str">
        <f t="shared" ref="E3401:E3464" si="318">IF(D3401&gt;15,"Red",IF(D3401&gt;10,"Yellow",IF(D3401&gt;5,"Purple",IF(D3401&gt;1,"Green",""))))</f>
        <v>Green</v>
      </c>
      <c r="F3401" s="72" t="s">
        <v>1678</v>
      </c>
      <c r="G3401" s="23"/>
      <c r="H3401" s="24" t="str">
        <f t="shared" ref="H3401:H3464" si="319">IF(W3401=0,"Unavailable",HYPERLINK(CONCATENATE("http://maps.google.com/maps?q=",+W3401,",+",+X3401,"+(Begin)&amp;iwloc=A&amp;hl=en"),"Start Loc"))</f>
        <v>Start Loc</v>
      </c>
      <c r="I3401" s="24" t="str">
        <f t="shared" ref="I3401:I3464" si="320">IF(Y3401=0,"Unavailable",HYPERLINK(CONCATENATE("http://maps.google.com/maps?q=",+Y3401,",+",+Z3401,"+(End)&amp;iwloc=A&amp;hl=en"),"End Loc"))</f>
        <v>End Loc</v>
      </c>
      <c r="J3401" s="24" t="str">
        <f t="shared" ref="J3401:J3464" si="321">HYPERLINK(CONCATENATE("https://www.google.us/maps/dir/",W3401,",",X3401,"/",Y3401,",",Z3401,"/@",AVERAGE(W3401,Y3401),",",AVERAGE(X3401,Z3401),",15z"),"Segment")</f>
        <v>Segment</v>
      </c>
      <c r="K3401" s="71" t="s">
        <v>955</v>
      </c>
      <c r="L3401" s="22">
        <v>0.75</v>
      </c>
      <c r="M3401" s="22">
        <v>0.99</v>
      </c>
      <c r="N3401" s="22">
        <v>2</v>
      </c>
      <c r="O3401" s="22">
        <v>0</v>
      </c>
      <c r="P3401" s="22">
        <v>0</v>
      </c>
      <c r="Q3401" s="22">
        <v>2</v>
      </c>
      <c r="R3401" s="22"/>
      <c r="S3401" s="22"/>
      <c r="T3401" s="22"/>
      <c r="U3401" t="s">
        <v>6803</v>
      </c>
      <c r="V3401" s="18">
        <f t="shared" ref="V3401:V3464" si="322">M3401-L3401</f>
        <v>0.24</v>
      </c>
      <c r="W3401" s="18">
        <v>41.268257291200001</v>
      </c>
      <c r="X3401" s="18">
        <v>-81.592128390799999</v>
      </c>
      <c r="Y3401" s="18">
        <v>41.266419069999998</v>
      </c>
      <c r="Z3401" s="18">
        <v>-81.588346649599998</v>
      </c>
      <c r="AA3401" s="71" t="str">
        <f t="shared" ref="AA3401:AA3464" si="323">MID(U3401,2,3)</f>
        <v>SUM</v>
      </c>
    </row>
    <row r="3402" spans="1:27" x14ac:dyDescent="0.25">
      <c r="A3402" s="22" t="s">
        <v>2448</v>
      </c>
      <c r="B3402" s="22">
        <v>0</v>
      </c>
      <c r="C3402" s="22" t="s">
        <v>4608</v>
      </c>
      <c r="D3402" s="22">
        <v>2</v>
      </c>
      <c r="E3402" s="23" t="str">
        <f t="shared" si="318"/>
        <v>Green</v>
      </c>
      <c r="F3402" s="72" t="s">
        <v>1725</v>
      </c>
      <c r="G3402" s="23"/>
      <c r="H3402" s="24" t="str">
        <f t="shared" si="319"/>
        <v>Start Loc</v>
      </c>
      <c r="I3402" s="24" t="str">
        <f t="shared" si="320"/>
        <v>End Loc</v>
      </c>
      <c r="J3402" s="24" t="str">
        <f t="shared" si="321"/>
        <v>Segment</v>
      </c>
      <c r="K3402" s="71" t="s">
        <v>1070</v>
      </c>
      <c r="L3402" s="22">
        <v>1.25</v>
      </c>
      <c r="M3402" s="22">
        <v>1.49</v>
      </c>
      <c r="N3402" s="22">
        <v>2</v>
      </c>
      <c r="O3402" s="22">
        <v>0</v>
      </c>
      <c r="P3402" s="22">
        <v>0</v>
      </c>
      <c r="Q3402" s="22">
        <v>1</v>
      </c>
      <c r="R3402" s="22"/>
      <c r="S3402" s="22"/>
      <c r="T3402" s="22"/>
      <c r="U3402" t="s">
        <v>1987</v>
      </c>
      <c r="V3402" s="18">
        <f t="shared" si="322"/>
        <v>0.24</v>
      </c>
      <c r="W3402" s="18">
        <v>41.263909399200003</v>
      </c>
      <c r="X3402" s="18">
        <v>-80.548625667500005</v>
      </c>
      <c r="Y3402" s="18">
        <v>41.267017248199998</v>
      </c>
      <c r="Z3402" s="18">
        <v>-80.547659195199998</v>
      </c>
      <c r="AA3402" s="71" t="str">
        <f t="shared" si="323"/>
        <v>TRU</v>
      </c>
    </row>
    <row r="3403" spans="1:27" x14ac:dyDescent="0.25">
      <c r="A3403" s="22" t="s">
        <v>5097</v>
      </c>
      <c r="B3403" s="22">
        <v>0</v>
      </c>
      <c r="C3403" s="22" t="s">
        <v>4617</v>
      </c>
      <c r="D3403" s="22">
        <v>3</v>
      </c>
      <c r="E3403" s="23" t="str">
        <f t="shared" si="318"/>
        <v>Green</v>
      </c>
      <c r="F3403" s="72" t="s">
        <v>1725</v>
      </c>
      <c r="G3403" s="23"/>
      <c r="H3403" s="24" t="str">
        <f t="shared" si="319"/>
        <v>Start Loc</v>
      </c>
      <c r="I3403" s="24" t="str">
        <f t="shared" si="320"/>
        <v>End Loc</v>
      </c>
      <c r="J3403" s="24" t="str">
        <f t="shared" si="321"/>
        <v>Segment</v>
      </c>
      <c r="K3403" s="71" t="s">
        <v>981</v>
      </c>
      <c r="L3403" s="22">
        <v>2.75</v>
      </c>
      <c r="M3403" s="22">
        <v>2.99</v>
      </c>
      <c r="N3403" s="22">
        <v>3</v>
      </c>
      <c r="O3403" s="22">
        <v>0</v>
      </c>
      <c r="P3403" s="22">
        <v>3</v>
      </c>
      <c r="Q3403" s="22">
        <v>4</v>
      </c>
      <c r="R3403" s="22"/>
      <c r="S3403" s="22"/>
      <c r="T3403" s="22"/>
      <c r="U3403" t="s">
        <v>2175</v>
      </c>
      <c r="V3403" s="18">
        <f t="shared" si="322"/>
        <v>0.24000000000000021</v>
      </c>
      <c r="W3403" s="18">
        <v>41.265023458899996</v>
      </c>
      <c r="X3403" s="18">
        <v>-80.783006908499999</v>
      </c>
      <c r="Y3403" s="18">
        <v>41.268424942499998</v>
      </c>
      <c r="Z3403" s="18">
        <v>-80.782060388700003</v>
      </c>
      <c r="AA3403" s="71" t="str">
        <f t="shared" si="323"/>
        <v>TRU</v>
      </c>
    </row>
    <row r="3404" spans="1:27" x14ac:dyDescent="0.25">
      <c r="A3404" s="22" t="s">
        <v>6288</v>
      </c>
      <c r="B3404" s="22">
        <v>0</v>
      </c>
      <c r="C3404" s="22" t="s">
        <v>4608</v>
      </c>
      <c r="D3404" s="22">
        <v>2</v>
      </c>
      <c r="E3404" s="23" t="str">
        <f t="shared" si="318"/>
        <v>Green</v>
      </c>
      <c r="F3404" s="72" t="s">
        <v>1725</v>
      </c>
      <c r="G3404" s="23"/>
      <c r="H3404" s="24" t="str">
        <f t="shared" si="319"/>
        <v>Start Loc</v>
      </c>
      <c r="I3404" s="24" t="str">
        <f t="shared" si="320"/>
        <v>End Loc</v>
      </c>
      <c r="J3404" s="24" t="str">
        <f t="shared" si="321"/>
        <v>Segment</v>
      </c>
      <c r="K3404" s="71" t="s">
        <v>1113</v>
      </c>
      <c r="L3404" s="22">
        <v>1.25</v>
      </c>
      <c r="M3404" s="22">
        <v>1.49</v>
      </c>
      <c r="N3404" s="22">
        <v>2</v>
      </c>
      <c r="O3404" s="22">
        <v>0</v>
      </c>
      <c r="P3404" s="22">
        <v>0</v>
      </c>
      <c r="Q3404" s="22">
        <v>1</v>
      </c>
      <c r="R3404" s="22"/>
      <c r="S3404" s="22"/>
      <c r="T3404" s="22"/>
      <c r="U3404" t="s">
        <v>1512</v>
      </c>
      <c r="V3404" s="18">
        <f t="shared" si="322"/>
        <v>0.24</v>
      </c>
      <c r="W3404" s="18">
        <v>41.265950506499998</v>
      </c>
      <c r="X3404" s="18">
        <v>-80.717846357100001</v>
      </c>
      <c r="Y3404" s="18">
        <v>41.268442479500003</v>
      </c>
      <c r="Z3404" s="18">
        <v>-80.714664354600004</v>
      </c>
      <c r="AA3404" s="71" t="str">
        <f t="shared" si="323"/>
        <v>TRU</v>
      </c>
    </row>
    <row r="3405" spans="1:27" x14ac:dyDescent="0.25">
      <c r="A3405" s="22" t="s">
        <v>5990</v>
      </c>
      <c r="B3405" s="22">
        <v>0</v>
      </c>
      <c r="C3405" s="22" t="s">
        <v>4608</v>
      </c>
      <c r="D3405" s="22">
        <v>2</v>
      </c>
      <c r="E3405" s="23" t="str">
        <f t="shared" si="318"/>
        <v>Green</v>
      </c>
      <c r="F3405" s="72" t="s">
        <v>1725</v>
      </c>
      <c r="G3405" s="23"/>
      <c r="H3405" s="24" t="str">
        <f t="shared" si="319"/>
        <v>Start Loc</v>
      </c>
      <c r="I3405" s="24" t="str">
        <f t="shared" si="320"/>
        <v>End Loc</v>
      </c>
      <c r="J3405" s="24" t="str">
        <f t="shared" si="321"/>
        <v>Segment</v>
      </c>
      <c r="K3405" s="71" t="s">
        <v>790</v>
      </c>
      <c r="L3405" s="22">
        <v>1.25</v>
      </c>
      <c r="M3405" s="22">
        <v>1.49</v>
      </c>
      <c r="N3405" s="22">
        <v>2</v>
      </c>
      <c r="O3405" s="22">
        <v>0</v>
      </c>
      <c r="P3405" s="22">
        <v>0</v>
      </c>
      <c r="Q3405" s="22">
        <v>2</v>
      </c>
      <c r="R3405" s="22"/>
      <c r="S3405" s="22"/>
      <c r="T3405" s="22"/>
      <c r="U3405" t="s">
        <v>6742</v>
      </c>
      <c r="V3405" s="18">
        <f t="shared" si="322"/>
        <v>0.24</v>
      </c>
      <c r="W3405" s="18">
        <v>41.2687176405</v>
      </c>
      <c r="X3405" s="18">
        <v>-80.8468627333</v>
      </c>
      <c r="Y3405" s="18">
        <v>41.268963369399998</v>
      </c>
      <c r="Z3405" s="18">
        <v>-80.842306386499999</v>
      </c>
      <c r="AA3405" s="71" t="str">
        <f t="shared" si="323"/>
        <v>TRU</v>
      </c>
    </row>
    <row r="3406" spans="1:27" x14ac:dyDescent="0.25">
      <c r="A3406" s="22" t="s">
        <v>5378</v>
      </c>
      <c r="B3406" s="22">
        <v>0</v>
      </c>
      <c r="C3406" s="22" t="s">
        <v>4627</v>
      </c>
      <c r="D3406" s="22">
        <v>3</v>
      </c>
      <c r="E3406" s="23" t="str">
        <f t="shared" si="318"/>
        <v>Green</v>
      </c>
      <c r="F3406" s="72" t="s">
        <v>1725</v>
      </c>
      <c r="G3406" s="23"/>
      <c r="H3406" s="24" t="str">
        <f t="shared" si="319"/>
        <v>Start Loc</v>
      </c>
      <c r="I3406" s="24" t="str">
        <f t="shared" si="320"/>
        <v>End Loc</v>
      </c>
      <c r="J3406" s="24" t="str">
        <f t="shared" si="321"/>
        <v>Segment</v>
      </c>
      <c r="K3406" s="71" t="s">
        <v>1113</v>
      </c>
      <c r="L3406" s="22">
        <v>3.25</v>
      </c>
      <c r="M3406" s="22">
        <v>3.49</v>
      </c>
      <c r="N3406" s="22">
        <v>3</v>
      </c>
      <c r="O3406" s="22">
        <v>0</v>
      </c>
      <c r="P3406" s="22">
        <v>0</v>
      </c>
      <c r="Q3406" s="22">
        <v>2</v>
      </c>
      <c r="R3406" s="22"/>
      <c r="S3406" s="22"/>
      <c r="T3406" s="22"/>
      <c r="U3406" t="s">
        <v>1512</v>
      </c>
      <c r="V3406" s="18">
        <f t="shared" si="322"/>
        <v>0.24000000000000021</v>
      </c>
      <c r="W3406" s="18">
        <v>41.273170177899999</v>
      </c>
      <c r="X3406" s="18">
        <v>-80.685117706699998</v>
      </c>
      <c r="Y3406" s="18">
        <v>41.272154227800002</v>
      </c>
      <c r="Z3406" s="18">
        <v>-80.680915127199995</v>
      </c>
      <c r="AA3406" s="71" t="str">
        <f t="shared" si="323"/>
        <v>TRU</v>
      </c>
    </row>
    <row r="3407" spans="1:27" x14ac:dyDescent="0.25">
      <c r="A3407" s="22" t="s">
        <v>5623</v>
      </c>
      <c r="B3407" s="22">
        <v>0</v>
      </c>
      <c r="C3407" s="22" t="s">
        <v>4631</v>
      </c>
      <c r="D3407" s="22">
        <v>2</v>
      </c>
      <c r="E3407" s="23" t="str">
        <f t="shared" si="318"/>
        <v>Green</v>
      </c>
      <c r="F3407" s="72" t="s">
        <v>1725</v>
      </c>
      <c r="G3407" s="23"/>
      <c r="H3407" s="24" t="str">
        <f t="shared" si="319"/>
        <v>Start Loc</v>
      </c>
      <c r="I3407" s="24" t="str">
        <f t="shared" si="320"/>
        <v>End Loc</v>
      </c>
      <c r="J3407" s="24" t="str">
        <f t="shared" si="321"/>
        <v>Segment</v>
      </c>
      <c r="K3407" s="71" t="s">
        <v>1113</v>
      </c>
      <c r="L3407" s="22">
        <v>3</v>
      </c>
      <c r="M3407" s="22">
        <v>3.24</v>
      </c>
      <c r="N3407" s="22">
        <v>2</v>
      </c>
      <c r="O3407" s="22">
        <v>0</v>
      </c>
      <c r="P3407" s="22">
        <v>0</v>
      </c>
      <c r="Q3407" s="22">
        <v>2</v>
      </c>
      <c r="R3407" s="22"/>
      <c r="S3407" s="22"/>
      <c r="T3407" s="22"/>
      <c r="U3407" t="s">
        <v>1512</v>
      </c>
      <c r="V3407" s="18">
        <f t="shared" si="322"/>
        <v>0.24000000000000021</v>
      </c>
      <c r="W3407" s="18">
        <v>41.275202383</v>
      </c>
      <c r="X3407" s="18">
        <v>-80.689014886699994</v>
      </c>
      <c r="Y3407" s="18">
        <v>41.273265797199997</v>
      </c>
      <c r="Z3407" s="18">
        <v>-80.685262102799996</v>
      </c>
      <c r="AA3407" s="71" t="str">
        <f t="shared" si="323"/>
        <v>TRU</v>
      </c>
    </row>
    <row r="3408" spans="1:27" x14ac:dyDescent="0.25">
      <c r="A3408" s="22" t="s">
        <v>2954</v>
      </c>
      <c r="B3408" s="22">
        <v>0</v>
      </c>
      <c r="C3408" s="22" t="s">
        <v>4620</v>
      </c>
      <c r="D3408" s="22">
        <v>3</v>
      </c>
      <c r="E3408" s="23" t="str">
        <f t="shared" si="318"/>
        <v>Green</v>
      </c>
      <c r="F3408" s="72" t="s">
        <v>1744</v>
      </c>
      <c r="G3408" s="23"/>
      <c r="H3408" s="24" t="str">
        <f t="shared" si="319"/>
        <v>Start Loc</v>
      </c>
      <c r="I3408" s="24" t="str">
        <f t="shared" si="320"/>
        <v>End Loc</v>
      </c>
      <c r="J3408" s="24" t="str">
        <f t="shared" si="321"/>
        <v>Segment</v>
      </c>
      <c r="K3408" s="71" t="s">
        <v>1095</v>
      </c>
      <c r="L3408" s="22">
        <v>0</v>
      </c>
      <c r="M3408" s="22">
        <v>0.24</v>
      </c>
      <c r="N3408" s="22">
        <v>3</v>
      </c>
      <c r="O3408" s="22">
        <v>0</v>
      </c>
      <c r="P3408" s="22">
        <v>0</v>
      </c>
      <c r="Q3408" s="22">
        <v>2</v>
      </c>
      <c r="R3408" s="22"/>
      <c r="S3408" s="22"/>
      <c r="T3408" s="22"/>
      <c r="U3408" t="s">
        <v>573</v>
      </c>
      <c r="V3408" s="18">
        <f t="shared" si="322"/>
        <v>0.24</v>
      </c>
      <c r="W3408" s="18">
        <v>41.271273246600003</v>
      </c>
      <c r="X3408" s="18">
        <v>-83.042507271000005</v>
      </c>
      <c r="Y3408" s="18">
        <v>41.273531857199998</v>
      </c>
      <c r="Z3408" s="18">
        <v>-83.039013217999994</v>
      </c>
      <c r="AA3408" s="71" t="str">
        <f t="shared" si="323"/>
        <v>SAN</v>
      </c>
    </row>
    <row r="3409" spans="1:27" x14ac:dyDescent="0.25">
      <c r="A3409" s="22" t="s">
        <v>6229</v>
      </c>
      <c r="B3409" s="22">
        <v>0</v>
      </c>
      <c r="C3409" s="22" t="s">
        <v>4608</v>
      </c>
      <c r="D3409" s="22">
        <v>2</v>
      </c>
      <c r="E3409" s="23" t="str">
        <f t="shared" si="318"/>
        <v>Green</v>
      </c>
      <c r="F3409" s="72" t="s">
        <v>1672</v>
      </c>
      <c r="G3409" s="23"/>
      <c r="H3409" s="24" t="str">
        <f t="shared" si="319"/>
        <v>Start Loc</v>
      </c>
      <c r="I3409" s="24" t="str">
        <f t="shared" si="320"/>
        <v>End Loc</v>
      </c>
      <c r="J3409" s="24" t="str">
        <f t="shared" si="321"/>
        <v>Segment</v>
      </c>
      <c r="K3409" s="71" t="s">
        <v>788</v>
      </c>
      <c r="L3409" s="22">
        <v>1.25</v>
      </c>
      <c r="M3409" s="22">
        <v>1.49</v>
      </c>
      <c r="N3409" s="22">
        <v>2</v>
      </c>
      <c r="O3409" s="22">
        <v>0</v>
      </c>
      <c r="P3409" s="22">
        <v>0</v>
      </c>
      <c r="Q3409" s="22">
        <v>2</v>
      </c>
      <c r="R3409" s="22"/>
      <c r="S3409" s="22"/>
      <c r="T3409" s="22"/>
      <c r="U3409" t="s">
        <v>2003</v>
      </c>
      <c r="V3409" s="18">
        <f t="shared" si="322"/>
        <v>0.24</v>
      </c>
      <c r="W3409" s="18">
        <v>41.273141990399999</v>
      </c>
      <c r="X3409" s="18">
        <v>-81.121449358500001</v>
      </c>
      <c r="Y3409" s="18">
        <v>41.274386927899997</v>
      </c>
      <c r="Z3409" s="18">
        <v>-81.117167691399999</v>
      </c>
      <c r="AA3409" s="71" t="str">
        <f t="shared" si="323"/>
        <v>POR</v>
      </c>
    </row>
    <row r="3410" spans="1:27" x14ac:dyDescent="0.25">
      <c r="A3410" s="22" t="s">
        <v>3436</v>
      </c>
      <c r="B3410" s="22">
        <v>0</v>
      </c>
      <c r="C3410" s="22" t="s">
        <v>4638</v>
      </c>
      <c r="D3410" s="22">
        <v>2</v>
      </c>
      <c r="E3410" s="23" t="str">
        <f t="shared" si="318"/>
        <v>Green</v>
      </c>
      <c r="F3410" s="72" t="s">
        <v>1672</v>
      </c>
      <c r="G3410" s="23"/>
      <c r="H3410" s="24" t="str">
        <f t="shared" si="319"/>
        <v>Start Loc</v>
      </c>
      <c r="I3410" s="24" t="str">
        <f t="shared" si="320"/>
        <v>End Loc</v>
      </c>
      <c r="J3410" s="24" t="str">
        <f t="shared" si="321"/>
        <v>Segment</v>
      </c>
      <c r="K3410" s="71" t="s">
        <v>1048</v>
      </c>
      <c r="L3410" s="22">
        <v>7.5</v>
      </c>
      <c r="M3410" s="22">
        <v>7.74</v>
      </c>
      <c r="N3410" s="22">
        <v>2</v>
      </c>
      <c r="O3410" s="22">
        <v>0</v>
      </c>
      <c r="P3410" s="22">
        <v>0</v>
      </c>
      <c r="Q3410" s="22">
        <v>1</v>
      </c>
      <c r="R3410" s="22"/>
      <c r="S3410" s="22"/>
      <c r="T3410" s="22"/>
      <c r="U3410" t="s">
        <v>1465</v>
      </c>
      <c r="V3410" s="18">
        <f t="shared" si="322"/>
        <v>0.24000000000000021</v>
      </c>
      <c r="W3410" s="18">
        <v>41.271422616800002</v>
      </c>
      <c r="X3410" s="18">
        <v>-81.275753847999994</v>
      </c>
      <c r="Y3410" s="18">
        <v>41.274730186900001</v>
      </c>
      <c r="Z3410" s="18">
        <v>-81.274408694499996</v>
      </c>
      <c r="AA3410" s="71" t="str">
        <f t="shared" si="323"/>
        <v>POR</v>
      </c>
    </row>
    <row r="3411" spans="1:27" x14ac:dyDescent="0.25">
      <c r="A3411" s="22" t="s">
        <v>6448</v>
      </c>
      <c r="B3411" s="22">
        <v>0</v>
      </c>
      <c r="C3411" s="22" t="s">
        <v>4641</v>
      </c>
      <c r="D3411" s="22">
        <v>3</v>
      </c>
      <c r="E3411" s="23" t="str">
        <f t="shared" si="318"/>
        <v>Green</v>
      </c>
      <c r="F3411" s="72" t="s">
        <v>1706</v>
      </c>
      <c r="G3411" s="23"/>
      <c r="H3411" s="24" t="str">
        <f t="shared" si="319"/>
        <v>Start Loc</v>
      </c>
      <c r="I3411" s="24" t="str">
        <f t="shared" si="320"/>
        <v>End Loc</v>
      </c>
      <c r="J3411" s="24" t="str">
        <f t="shared" si="321"/>
        <v>Segment</v>
      </c>
      <c r="K3411" s="71" t="s">
        <v>939</v>
      </c>
      <c r="L3411" s="22">
        <v>8.5</v>
      </c>
      <c r="M3411" s="22">
        <v>8.74</v>
      </c>
      <c r="N3411" s="22">
        <v>3</v>
      </c>
      <c r="O3411" s="22">
        <v>0</v>
      </c>
      <c r="P3411" s="22">
        <v>1</v>
      </c>
      <c r="Q3411" s="22">
        <v>2</v>
      </c>
      <c r="R3411" s="22"/>
      <c r="S3411" s="22"/>
      <c r="T3411" s="22"/>
      <c r="U3411" t="s">
        <v>4854</v>
      </c>
      <c r="V3411" s="18">
        <f t="shared" si="322"/>
        <v>0.24000000000000021</v>
      </c>
      <c r="W3411" s="18">
        <v>41.273019971700002</v>
      </c>
      <c r="X3411" s="18">
        <v>-81.7142097065</v>
      </c>
      <c r="Y3411" s="18">
        <v>41.275938208900001</v>
      </c>
      <c r="Z3411" s="18">
        <v>-81.716614904300002</v>
      </c>
      <c r="AA3411" s="71" t="str">
        <f t="shared" si="323"/>
        <v>MED</v>
      </c>
    </row>
    <row r="3412" spans="1:27" x14ac:dyDescent="0.25">
      <c r="A3412" s="22" t="s">
        <v>3475</v>
      </c>
      <c r="B3412" s="22">
        <v>0</v>
      </c>
      <c r="C3412" s="22" t="s">
        <v>4630</v>
      </c>
      <c r="D3412" s="22">
        <v>5</v>
      </c>
      <c r="E3412" s="23" t="str">
        <f t="shared" si="318"/>
        <v>Green</v>
      </c>
      <c r="F3412" s="72" t="s">
        <v>1711</v>
      </c>
      <c r="G3412" s="23"/>
      <c r="H3412" s="24" t="str">
        <f t="shared" si="319"/>
        <v>Start Loc</v>
      </c>
      <c r="I3412" s="24" t="str">
        <f t="shared" si="320"/>
        <v>End Loc</v>
      </c>
      <c r="J3412" s="24" t="str">
        <f t="shared" si="321"/>
        <v>Segment</v>
      </c>
      <c r="K3412" s="71" t="s">
        <v>937</v>
      </c>
      <c r="L3412" s="22">
        <v>5.75</v>
      </c>
      <c r="M3412" s="22">
        <v>5.99</v>
      </c>
      <c r="N3412" s="22">
        <v>5</v>
      </c>
      <c r="O3412" s="22">
        <v>0</v>
      </c>
      <c r="P3412" s="22">
        <v>0</v>
      </c>
      <c r="Q3412" s="22">
        <v>2</v>
      </c>
      <c r="R3412" s="22"/>
      <c r="S3412" s="22"/>
      <c r="T3412" s="22"/>
      <c r="U3412" t="s">
        <v>376</v>
      </c>
      <c r="V3412" s="18">
        <f t="shared" si="322"/>
        <v>0.24000000000000021</v>
      </c>
      <c r="W3412" s="18">
        <v>41.273061378800001</v>
      </c>
      <c r="X3412" s="18">
        <v>-82.157335306899995</v>
      </c>
      <c r="Y3412" s="18">
        <v>41.275955801199999</v>
      </c>
      <c r="Z3412" s="18">
        <v>-82.155511590399996</v>
      </c>
      <c r="AA3412" s="71" t="str">
        <f t="shared" si="323"/>
        <v>LOR</v>
      </c>
    </row>
    <row r="3413" spans="1:27" x14ac:dyDescent="0.25">
      <c r="A3413" s="22" t="s">
        <v>2457</v>
      </c>
      <c r="B3413" s="22">
        <v>0</v>
      </c>
      <c r="C3413" s="22" t="s">
        <v>4618</v>
      </c>
      <c r="D3413" s="22">
        <v>2</v>
      </c>
      <c r="E3413" s="23" t="str">
        <f t="shared" si="318"/>
        <v>Green</v>
      </c>
      <c r="F3413" s="72" t="s">
        <v>1721</v>
      </c>
      <c r="G3413" s="23"/>
      <c r="H3413" s="24" t="str">
        <f t="shared" si="319"/>
        <v>Start Loc</v>
      </c>
      <c r="I3413" s="24" t="str">
        <f t="shared" si="320"/>
        <v>End Loc</v>
      </c>
      <c r="J3413" s="24" t="str">
        <f t="shared" si="321"/>
        <v>Segment</v>
      </c>
      <c r="K3413" s="71" t="s">
        <v>920</v>
      </c>
      <c r="L3413" s="22">
        <v>2</v>
      </c>
      <c r="M3413" s="22">
        <v>2.2400000000000002</v>
      </c>
      <c r="N3413" s="22">
        <v>2</v>
      </c>
      <c r="O3413" s="22">
        <v>0</v>
      </c>
      <c r="P3413" s="22">
        <v>0</v>
      </c>
      <c r="Q3413" s="22">
        <v>0</v>
      </c>
      <c r="R3413" s="22"/>
      <c r="S3413" s="22"/>
      <c r="T3413" s="22"/>
      <c r="U3413" t="s">
        <v>2088</v>
      </c>
      <c r="V3413" s="18">
        <f t="shared" si="322"/>
        <v>0.24000000000000021</v>
      </c>
      <c r="W3413" s="18">
        <v>41.273970936799998</v>
      </c>
      <c r="X3413" s="18">
        <v>-82.634666749299996</v>
      </c>
      <c r="Y3413" s="18">
        <v>41.276893799200003</v>
      </c>
      <c r="Z3413" s="18">
        <v>-82.632221112899998</v>
      </c>
      <c r="AA3413" s="71" t="str">
        <f t="shared" si="323"/>
        <v>HUR</v>
      </c>
    </row>
    <row r="3414" spans="1:27" x14ac:dyDescent="0.25">
      <c r="A3414" s="22" t="s">
        <v>5552</v>
      </c>
      <c r="B3414" s="22">
        <v>0</v>
      </c>
      <c r="C3414" s="22" t="s">
        <v>4633</v>
      </c>
      <c r="D3414" s="22">
        <v>2</v>
      </c>
      <c r="E3414" s="23" t="str">
        <f t="shared" si="318"/>
        <v>Green</v>
      </c>
      <c r="F3414" s="72" t="s">
        <v>1711</v>
      </c>
      <c r="G3414" s="23"/>
      <c r="H3414" s="24" t="str">
        <f t="shared" si="319"/>
        <v>Start Loc</v>
      </c>
      <c r="I3414" s="24" t="str">
        <f t="shared" si="320"/>
        <v>End Loc</v>
      </c>
      <c r="J3414" s="24" t="str">
        <f t="shared" si="321"/>
        <v>Segment</v>
      </c>
      <c r="K3414" s="71" t="s">
        <v>1016</v>
      </c>
      <c r="L3414" s="22">
        <v>10.25</v>
      </c>
      <c r="M3414" s="22">
        <v>10.49</v>
      </c>
      <c r="N3414" s="22">
        <v>2</v>
      </c>
      <c r="O3414" s="22">
        <v>0</v>
      </c>
      <c r="P3414" s="22">
        <v>0</v>
      </c>
      <c r="Q3414" s="22">
        <v>1</v>
      </c>
      <c r="R3414" s="22"/>
      <c r="S3414" s="22"/>
      <c r="T3414" s="22"/>
      <c r="U3414" t="s">
        <v>506</v>
      </c>
      <c r="V3414" s="18">
        <f t="shared" si="322"/>
        <v>0.24000000000000021</v>
      </c>
      <c r="W3414" s="18">
        <v>41.2747638767</v>
      </c>
      <c r="X3414" s="18">
        <v>-82.258412143699999</v>
      </c>
      <c r="Y3414" s="18">
        <v>41.277991003499999</v>
      </c>
      <c r="Z3414" s="18">
        <v>-82.259247926399993</v>
      </c>
      <c r="AA3414" s="71" t="str">
        <f t="shared" si="323"/>
        <v>LOR</v>
      </c>
    </row>
    <row r="3415" spans="1:27" x14ac:dyDescent="0.25">
      <c r="A3415" s="22" t="s">
        <v>3104</v>
      </c>
      <c r="B3415" s="22">
        <v>0</v>
      </c>
      <c r="C3415" s="22" t="s">
        <v>4613</v>
      </c>
      <c r="D3415" s="22">
        <v>3</v>
      </c>
      <c r="E3415" s="23" t="str">
        <f t="shared" si="318"/>
        <v>Green</v>
      </c>
      <c r="F3415" s="72" t="s">
        <v>1725</v>
      </c>
      <c r="G3415" s="23"/>
      <c r="H3415" s="24" t="str">
        <f t="shared" si="319"/>
        <v>Start Loc</v>
      </c>
      <c r="I3415" s="24" t="str">
        <f t="shared" si="320"/>
        <v>End Loc</v>
      </c>
      <c r="J3415" s="24" t="str">
        <f t="shared" si="321"/>
        <v>Segment</v>
      </c>
      <c r="K3415" s="71" t="s">
        <v>1026</v>
      </c>
      <c r="L3415" s="22">
        <v>6.5</v>
      </c>
      <c r="M3415" s="22">
        <v>6.74</v>
      </c>
      <c r="N3415" s="22">
        <v>3</v>
      </c>
      <c r="O3415" s="22">
        <v>0</v>
      </c>
      <c r="P3415" s="22">
        <v>1</v>
      </c>
      <c r="Q3415" s="22">
        <v>2</v>
      </c>
      <c r="R3415" s="22"/>
      <c r="S3415" s="22"/>
      <c r="T3415" s="22"/>
      <c r="U3415" t="s">
        <v>1336</v>
      </c>
      <c r="V3415" s="18">
        <f t="shared" si="322"/>
        <v>0.24000000000000021</v>
      </c>
      <c r="W3415" s="18">
        <v>41.275768995699998</v>
      </c>
      <c r="X3415" s="18">
        <v>-80.867361290000005</v>
      </c>
      <c r="Y3415" s="18">
        <v>41.279051191100002</v>
      </c>
      <c r="Z3415" s="18">
        <v>-80.866200884999998</v>
      </c>
      <c r="AA3415" s="71" t="str">
        <f t="shared" si="323"/>
        <v>TRU</v>
      </c>
    </row>
    <row r="3416" spans="1:27" x14ac:dyDescent="0.25">
      <c r="A3416" s="22" t="s">
        <v>3440</v>
      </c>
      <c r="B3416" s="22">
        <v>0</v>
      </c>
      <c r="C3416" s="22" t="s">
        <v>4619</v>
      </c>
      <c r="D3416" s="22">
        <v>2</v>
      </c>
      <c r="E3416" s="23" t="str">
        <f t="shared" si="318"/>
        <v>Green</v>
      </c>
      <c r="F3416" s="72" t="s">
        <v>1725</v>
      </c>
      <c r="G3416" s="23"/>
      <c r="H3416" s="24" t="str">
        <f t="shared" si="319"/>
        <v>Start Loc</v>
      </c>
      <c r="I3416" s="24" t="str">
        <f t="shared" si="320"/>
        <v>End Loc</v>
      </c>
      <c r="J3416" s="24" t="str">
        <f t="shared" si="321"/>
        <v>Segment</v>
      </c>
      <c r="K3416" s="71" t="s">
        <v>1097</v>
      </c>
      <c r="L3416" s="22">
        <v>0.5</v>
      </c>
      <c r="M3416" s="22">
        <v>0.74</v>
      </c>
      <c r="N3416" s="22">
        <v>2</v>
      </c>
      <c r="O3416" s="22">
        <v>0</v>
      </c>
      <c r="P3416" s="22">
        <v>0</v>
      </c>
      <c r="Q3416" s="22">
        <v>0</v>
      </c>
      <c r="R3416" s="22"/>
      <c r="S3416" s="22"/>
      <c r="T3416" s="22"/>
      <c r="U3416" t="s">
        <v>1453</v>
      </c>
      <c r="V3416" s="18">
        <f t="shared" si="322"/>
        <v>0.24</v>
      </c>
      <c r="W3416" s="18">
        <v>41.2791710861</v>
      </c>
      <c r="X3416" s="18">
        <v>-80.792072908400002</v>
      </c>
      <c r="Y3416" s="18">
        <v>41.281564055499999</v>
      </c>
      <c r="Z3416" s="18">
        <v>-80.789868933199998</v>
      </c>
      <c r="AA3416" s="71" t="str">
        <f t="shared" si="323"/>
        <v>TRU</v>
      </c>
    </row>
    <row r="3417" spans="1:27" x14ac:dyDescent="0.25">
      <c r="A3417" s="22" t="s">
        <v>4270</v>
      </c>
      <c r="B3417" s="22">
        <v>0</v>
      </c>
      <c r="C3417" s="22" t="s">
        <v>4654</v>
      </c>
      <c r="D3417" s="22">
        <v>3</v>
      </c>
      <c r="E3417" s="23" t="str">
        <f t="shared" si="318"/>
        <v>Green</v>
      </c>
      <c r="F3417" s="72" t="s">
        <v>1725</v>
      </c>
      <c r="G3417" s="23"/>
      <c r="H3417" s="24" t="str">
        <f t="shared" si="319"/>
        <v>Start Loc</v>
      </c>
      <c r="I3417" s="24" t="str">
        <f t="shared" si="320"/>
        <v>End Loc</v>
      </c>
      <c r="J3417" s="24" t="str">
        <f t="shared" si="321"/>
        <v>Segment</v>
      </c>
      <c r="K3417" s="71" t="s">
        <v>1026</v>
      </c>
      <c r="L3417" s="22">
        <v>6.75</v>
      </c>
      <c r="M3417" s="22">
        <v>6.99</v>
      </c>
      <c r="N3417" s="22">
        <v>3</v>
      </c>
      <c r="O3417" s="22">
        <v>0</v>
      </c>
      <c r="P3417" s="22">
        <v>0</v>
      </c>
      <c r="Q3417" s="22">
        <v>1</v>
      </c>
      <c r="R3417" s="22"/>
      <c r="S3417" s="22"/>
      <c r="T3417" s="22"/>
      <c r="U3417" t="s">
        <v>1336</v>
      </c>
      <c r="V3417" s="18">
        <f t="shared" si="322"/>
        <v>0.24000000000000021</v>
      </c>
      <c r="W3417" s="18">
        <v>41.279190734499998</v>
      </c>
      <c r="X3417" s="18">
        <v>-80.866106802600001</v>
      </c>
      <c r="Y3417" s="18">
        <v>41.282407644199999</v>
      </c>
      <c r="Z3417" s="18">
        <v>-80.864634989400002</v>
      </c>
      <c r="AA3417" s="71" t="str">
        <f t="shared" si="323"/>
        <v>TRU</v>
      </c>
    </row>
    <row r="3418" spans="1:27" x14ac:dyDescent="0.25">
      <c r="A3418" s="22" t="s">
        <v>5872</v>
      </c>
      <c r="B3418" s="22">
        <v>0</v>
      </c>
      <c r="C3418" s="22" t="s">
        <v>4624</v>
      </c>
      <c r="D3418" s="22">
        <v>2</v>
      </c>
      <c r="E3418" s="23" t="str">
        <f t="shared" si="318"/>
        <v>Green</v>
      </c>
      <c r="F3418" s="72" t="s">
        <v>1725</v>
      </c>
      <c r="G3418" s="23"/>
      <c r="H3418" s="24" t="str">
        <f t="shared" si="319"/>
        <v>Start Loc</v>
      </c>
      <c r="I3418" s="24" t="str">
        <f t="shared" si="320"/>
        <v>End Loc</v>
      </c>
      <c r="J3418" s="24" t="str">
        <f t="shared" si="321"/>
        <v>Segment</v>
      </c>
      <c r="K3418" s="71" t="s">
        <v>6611</v>
      </c>
      <c r="L3418" s="22">
        <v>2.25</v>
      </c>
      <c r="M3418" s="22">
        <v>2.4900000000000002</v>
      </c>
      <c r="N3418" s="22">
        <v>2</v>
      </c>
      <c r="O3418" s="22">
        <v>0</v>
      </c>
      <c r="P3418" s="22">
        <v>1</v>
      </c>
      <c r="Q3418" s="22">
        <v>1</v>
      </c>
      <c r="R3418" s="22"/>
      <c r="S3418" s="22"/>
      <c r="T3418" s="22"/>
      <c r="U3418" t="s">
        <v>6710</v>
      </c>
      <c r="V3418" s="18">
        <f t="shared" si="322"/>
        <v>0.24000000000000021</v>
      </c>
      <c r="W3418" s="18">
        <v>41.285836743700003</v>
      </c>
      <c r="X3418" s="18">
        <v>-80.924763830700002</v>
      </c>
      <c r="Y3418" s="18">
        <v>41.283999473900003</v>
      </c>
      <c r="Z3418" s="18">
        <v>-80.920854410199993</v>
      </c>
      <c r="AA3418" s="71" t="str">
        <f t="shared" si="323"/>
        <v>TRU</v>
      </c>
    </row>
    <row r="3419" spans="1:27" x14ac:dyDescent="0.25">
      <c r="A3419" s="22" t="s">
        <v>5595</v>
      </c>
      <c r="B3419" s="22">
        <v>0</v>
      </c>
      <c r="C3419" s="22" t="s">
        <v>4615</v>
      </c>
      <c r="D3419" s="22">
        <v>2</v>
      </c>
      <c r="E3419" s="23" t="str">
        <f t="shared" si="318"/>
        <v>Green</v>
      </c>
      <c r="F3419" s="72" t="s">
        <v>1672</v>
      </c>
      <c r="G3419" s="23"/>
      <c r="H3419" s="24" t="str">
        <f t="shared" si="319"/>
        <v>Start Loc</v>
      </c>
      <c r="I3419" s="24" t="str">
        <f t="shared" si="320"/>
        <v>End Loc</v>
      </c>
      <c r="J3419" s="24" t="str">
        <f t="shared" si="321"/>
        <v>Segment</v>
      </c>
      <c r="K3419" s="71" t="s">
        <v>1009</v>
      </c>
      <c r="L3419" s="22">
        <v>2.5</v>
      </c>
      <c r="M3419" s="22">
        <v>2.74</v>
      </c>
      <c r="N3419" s="22">
        <v>2</v>
      </c>
      <c r="O3419" s="22">
        <v>0</v>
      </c>
      <c r="P3419" s="22">
        <v>0</v>
      </c>
      <c r="Q3419" s="22">
        <v>2</v>
      </c>
      <c r="R3419" s="22"/>
      <c r="S3419" s="22"/>
      <c r="T3419" s="22"/>
      <c r="U3419" t="s">
        <v>392</v>
      </c>
      <c r="V3419" s="18">
        <f t="shared" si="322"/>
        <v>0.24000000000000021</v>
      </c>
      <c r="W3419" s="18">
        <v>41.2861056578</v>
      </c>
      <c r="X3419" s="18">
        <v>-81.299327257100003</v>
      </c>
      <c r="Y3419" s="18">
        <v>41.284229236000002</v>
      </c>
      <c r="Z3419" s="18">
        <v>-81.295780894299995</v>
      </c>
      <c r="AA3419" s="71" t="str">
        <f t="shared" si="323"/>
        <v>POR</v>
      </c>
    </row>
    <row r="3420" spans="1:27" x14ac:dyDescent="0.25">
      <c r="A3420" s="22" t="s">
        <v>5453</v>
      </c>
      <c r="B3420" s="22">
        <v>0</v>
      </c>
      <c r="C3420" s="22" t="s">
        <v>4624</v>
      </c>
      <c r="D3420" s="22">
        <v>4</v>
      </c>
      <c r="E3420" s="23" t="str">
        <f t="shared" si="318"/>
        <v>Green</v>
      </c>
      <c r="F3420" s="72" t="s">
        <v>1678</v>
      </c>
      <c r="G3420" s="23"/>
      <c r="H3420" s="24" t="str">
        <f t="shared" si="319"/>
        <v>Start Loc</v>
      </c>
      <c r="I3420" s="24" t="str">
        <f t="shared" si="320"/>
        <v>End Loc</v>
      </c>
      <c r="J3420" s="24" t="str">
        <f t="shared" si="321"/>
        <v>Segment</v>
      </c>
      <c r="K3420" s="71" t="s">
        <v>883</v>
      </c>
      <c r="L3420" s="22">
        <v>2.25</v>
      </c>
      <c r="M3420" s="22">
        <v>2.4900000000000002</v>
      </c>
      <c r="N3420" s="22">
        <v>4</v>
      </c>
      <c r="O3420" s="22">
        <v>0</v>
      </c>
      <c r="P3420" s="22">
        <v>0</v>
      </c>
      <c r="Q3420" s="22">
        <v>2</v>
      </c>
      <c r="R3420" s="22"/>
      <c r="S3420" s="22"/>
      <c r="T3420" s="22"/>
      <c r="U3420" t="s">
        <v>2073</v>
      </c>
      <c r="V3420" s="18">
        <f t="shared" si="322"/>
        <v>0.24000000000000021</v>
      </c>
      <c r="W3420" s="18">
        <v>41.285902844900001</v>
      </c>
      <c r="X3420" s="18">
        <v>-81.397505855700004</v>
      </c>
      <c r="Y3420" s="18">
        <v>41.284776694000001</v>
      </c>
      <c r="Z3420" s="18">
        <v>-81.393182297500005</v>
      </c>
      <c r="AA3420" s="71" t="str">
        <f t="shared" si="323"/>
        <v>SUM</v>
      </c>
    </row>
    <row r="3421" spans="1:27" x14ac:dyDescent="0.25">
      <c r="A3421" s="22" t="s">
        <v>3949</v>
      </c>
      <c r="B3421" s="22">
        <v>0</v>
      </c>
      <c r="C3421" s="22" t="s">
        <v>4606</v>
      </c>
      <c r="D3421" s="22">
        <v>3</v>
      </c>
      <c r="E3421" s="23" t="str">
        <f t="shared" si="318"/>
        <v>Green</v>
      </c>
      <c r="F3421" s="72" t="s">
        <v>1721</v>
      </c>
      <c r="G3421" s="23"/>
      <c r="H3421" s="24" t="str">
        <f t="shared" si="319"/>
        <v>Start Loc</v>
      </c>
      <c r="I3421" s="24" t="str">
        <f t="shared" si="320"/>
        <v>End Loc</v>
      </c>
      <c r="J3421" s="24" t="str">
        <f t="shared" si="321"/>
        <v>Segment</v>
      </c>
      <c r="K3421" s="71" t="s">
        <v>911</v>
      </c>
      <c r="L3421" s="22">
        <v>0.25</v>
      </c>
      <c r="M3421" s="22">
        <v>0.49</v>
      </c>
      <c r="N3421" s="22">
        <v>3</v>
      </c>
      <c r="O3421" s="22">
        <v>0</v>
      </c>
      <c r="P3421" s="22">
        <v>0</v>
      </c>
      <c r="Q3421" s="22">
        <v>1</v>
      </c>
      <c r="R3421" s="22"/>
      <c r="S3421" s="22"/>
      <c r="T3421" s="22"/>
      <c r="U3421" t="s">
        <v>1348</v>
      </c>
      <c r="V3421" s="18">
        <f t="shared" si="322"/>
        <v>0.24</v>
      </c>
      <c r="W3421" s="18">
        <v>41.281800873100003</v>
      </c>
      <c r="X3421" s="18">
        <v>-82.642120967699995</v>
      </c>
      <c r="Y3421" s="18">
        <v>41.284865607500002</v>
      </c>
      <c r="Z3421" s="18">
        <v>-82.6424929394</v>
      </c>
      <c r="AA3421" s="71" t="str">
        <f t="shared" si="323"/>
        <v>HUR</v>
      </c>
    </row>
    <row r="3422" spans="1:27" x14ac:dyDescent="0.25">
      <c r="A3422" s="22" t="s">
        <v>5758</v>
      </c>
      <c r="B3422" s="22">
        <v>0</v>
      </c>
      <c r="C3422" s="22" t="s">
        <v>4617</v>
      </c>
      <c r="D3422" s="22">
        <v>2</v>
      </c>
      <c r="E3422" s="23" t="str">
        <f t="shared" si="318"/>
        <v>Green</v>
      </c>
      <c r="F3422" s="72" t="s">
        <v>1721</v>
      </c>
      <c r="G3422" s="23"/>
      <c r="H3422" s="24" t="str">
        <f t="shared" si="319"/>
        <v>Start Loc</v>
      </c>
      <c r="I3422" s="24" t="str">
        <f t="shared" si="320"/>
        <v>End Loc</v>
      </c>
      <c r="J3422" s="24" t="str">
        <f t="shared" si="321"/>
        <v>Segment</v>
      </c>
      <c r="K3422" s="71" t="s">
        <v>920</v>
      </c>
      <c r="L3422" s="22">
        <v>2.75</v>
      </c>
      <c r="M3422" s="22">
        <v>2.99</v>
      </c>
      <c r="N3422" s="22">
        <v>2</v>
      </c>
      <c r="O3422" s="22">
        <v>0</v>
      </c>
      <c r="P3422" s="22">
        <v>0</v>
      </c>
      <c r="Q3422" s="22">
        <v>1</v>
      </c>
      <c r="R3422" s="22"/>
      <c r="S3422" s="22"/>
      <c r="T3422" s="22"/>
      <c r="U3422" t="s">
        <v>2088</v>
      </c>
      <c r="V3422" s="18">
        <f t="shared" si="322"/>
        <v>0.24000000000000021</v>
      </c>
      <c r="W3422" s="18">
        <v>41.282868739000001</v>
      </c>
      <c r="X3422" s="18">
        <v>-82.626461941700001</v>
      </c>
      <c r="Y3422" s="18">
        <v>41.285666367499999</v>
      </c>
      <c r="Z3422" s="18">
        <v>-82.623730820700004</v>
      </c>
      <c r="AA3422" s="71" t="str">
        <f t="shared" si="323"/>
        <v>HUR</v>
      </c>
    </row>
    <row r="3423" spans="1:27" x14ac:dyDescent="0.25">
      <c r="A3423" s="22" t="s">
        <v>4016</v>
      </c>
      <c r="B3423" s="22">
        <v>0</v>
      </c>
      <c r="C3423" s="22" t="s">
        <v>4621</v>
      </c>
      <c r="D3423" s="22">
        <v>2</v>
      </c>
      <c r="E3423" s="23" t="str">
        <f t="shared" si="318"/>
        <v>Green</v>
      </c>
      <c r="F3423" s="72" t="s">
        <v>1711</v>
      </c>
      <c r="G3423" s="23"/>
      <c r="H3423" s="24" t="str">
        <f t="shared" si="319"/>
        <v>Start Loc</v>
      </c>
      <c r="I3423" s="24" t="str">
        <f t="shared" si="320"/>
        <v>End Loc</v>
      </c>
      <c r="J3423" s="24" t="str">
        <f t="shared" si="321"/>
        <v>Segment</v>
      </c>
      <c r="K3423" s="71" t="s">
        <v>910</v>
      </c>
      <c r="L3423" s="22">
        <v>0.75</v>
      </c>
      <c r="M3423" s="22">
        <v>0.99</v>
      </c>
      <c r="N3423" s="22">
        <v>2</v>
      </c>
      <c r="O3423" s="22">
        <v>1</v>
      </c>
      <c r="P3423" s="22">
        <v>0</v>
      </c>
      <c r="Q3423" s="22">
        <v>2</v>
      </c>
      <c r="R3423" s="22"/>
      <c r="S3423" s="22"/>
      <c r="T3423" s="22"/>
      <c r="U3423" t="s">
        <v>447</v>
      </c>
      <c r="V3423" s="18">
        <f t="shared" si="322"/>
        <v>0.24</v>
      </c>
      <c r="W3423" s="18">
        <v>41.284581463000002</v>
      </c>
      <c r="X3423" s="18">
        <v>-81.933309168999997</v>
      </c>
      <c r="Y3423" s="18">
        <v>41.287806504700001</v>
      </c>
      <c r="Z3423" s="18">
        <v>-81.932280571000007</v>
      </c>
      <c r="AA3423" s="71" t="str">
        <f t="shared" si="323"/>
        <v>LOR</v>
      </c>
    </row>
    <row r="3424" spans="1:27" x14ac:dyDescent="0.25">
      <c r="A3424" s="22" t="s">
        <v>2756</v>
      </c>
      <c r="B3424" s="22">
        <v>0</v>
      </c>
      <c r="C3424" s="22" t="s">
        <v>4606</v>
      </c>
      <c r="D3424" s="22">
        <v>3</v>
      </c>
      <c r="E3424" s="23" t="str">
        <f t="shared" si="318"/>
        <v>Green</v>
      </c>
      <c r="F3424" s="72" t="s">
        <v>1725</v>
      </c>
      <c r="G3424" s="23"/>
      <c r="H3424" s="24" t="str">
        <f t="shared" si="319"/>
        <v>Start Loc</v>
      </c>
      <c r="I3424" s="24" t="str">
        <f t="shared" si="320"/>
        <v>End Loc</v>
      </c>
      <c r="J3424" s="24" t="str">
        <f t="shared" si="321"/>
        <v>Segment</v>
      </c>
      <c r="K3424" s="71" t="s">
        <v>2034</v>
      </c>
      <c r="L3424" s="22">
        <v>0.25</v>
      </c>
      <c r="M3424" s="22">
        <v>0.49</v>
      </c>
      <c r="N3424" s="22">
        <v>3</v>
      </c>
      <c r="O3424" s="22">
        <v>0</v>
      </c>
      <c r="P3424" s="22">
        <v>1</v>
      </c>
      <c r="Q3424" s="22">
        <v>2</v>
      </c>
      <c r="R3424" s="22"/>
      <c r="S3424" s="22"/>
      <c r="T3424" s="22"/>
      <c r="U3424" t="s">
        <v>1924</v>
      </c>
      <c r="V3424" s="18">
        <f t="shared" si="322"/>
        <v>0.24</v>
      </c>
      <c r="W3424" s="18">
        <v>41.284966706500001</v>
      </c>
      <c r="X3424" s="18">
        <v>-80.826018160700002</v>
      </c>
      <c r="Y3424" s="18">
        <v>41.288225820999997</v>
      </c>
      <c r="Z3424" s="18">
        <v>-80.824958314900002</v>
      </c>
      <c r="AA3424" s="71" t="str">
        <f t="shared" si="323"/>
        <v>TRU</v>
      </c>
    </row>
    <row r="3425" spans="1:27" x14ac:dyDescent="0.25">
      <c r="A3425" s="22" t="s">
        <v>6337</v>
      </c>
      <c r="B3425" s="22">
        <v>0</v>
      </c>
      <c r="C3425" s="22" t="s">
        <v>4626</v>
      </c>
      <c r="D3425" s="22">
        <v>2</v>
      </c>
      <c r="E3425" s="23" t="str">
        <f t="shared" si="318"/>
        <v>Green</v>
      </c>
      <c r="F3425" s="72" t="s">
        <v>1744</v>
      </c>
      <c r="G3425" s="23"/>
      <c r="H3425" s="24" t="str">
        <f t="shared" si="319"/>
        <v>Start Loc</v>
      </c>
      <c r="I3425" s="24" t="str">
        <f t="shared" si="320"/>
        <v>End Loc</v>
      </c>
      <c r="J3425" s="24" t="str">
        <f t="shared" si="321"/>
        <v>Segment</v>
      </c>
      <c r="K3425" s="71" t="s">
        <v>1095</v>
      </c>
      <c r="L3425" s="22">
        <v>1.75</v>
      </c>
      <c r="M3425" s="22">
        <v>1.99</v>
      </c>
      <c r="N3425" s="22">
        <v>2</v>
      </c>
      <c r="O3425" s="22">
        <v>0</v>
      </c>
      <c r="P3425" s="22">
        <v>0</v>
      </c>
      <c r="Q3425" s="22">
        <v>1</v>
      </c>
      <c r="R3425" s="22"/>
      <c r="S3425" s="22"/>
      <c r="T3425" s="22"/>
      <c r="U3425" t="s">
        <v>573</v>
      </c>
      <c r="V3425" s="18">
        <f t="shared" si="322"/>
        <v>0.24</v>
      </c>
      <c r="W3425" s="18">
        <v>41.288058421599999</v>
      </c>
      <c r="X3425" s="18">
        <v>-83.017336110200006</v>
      </c>
      <c r="Y3425" s="18">
        <v>41.290872933999999</v>
      </c>
      <c r="Z3425" s="18">
        <v>-83.014741895100002</v>
      </c>
      <c r="AA3425" s="71" t="str">
        <f t="shared" si="323"/>
        <v>SAN</v>
      </c>
    </row>
    <row r="3426" spans="1:27" x14ac:dyDescent="0.25">
      <c r="A3426" s="22" t="s">
        <v>5630</v>
      </c>
      <c r="B3426" s="22">
        <v>0</v>
      </c>
      <c r="C3426" s="22" t="s">
        <v>4606</v>
      </c>
      <c r="D3426" s="22">
        <v>2</v>
      </c>
      <c r="E3426" s="23" t="str">
        <f t="shared" si="318"/>
        <v>Green</v>
      </c>
      <c r="F3426" s="72" t="s">
        <v>1744</v>
      </c>
      <c r="G3426" s="23"/>
      <c r="H3426" s="24" t="str">
        <f t="shared" si="319"/>
        <v>Start Loc</v>
      </c>
      <c r="I3426" s="24" t="str">
        <f t="shared" si="320"/>
        <v>End Loc</v>
      </c>
      <c r="J3426" s="24" t="str">
        <f t="shared" si="321"/>
        <v>Segment</v>
      </c>
      <c r="K3426" s="71" t="s">
        <v>963</v>
      </c>
      <c r="L3426" s="22">
        <v>0.25</v>
      </c>
      <c r="M3426" s="22">
        <v>0.49</v>
      </c>
      <c r="N3426" s="22">
        <v>2</v>
      </c>
      <c r="O3426" s="22">
        <v>0</v>
      </c>
      <c r="P3426" s="22">
        <v>0</v>
      </c>
      <c r="Q3426" s="22">
        <v>1</v>
      </c>
      <c r="R3426" s="22"/>
      <c r="S3426" s="22"/>
      <c r="T3426" s="22"/>
      <c r="U3426" t="s">
        <v>1599</v>
      </c>
      <c r="V3426" s="18">
        <f t="shared" si="322"/>
        <v>0.24</v>
      </c>
      <c r="W3426" s="18">
        <v>41.288853913899999</v>
      </c>
      <c r="X3426" s="18">
        <v>-83.0570246236</v>
      </c>
      <c r="Y3426" s="18">
        <v>41.290876605800001</v>
      </c>
      <c r="Z3426" s="18">
        <v>-83.059371807299996</v>
      </c>
      <c r="AA3426" s="71" t="str">
        <f t="shared" si="323"/>
        <v>SAN</v>
      </c>
    </row>
    <row r="3427" spans="1:27" x14ac:dyDescent="0.25">
      <c r="A3427" s="22" t="s">
        <v>4071</v>
      </c>
      <c r="B3427" s="22">
        <v>0</v>
      </c>
      <c r="C3427" s="22" t="s">
        <v>4620</v>
      </c>
      <c r="D3427" s="22">
        <v>3</v>
      </c>
      <c r="E3427" s="23" t="str">
        <f t="shared" si="318"/>
        <v>Green</v>
      </c>
      <c r="F3427" s="72" t="s">
        <v>1725</v>
      </c>
      <c r="G3427" s="23"/>
      <c r="H3427" s="24" t="str">
        <f t="shared" si="319"/>
        <v>Start Loc</v>
      </c>
      <c r="I3427" s="24" t="str">
        <f t="shared" si="320"/>
        <v>End Loc</v>
      </c>
      <c r="J3427" s="24" t="str">
        <f t="shared" si="321"/>
        <v>Segment</v>
      </c>
      <c r="K3427" s="71" t="s">
        <v>919</v>
      </c>
      <c r="L3427" s="22">
        <v>0</v>
      </c>
      <c r="M3427" s="22">
        <v>0.24</v>
      </c>
      <c r="N3427" s="22">
        <v>3</v>
      </c>
      <c r="O3427" s="22">
        <v>0</v>
      </c>
      <c r="P3427" s="22">
        <v>0</v>
      </c>
      <c r="Q3427" s="22">
        <v>0</v>
      </c>
      <c r="R3427" s="22"/>
      <c r="S3427" s="22"/>
      <c r="T3427" s="22"/>
      <c r="U3427" t="s">
        <v>1492</v>
      </c>
      <c r="V3427" s="18">
        <f t="shared" si="322"/>
        <v>0.24</v>
      </c>
      <c r="W3427" s="18">
        <v>41.288877689000003</v>
      </c>
      <c r="X3427" s="18">
        <v>-80.764438780099994</v>
      </c>
      <c r="Y3427" s="18">
        <v>41.291890109999997</v>
      </c>
      <c r="Z3427" s="18">
        <v>-80.762407576000001</v>
      </c>
      <c r="AA3427" s="71" t="str">
        <f t="shared" si="323"/>
        <v>TRU</v>
      </c>
    </row>
    <row r="3428" spans="1:27" x14ac:dyDescent="0.25">
      <c r="A3428" s="22" t="s">
        <v>6246</v>
      </c>
      <c r="B3428" s="22">
        <v>0</v>
      </c>
      <c r="C3428" s="22" t="s">
        <v>4615</v>
      </c>
      <c r="D3428" s="22">
        <v>2</v>
      </c>
      <c r="E3428" s="23" t="str">
        <f t="shared" si="318"/>
        <v>Green</v>
      </c>
      <c r="F3428" s="72" t="s">
        <v>1744</v>
      </c>
      <c r="G3428" s="23"/>
      <c r="H3428" s="24" t="str">
        <f t="shared" si="319"/>
        <v>Start Loc</v>
      </c>
      <c r="I3428" s="24" t="str">
        <f t="shared" si="320"/>
        <v>End Loc</v>
      </c>
      <c r="J3428" s="24" t="str">
        <f t="shared" si="321"/>
        <v>Segment</v>
      </c>
      <c r="K3428" s="71" t="s">
        <v>1071</v>
      </c>
      <c r="L3428" s="22">
        <v>2.5</v>
      </c>
      <c r="M3428" s="22">
        <v>2.74</v>
      </c>
      <c r="N3428" s="22">
        <v>2</v>
      </c>
      <c r="O3428" s="22">
        <v>0</v>
      </c>
      <c r="P3428" s="22">
        <v>0</v>
      </c>
      <c r="Q3428" s="22">
        <v>0</v>
      </c>
      <c r="R3428" s="22"/>
      <c r="S3428" s="22"/>
      <c r="T3428" s="22"/>
      <c r="U3428" t="s">
        <v>541</v>
      </c>
      <c r="V3428" s="18">
        <f t="shared" si="322"/>
        <v>0.24000000000000021</v>
      </c>
      <c r="W3428" s="18">
        <v>41.292383287</v>
      </c>
      <c r="X3428" s="18">
        <v>-83.005379748500005</v>
      </c>
      <c r="Y3428" s="18">
        <v>41.292346688400002</v>
      </c>
      <c r="Z3428" s="18">
        <v>-83.000828084600002</v>
      </c>
      <c r="AA3428" s="71" t="str">
        <f t="shared" si="323"/>
        <v>SAN</v>
      </c>
    </row>
    <row r="3429" spans="1:27" x14ac:dyDescent="0.25">
      <c r="A3429" s="22" t="s">
        <v>2322</v>
      </c>
      <c r="B3429" s="22">
        <v>0</v>
      </c>
      <c r="C3429" s="22" t="s">
        <v>4651</v>
      </c>
      <c r="D3429" s="22">
        <v>2</v>
      </c>
      <c r="E3429" s="23" t="str">
        <f t="shared" si="318"/>
        <v>Green</v>
      </c>
      <c r="F3429" s="72" t="s">
        <v>1718</v>
      </c>
      <c r="G3429" s="23"/>
      <c r="H3429" s="24" t="str">
        <f t="shared" si="319"/>
        <v>Start Loc</v>
      </c>
      <c r="I3429" s="24" t="str">
        <f t="shared" si="320"/>
        <v>End Loc</v>
      </c>
      <c r="J3429" s="24" t="str">
        <f t="shared" si="321"/>
        <v>Segment</v>
      </c>
      <c r="K3429" s="71" t="s">
        <v>850</v>
      </c>
      <c r="L3429" s="22">
        <v>12.75</v>
      </c>
      <c r="M3429" s="22">
        <v>12.99</v>
      </c>
      <c r="N3429" s="22">
        <v>2</v>
      </c>
      <c r="O3429" s="22">
        <v>0</v>
      </c>
      <c r="P3429" s="22">
        <v>0</v>
      </c>
      <c r="Q3429" s="22">
        <v>0</v>
      </c>
      <c r="R3429" s="22"/>
      <c r="S3429" s="22"/>
      <c r="T3429" s="22"/>
      <c r="U3429" t="s">
        <v>1933</v>
      </c>
      <c r="V3429" s="18">
        <f t="shared" si="322"/>
        <v>0.24000000000000021</v>
      </c>
      <c r="W3429" s="18">
        <v>41.296878151000001</v>
      </c>
      <c r="X3429" s="18">
        <v>-83.638016482599994</v>
      </c>
      <c r="Y3429" s="18">
        <v>41.296711863100001</v>
      </c>
      <c r="Z3429" s="18">
        <v>-83.633418504299996</v>
      </c>
      <c r="AA3429" s="71" t="str">
        <f t="shared" si="323"/>
        <v>WOO</v>
      </c>
    </row>
    <row r="3430" spans="1:27" x14ac:dyDescent="0.25">
      <c r="A3430" s="22" t="s">
        <v>2441</v>
      </c>
      <c r="B3430" s="22">
        <v>0</v>
      </c>
      <c r="C3430" s="22" t="s">
        <v>4611</v>
      </c>
      <c r="D3430" s="22">
        <v>2</v>
      </c>
      <c r="E3430" s="23" t="str">
        <f t="shared" si="318"/>
        <v>Green</v>
      </c>
      <c r="F3430" s="72" t="s">
        <v>1725</v>
      </c>
      <c r="G3430" s="23"/>
      <c r="H3430" s="24" t="str">
        <f t="shared" si="319"/>
        <v>Start Loc</v>
      </c>
      <c r="I3430" s="24" t="str">
        <f t="shared" si="320"/>
        <v>End Loc</v>
      </c>
      <c r="J3430" s="24" t="str">
        <f t="shared" si="321"/>
        <v>Segment</v>
      </c>
      <c r="K3430" s="71" t="s">
        <v>820</v>
      </c>
      <c r="L3430" s="22">
        <v>8.75</v>
      </c>
      <c r="M3430" s="22">
        <v>8.99</v>
      </c>
      <c r="N3430" s="22">
        <v>2</v>
      </c>
      <c r="O3430" s="22">
        <v>0</v>
      </c>
      <c r="P3430" s="22">
        <v>0</v>
      </c>
      <c r="Q3430" s="22">
        <v>0</v>
      </c>
      <c r="R3430" s="22"/>
      <c r="S3430" s="22"/>
      <c r="T3430" s="22"/>
      <c r="U3430" t="s">
        <v>513</v>
      </c>
      <c r="V3430" s="18">
        <f t="shared" si="322"/>
        <v>0.24000000000000021</v>
      </c>
      <c r="W3430" s="18">
        <v>41.299475709600003</v>
      </c>
      <c r="X3430" s="18">
        <v>-80.887232264800005</v>
      </c>
      <c r="Y3430" s="18">
        <v>41.298737654699998</v>
      </c>
      <c r="Z3430" s="18">
        <v>-80.882789257599995</v>
      </c>
      <c r="AA3430" s="71" t="str">
        <f t="shared" si="323"/>
        <v>TRU</v>
      </c>
    </row>
    <row r="3431" spans="1:27" x14ac:dyDescent="0.25">
      <c r="A3431" s="22" t="s">
        <v>6554</v>
      </c>
      <c r="B3431" s="22">
        <v>0</v>
      </c>
      <c r="C3431" s="22" t="s">
        <v>4624</v>
      </c>
      <c r="D3431" s="22">
        <v>5</v>
      </c>
      <c r="E3431" s="23" t="str">
        <f t="shared" si="318"/>
        <v>Green</v>
      </c>
      <c r="F3431" s="72" t="s">
        <v>1678</v>
      </c>
      <c r="G3431" s="23"/>
      <c r="H3431" s="24" t="str">
        <f t="shared" si="319"/>
        <v>Start Loc</v>
      </c>
      <c r="I3431" s="24" t="str">
        <f t="shared" si="320"/>
        <v>End Loc</v>
      </c>
      <c r="J3431" s="24" t="str">
        <f t="shared" si="321"/>
        <v>Segment</v>
      </c>
      <c r="K3431" s="71" t="s">
        <v>803</v>
      </c>
      <c r="L3431" s="22">
        <v>2.25</v>
      </c>
      <c r="M3431" s="22">
        <v>2.4900000000000002</v>
      </c>
      <c r="N3431" s="22">
        <v>5</v>
      </c>
      <c r="O3431" s="22">
        <v>0</v>
      </c>
      <c r="P3431" s="22">
        <v>0</v>
      </c>
      <c r="Q3431" s="22">
        <v>0</v>
      </c>
      <c r="R3431" s="22"/>
      <c r="S3431" s="22"/>
      <c r="T3431" s="22"/>
      <c r="U3431" t="s">
        <v>1597</v>
      </c>
      <c r="V3431" s="18">
        <f t="shared" si="322"/>
        <v>0.24000000000000021</v>
      </c>
      <c r="W3431" s="18">
        <v>41.297106599000003</v>
      </c>
      <c r="X3431" s="18">
        <v>-81.411920705200004</v>
      </c>
      <c r="Y3431" s="18">
        <v>41.299722753399998</v>
      </c>
      <c r="Z3431" s="18">
        <v>-81.414834422200002</v>
      </c>
      <c r="AA3431" s="71" t="str">
        <f t="shared" si="323"/>
        <v>SUM</v>
      </c>
    </row>
    <row r="3432" spans="1:27" x14ac:dyDescent="0.25">
      <c r="A3432" s="22" t="s">
        <v>5032</v>
      </c>
      <c r="B3432" s="22">
        <v>0</v>
      </c>
      <c r="C3432" s="22" t="s">
        <v>4635</v>
      </c>
      <c r="D3432" s="22">
        <v>2</v>
      </c>
      <c r="E3432" s="23" t="str">
        <f t="shared" si="318"/>
        <v>Green</v>
      </c>
      <c r="F3432" s="72" t="s">
        <v>1672</v>
      </c>
      <c r="G3432" s="23"/>
      <c r="H3432" s="24" t="str">
        <f t="shared" si="319"/>
        <v>Start Loc</v>
      </c>
      <c r="I3432" s="24" t="str">
        <f t="shared" si="320"/>
        <v>End Loc</v>
      </c>
      <c r="J3432" s="24" t="str">
        <f t="shared" si="321"/>
        <v>Segment</v>
      </c>
      <c r="K3432" s="71" t="s">
        <v>873</v>
      </c>
      <c r="L3432" s="22">
        <v>4.5</v>
      </c>
      <c r="M3432" s="22">
        <v>4.74</v>
      </c>
      <c r="N3432" s="22">
        <v>2</v>
      </c>
      <c r="O3432" s="22">
        <v>0</v>
      </c>
      <c r="P3432" s="22">
        <v>0</v>
      </c>
      <c r="Q3432" s="22">
        <v>1</v>
      </c>
      <c r="R3432" s="22"/>
      <c r="S3432" s="22"/>
      <c r="T3432" s="22"/>
      <c r="U3432" t="s">
        <v>610</v>
      </c>
      <c r="V3432" s="18">
        <f t="shared" si="322"/>
        <v>0.24000000000000021</v>
      </c>
      <c r="W3432" s="18">
        <v>41.299121171199999</v>
      </c>
      <c r="X3432" s="18">
        <v>-81.050052393399994</v>
      </c>
      <c r="Y3432" s="18">
        <v>41.3024334841</v>
      </c>
      <c r="Z3432" s="18">
        <v>-81.051022533500003</v>
      </c>
      <c r="AA3432" s="71" t="str">
        <f t="shared" si="323"/>
        <v>POR</v>
      </c>
    </row>
    <row r="3433" spans="1:27" x14ac:dyDescent="0.25">
      <c r="A3433" s="22" t="s">
        <v>5155</v>
      </c>
      <c r="B3433" s="22">
        <v>0</v>
      </c>
      <c r="C3433" s="22" t="s">
        <v>4618</v>
      </c>
      <c r="D3433" s="22">
        <v>3</v>
      </c>
      <c r="E3433" s="23" t="str">
        <f t="shared" si="318"/>
        <v>Green</v>
      </c>
      <c r="F3433" s="72" t="s">
        <v>1711</v>
      </c>
      <c r="G3433" s="23"/>
      <c r="H3433" s="24" t="str">
        <f t="shared" si="319"/>
        <v>Start Loc</v>
      </c>
      <c r="I3433" s="24" t="str">
        <f t="shared" si="320"/>
        <v>End Loc</v>
      </c>
      <c r="J3433" s="24" t="str">
        <f t="shared" si="321"/>
        <v>Segment</v>
      </c>
      <c r="K3433" s="71" t="s">
        <v>910</v>
      </c>
      <c r="L3433" s="22">
        <v>2</v>
      </c>
      <c r="M3433" s="22">
        <v>2.2400000000000002</v>
      </c>
      <c r="N3433" s="22">
        <v>3</v>
      </c>
      <c r="O3433" s="22">
        <v>0</v>
      </c>
      <c r="P3433" s="22">
        <v>0</v>
      </c>
      <c r="Q3433" s="22">
        <v>1</v>
      </c>
      <c r="R3433" s="22"/>
      <c r="S3433" s="22"/>
      <c r="T3433" s="22"/>
      <c r="U3433" t="s">
        <v>447</v>
      </c>
      <c r="V3433" s="18">
        <f t="shared" si="322"/>
        <v>0.24000000000000021</v>
      </c>
      <c r="W3433" s="18">
        <v>41.300139769499999</v>
      </c>
      <c r="X3433" s="18">
        <v>-81.925610020400001</v>
      </c>
      <c r="Y3433" s="18">
        <v>41.302561326300001</v>
      </c>
      <c r="Z3433" s="18">
        <v>-81.928130102899999</v>
      </c>
      <c r="AA3433" s="71" t="str">
        <f t="shared" si="323"/>
        <v>LOR</v>
      </c>
    </row>
    <row r="3434" spans="1:27" x14ac:dyDescent="0.25">
      <c r="A3434" s="22" t="s">
        <v>2735</v>
      </c>
      <c r="B3434" s="22">
        <v>0</v>
      </c>
      <c r="C3434" s="22" t="s">
        <v>4626</v>
      </c>
      <c r="D3434" s="22">
        <v>3</v>
      </c>
      <c r="E3434" s="23" t="str">
        <f t="shared" si="318"/>
        <v>Green</v>
      </c>
      <c r="F3434" s="72" t="s">
        <v>1711</v>
      </c>
      <c r="G3434" s="23"/>
      <c r="H3434" s="24" t="str">
        <f t="shared" si="319"/>
        <v>Start Loc</v>
      </c>
      <c r="I3434" s="24" t="str">
        <f t="shared" si="320"/>
        <v>End Loc</v>
      </c>
      <c r="J3434" s="24" t="str">
        <f t="shared" si="321"/>
        <v>Segment</v>
      </c>
      <c r="K3434" s="71" t="s">
        <v>1052</v>
      </c>
      <c r="L3434" s="22">
        <v>1.75</v>
      </c>
      <c r="M3434" s="22">
        <v>1.99</v>
      </c>
      <c r="N3434" s="22">
        <v>3</v>
      </c>
      <c r="O3434" s="22">
        <v>0</v>
      </c>
      <c r="P3434" s="22">
        <v>0</v>
      </c>
      <c r="Q3434" s="22">
        <v>1</v>
      </c>
      <c r="R3434" s="22"/>
      <c r="S3434" s="22"/>
      <c r="T3434" s="22"/>
      <c r="U3434" t="s">
        <v>2124</v>
      </c>
      <c r="V3434" s="18">
        <f t="shared" si="322"/>
        <v>0.24</v>
      </c>
      <c r="W3434" s="18">
        <v>41.299908594199998</v>
      </c>
      <c r="X3434" s="18">
        <v>-81.953817823700007</v>
      </c>
      <c r="Y3434" s="18">
        <v>41.302774097300002</v>
      </c>
      <c r="Z3434" s="18">
        <v>-81.951964477999994</v>
      </c>
      <c r="AA3434" s="71" t="str">
        <f t="shared" si="323"/>
        <v>LOR</v>
      </c>
    </row>
    <row r="3435" spans="1:27" x14ac:dyDescent="0.25">
      <c r="A3435" s="22" t="s">
        <v>5874</v>
      </c>
      <c r="B3435" s="22">
        <v>0</v>
      </c>
      <c r="C3435" s="22" t="s">
        <v>4618</v>
      </c>
      <c r="D3435" s="22">
        <v>2</v>
      </c>
      <c r="E3435" s="23" t="str">
        <f t="shared" si="318"/>
        <v>Green</v>
      </c>
      <c r="F3435" s="72" t="s">
        <v>1711</v>
      </c>
      <c r="G3435" s="23"/>
      <c r="H3435" s="24" t="str">
        <f t="shared" si="319"/>
        <v>Start Loc</v>
      </c>
      <c r="I3435" s="24" t="str">
        <f t="shared" si="320"/>
        <v>End Loc</v>
      </c>
      <c r="J3435" s="24" t="str">
        <f t="shared" si="321"/>
        <v>Segment</v>
      </c>
      <c r="K3435" s="71" t="s">
        <v>1052</v>
      </c>
      <c r="L3435" s="22">
        <v>2</v>
      </c>
      <c r="M3435" s="22">
        <v>2.2400000000000002</v>
      </c>
      <c r="N3435" s="22">
        <v>2</v>
      </c>
      <c r="O3435" s="22">
        <v>0</v>
      </c>
      <c r="P3435" s="22">
        <v>1</v>
      </c>
      <c r="Q3435" s="22">
        <v>1</v>
      </c>
      <c r="R3435" s="22"/>
      <c r="S3435" s="22"/>
      <c r="T3435" s="22"/>
      <c r="U3435" t="s">
        <v>2124</v>
      </c>
      <c r="V3435" s="18">
        <f t="shared" si="322"/>
        <v>0.24000000000000021</v>
      </c>
      <c r="W3435" s="18">
        <v>41.302854158000002</v>
      </c>
      <c r="X3435" s="18">
        <v>-81.951804075699997</v>
      </c>
      <c r="Y3435" s="18">
        <v>41.305756500599998</v>
      </c>
      <c r="Z3435" s="18">
        <v>-81.949638464000003</v>
      </c>
      <c r="AA3435" s="71" t="str">
        <f t="shared" si="323"/>
        <v>LOR</v>
      </c>
    </row>
    <row r="3436" spans="1:27" x14ac:dyDescent="0.25">
      <c r="A3436" s="22" t="s">
        <v>2920</v>
      </c>
      <c r="B3436" s="22">
        <v>0</v>
      </c>
      <c r="C3436" s="22" t="s">
        <v>4622</v>
      </c>
      <c r="D3436" s="22">
        <v>2</v>
      </c>
      <c r="E3436" s="23" t="str">
        <f t="shared" si="318"/>
        <v>Green</v>
      </c>
      <c r="F3436" s="72" t="s">
        <v>1672</v>
      </c>
      <c r="G3436" s="23"/>
      <c r="H3436" s="24" t="str">
        <f t="shared" si="319"/>
        <v>Start Loc</v>
      </c>
      <c r="I3436" s="24" t="str">
        <f t="shared" si="320"/>
        <v>End Loc</v>
      </c>
      <c r="J3436" s="24" t="str">
        <f t="shared" si="321"/>
        <v>Segment</v>
      </c>
      <c r="K3436" s="71" t="s">
        <v>1155</v>
      </c>
      <c r="L3436" s="22">
        <v>1.5</v>
      </c>
      <c r="M3436" s="22">
        <v>1.74</v>
      </c>
      <c r="N3436" s="22">
        <v>2</v>
      </c>
      <c r="O3436" s="22">
        <v>0</v>
      </c>
      <c r="P3436" s="22">
        <v>0</v>
      </c>
      <c r="Q3436" s="22">
        <v>1</v>
      </c>
      <c r="R3436" s="22"/>
      <c r="S3436" s="22"/>
      <c r="T3436" s="22"/>
      <c r="U3436" t="s">
        <v>1449</v>
      </c>
      <c r="V3436" s="18">
        <f t="shared" si="322"/>
        <v>0.24</v>
      </c>
      <c r="W3436" s="18">
        <v>41.304860986599998</v>
      </c>
      <c r="X3436" s="18">
        <v>-81.282159694800001</v>
      </c>
      <c r="Y3436" s="18">
        <v>41.308184959800002</v>
      </c>
      <c r="Z3436" s="18">
        <v>-81.281053828200001</v>
      </c>
      <c r="AA3436" s="71" t="str">
        <f t="shared" si="323"/>
        <v>POR</v>
      </c>
    </row>
    <row r="3437" spans="1:27" x14ac:dyDescent="0.25">
      <c r="A3437" s="22" t="s">
        <v>5260</v>
      </c>
      <c r="B3437" s="22">
        <v>0</v>
      </c>
      <c r="C3437" s="22" t="s">
        <v>4687</v>
      </c>
      <c r="D3437" s="22">
        <v>2</v>
      </c>
      <c r="E3437" s="23" t="str">
        <f t="shared" si="318"/>
        <v>Green</v>
      </c>
      <c r="F3437" s="72" t="s">
        <v>1711</v>
      </c>
      <c r="G3437" s="23"/>
      <c r="H3437" s="24" t="str">
        <f t="shared" si="319"/>
        <v>Start Loc</v>
      </c>
      <c r="I3437" s="24" t="str">
        <f t="shared" si="320"/>
        <v>End Loc</v>
      </c>
      <c r="J3437" s="24" t="str">
        <f t="shared" si="321"/>
        <v>Segment</v>
      </c>
      <c r="K3437" s="71" t="s">
        <v>852</v>
      </c>
      <c r="L3437" s="22">
        <v>11</v>
      </c>
      <c r="M3437" s="22">
        <v>11.24</v>
      </c>
      <c r="N3437" s="22">
        <v>2</v>
      </c>
      <c r="O3437" s="22">
        <v>0</v>
      </c>
      <c r="P3437" s="22">
        <v>0</v>
      </c>
      <c r="Q3437" s="22">
        <v>1</v>
      </c>
      <c r="R3437" s="22"/>
      <c r="S3437" s="22"/>
      <c r="T3437" s="22"/>
      <c r="U3437" t="s">
        <v>546</v>
      </c>
      <c r="V3437" s="18">
        <f t="shared" si="322"/>
        <v>0.24000000000000021</v>
      </c>
      <c r="W3437" s="18">
        <v>41.308811419199998</v>
      </c>
      <c r="X3437" s="18">
        <v>-82.088966567100002</v>
      </c>
      <c r="Y3437" s="18">
        <v>41.312168097700003</v>
      </c>
      <c r="Z3437" s="18">
        <v>-82.090107387100005</v>
      </c>
      <c r="AA3437" s="71" t="str">
        <f t="shared" si="323"/>
        <v>LOR</v>
      </c>
    </row>
    <row r="3438" spans="1:27" x14ac:dyDescent="0.25">
      <c r="A3438" s="22" t="s">
        <v>6041</v>
      </c>
      <c r="B3438" s="22">
        <v>0</v>
      </c>
      <c r="C3438" s="22" t="s">
        <v>4606</v>
      </c>
      <c r="D3438" s="22">
        <v>2</v>
      </c>
      <c r="E3438" s="23" t="str">
        <f t="shared" si="318"/>
        <v>Green</v>
      </c>
      <c r="F3438" s="72" t="s">
        <v>1711</v>
      </c>
      <c r="G3438" s="23"/>
      <c r="H3438" s="24" t="str">
        <f t="shared" si="319"/>
        <v>Start Loc</v>
      </c>
      <c r="I3438" s="24" t="str">
        <f t="shared" si="320"/>
        <v>End Loc</v>
      </c>
      <c r="J3438" s="24" t="str">
        <f t="shared" si="321"/>
        <v>Segment</v>
      </c>
      <c r="K3438" s="71" t="s">
        <v>803</v>
      </c>
      <c r="L3438" s="22">
        <v>0.25</v>
      </c>
      <c r="M3438" s="22">
        <v>0.49</v>
      </c>
      <c r="N3438" s="22">
        <v>2</v>
      </c>
      <c r="O3438" s="22">
        <v>0</v>
      </c>
      <c r="P3438" s="22">
        <v>0</v>
      </c>
      <c r="Q3438" s="22">
        <v>0</v>
      </c>
      <c r="R3438" s="22"/>
      <c r="S3438" s="22"/>
      <c r="T3438" s="22"/>
      <c r="U3438" t="s">
        <v>2071</v>
      </c>
      <c r="V3438" s="18">
        <f t="shared" si="322"/>
        <v>0.24</v>
      </c>
      <c r="W3438" s="18">
        <v>41.312607678500001</v>
      </c>
      <c r="X3438" s="18">
        <v>-82.138561901800003</v>
      </c>
      <c r="Y3438" s="18">
        <v>41.312225424799998</v>
      </c>
      <c r="Z3438" s="18">
        <v>-82.134033181800007</v>
      </c>
      <c r="AA3438" s="71" t="str">
        <f t="shared" si="323"/>
        <v>LOR</v>
      </c>
    </row>
    <row r="3439" spans="1:27" x14ac:dyDescent="0.25">
      <c r="A3439" s="22" t="s">
        <v>5256</v>
      </c>
      <c r="B3439" s="22">
        <v>0</v>
      </c>
      <c r="C3439" s="22" t="s">
        <v>4615</v>
      </c>
      <c r="D3439" s="22">
        <v>2</v>
      </c>
      <c r="E3439" s="23" t="str">
        <f t="shared" si="318"/>
        <v>Green</v>
      </c>
      <c r="F3439" s="72" t="s">
        <v>1719</v>
      </c>
      <c r="G3439" s="23"/>
      <c r="H3439" s="24" t="str">
        <f t="shared" si="319"/>
        <v>Start Loc</v>
      </c>
      <c r="I3439" s="24" t="str">
        <f t="shared" si="320"/>
        <v>End Loc</v>
      </c>
      <c r="J3439" s="24" t="str">
        <f t="shared" si="321"/>
        <v>Segment</v>
      </c>
      <c r="K3439" s="71" t="s">
        <v>838</v>
      </c>
      <c r="L3439" s="22">
        <v>2.5</v>
      </c>
      <c r="M3439" s="22">
        <v>2.74</v>
      </c>
      <c r="N3439" s="22">
        <v>2</v>
      </c>
      <c r="O3439" s="22">
        <v>0</v>
      </c>
      <c r="P3439" s="22">
        <v>0</v>
      </c>
      <c r="Q3439" s="22">
        <v>1</v>
      </c>
      <c r="R3439" s="22"/>
      <c r="S3439" s="22"/>
      <c r="T3439" s="22"/>
      <c r="U3439" t="s">
        <v>4849</v>
      </c>
      <c r="V3439" s="18">
        <f t="shared" si="322"/>
        <v>0.24000000000000021</v>
      </c>
      <c r="W3439" s="18">
        <v>41.3116954431</v>
      </c>
      <c r="X3439" s="18">
        <v>-84.332067519399999</v>
      </c>
      <c r="Y3439" s="18">
        <v>41.313519093399997</v>
      </c>
      <c r="Z3439" s="18">
        <v>-84.328394881299999</v>
      </c>
      <c r="AA3439" s="71" t="str">
        <f t="shared" si="323"/>
        <v>DEF</v>
      </c>
    </row>
    <row r="3440" spans="1:27" x14ac:dyDescent="0.25">
      <c r="A3440" s="22" t="s">
        <v>5083</v>
      </c>
      <c r="B3440" s="22">
        <v>0</v>
      </c>
      <c r="C3440" s="22" t="s">
        <v>4619</v>
      </c>
      <c r="D3440" s="22">
        <v>2</v>
      </c>
      <c r="E3440" s="23" t="str">
        <f t="shared" si="318"/>
        <v>Green</v>
      </c>
      <c r="F3440" s="72" t="s">
        <v>1711</v>
      </c>
      <c r="G3440" s="23"/>
      <c r="H3440" s="24" t="str">
        <f t="shared" si="319"/>
        <v>Start Loc</v>
      </c>
      <c r="I3440" s="24" t="str">
        <f t="shared" si="320"/>
        <v>End Loc</v>
      </c>
      <c r="J3440" s="24" t="str">
        <f t="shared" si="321"/>
        <v>Segment</v>
      </c>
      <c r="K3440" s="71" t="s">
        <v>838</v>
      </c>
      <c r="L3440" s="22">
        <v>0.5</v>
      </c>
      <c r="M3440" s="22">
        <v>0.74</v>
      </c>
      <c r="N3440" s="22">
        <v>2</v>
      </c>
      <c r="O3440" s="22">
        <v>0</v>
      </c>
      <c r="P3440" s="22">
        <v>0</v>
      </c>
      <c r="Q3440" s="22">
        <v>0</v>
      </c>
      <c r="R3440" s="22"/>
      <c r="S3440" s="22"/>
      <c r="T3440" s="22"/>
      <c r="U3440" t="s">
        <v>1358</v>
      </c>
      <c r="V3440" s="18">
        <f t="shared" si="322"/>
        <v>0.24</v>
      </c>
      <c r="W3440" s="18">
        <v>41.314641197100002</v>
      </c>
      <c r="X3440" s="18">
        <v>-82.151336909899996</v>
      </c>
      <c r="Y3440" s="18">
        <v>41.318003831699997</v>
      </c>
      <c r="Z3440" s="18">
        <v>-82.151627685600005</v>
      </c>
      <c r="AA3440" s="71" t="str">
        <f t="shared" si="323"/>
        <v>LOR</v>
      </c>
    </row>
    <row r="3441" spans="1:27" x14ac:dyDescent="0.25">
      <c r="A3441" s="22" t="s">
        <v>3012</v>
      </c>
      <c r="B3441" s="22">
        <v>0</v>
      </c>
      <c r="C3441" s="22" t="s">
        <v>4630</v>
      </c>
      <c r="D3441" s="22">
        <v>2</v>
      </c>
      <c r="E3441" s="23" t="str">
        <f t="shared" si="318"/>
        <v>Green</v>
      </c>
      <c r="F3441" s="72" t="s">
        <v>1719</v>
      </c>
      <c r="G3441" s="23"/>
      <c r="H3441" s="24" t="str">
        <f t="shared" si="319"/>
        <v>Start Loc</v>
      </c>
      <c r="I3441" s="24" t="str">
        <f t="shared" si="320"/>
        <v>End Loc</v>
      </c>
      <c r="J3441" s="24" t="str">
        <f t="shared" si="321"/>
        <v>Segment</v>
      </c>
      <c r="K3441" s="71" t="s">
        <v>987</v>
      </c>
      <c r="L3441" s="22">
        <v>5.75</v>
      </c>
      <c r="M3441" s="22">
        <v>5.99</v>
      </c>
      <c r="N3441" s="22">
        <v>2</v>
      </c>
      <c r="O3441" s="22">
        <v>0</v>
      </c>
      <c r="P3441" s="22">
        <v>1</v>
      </c>
      <c r="Q3441" s="22">
        <v>2</v>
      </c>
      <c r="R3441" s="22"/>
      <c r="S3441" s="22"/>
      <c r="T3441" s="22"/>
      <c r="U3441" t="s">
        <v>2157</v>
      </c>
      <c r="V3441" s="18">
        <f t="shared" si="322"/>
        <v>0.24000000000000021</v>
      </c>
      <c r="W3441" s="18">
        <v>41.325184784800001</v>
      </c>
      <c r="X3441" s="18">
        <v>-84.693456126300006</v>
      </c>
      <c r="Y3441" s="18">
        <v>41.324979828099998</v>
      </c>
      <c r="Z3441" s="18">
        <v>-84.688877017099998</v>
      </c>
      <c r="AA3441" s="71" t="str">
        <f t="shared" si="323"/>
        <v>DEF</v>
      </c>
    </row>
    <row r="3442" spans="1:27" x14ac:dyDescent="0.25">
      <c r="A3442" s="22" t="s">
        <v>6384</v>
      </c>
      <c r="B3442" s="22">
        <v>0</v>
      </c>
      <c r="C3442" s="22" t="s">
        <v>4631</v>
      </c>
      <c r="D3442" s="22">
        <v>3</v>
      </c>
      <c r="E3442" s="23" t="str">
        <f t="shared" si="318"/>
        <v>Green</v>
      </c>
      <c r="F3442" s="72" t="s">
        <v>1744</v>
      </c>
      <c r="G3442" s="23"/>
      <c r="H3442" s="24" t="str">
        <f t="shared" si="319"/>
        <v>Start Loc</v>
      </c>
      <c r="I3442" s="24" t="str">
        <f t="shared" si="320"/>
        <v>End Loc</v>
      </c>
      <c r="J3442" s="24" t="str">
        <f t="shared" si="321"/>
        <v>Segment</v>
      </c>
      <c r="K3442" s="71" t="s">
        <v>963</v>
      </c>
      <c r="L3442" s="22">
        <v>3</v>
      </c>
      <c r="M3442" s="22">
        <v>3.24</v>
      </c>
      <c r="N3442" s="22">
        <v>3</v>
      </c>
      <c r="O3442" s="22">
        <v>0</v>
      </c>
      <c r="P3442" s="22">
        <v>0</v>
      </c>
      <c r="Q3442" s="22">
        <v>1</v>
      </c>
      <c r="R3442" s="22"/>
      <c r="S3442" s="22"/>
      <c r="T3442" s="22"/>
      <c r="U3442" t="s">
        <v>1599</v>
      </c>
      <c r="V3442" s="18">
        <f t="shared" si="322"/>
        <v>0.24000000000000021</v>
      </c>
      <c r="W3442" s="18">
        <v>41.322465927499998</v>
      </c>
      <c r="X3442" s="18">
        <v>-83.079144492099999</v>
      </c>
      <c r="Y3442" s="18">
        <v>41.325378821699999</v>
      </c>
      <c r="Z3442" s="18">
        <v>-83.081021441000004</v>
      </c>
      <c r="AA3442" s="71" t="str">
        <f t="shared" si="323"/>
        <v>SAN</v>
      </c>
    </row>
    <row r="3443" spans="1:27" x14ac:dyDescent="0.25">
      <c r="A3443" s="22" t="s">
        <v>5061</v>
      </c>
      <c r="B3443" s="22">
        <v>0</v>
      </c>
      <c r="C3443" s="22" t="s">
        <v>4606</v>
      </c>
      <c r="D3443" s="22">
        <v>2</v>
      </c>
      <c r="E3443" s="23" t="str">
        <f t="shared" si="318"/>
        <v>Green</v>
      </c>
      <c r="F3443" s="72" t="s">
        <v>1717</v>
      </c>
      <c r="G3443" s="23"/>
      <c r="H3443" s="24" t="str">
        <f t="shared" si="319"/>
        <v>Start Loc</v>
      </c>
      <c r="I3443" s="24" t="str">
        <f t="shared" si="320"/>
        <v>End Loc</v>
      </c>
      <c r="J3443" s="24" t="str">
        <f t="shared" si="321"/>
        <v>Segment</v>
      </c>
      <c r="K3443" s="71" t="s">
        <v>833</v>
      </c>
      <c r="L3443" s="22">
        <v>0.25</v>
      </c>
      <c r="M3443" s="22">
        <v>0.49</v>
      </c>
      <c r="N3443" s="22">
        <v>2</v>
      </c>
      <c r="O3443" s="22">
        <v>0</v>
      </c>
      <c r="P3443" s="22">
        <v>0</v>
      </c>
      <c r="Q3443" s="22">
        <v>1</v>
      </c>
      <c r="R3443" s="22"/>
      <c r="S3443" s="22"/>
      <c r="T3443" s="22"/>
      <c r="U3443" t="s">
        <v>4765</v>
      </c>
      <c r="V3443" s="18">
        <f t="shared" si="322"/>
        <v>0.24</v>
      </c>
      <c r="W3443" s="18">
        <v>41.325797369599997</v>
      </c>
      <c r="X3443" s="18">
        <v>-82.477035525199994</v>
      </c>
      <c r="Y3443" s="18">
        <v>41.326502323299998</v>
      </c>
      <c r="Z3443" s="18">
        <v>-82.472534566700006</v>
      </c>
      <c r="AA3443" s="71" t="str">
        <f t="shared" si="323"/>
        <v>ERI</v>
      </c>
    </row>
    <row r="3444" spans="1:27" x14ac:dyDescent="0.25">
      <c r="A3444" s="22" t="s">
        <v>2215</v>
      </c>
      <c r="B3444" s="22">
        <v>0</v>
      </c>
      <c r="C3444" s="22" t="s">
        <v>4620</v>
      </c>
      <c r="D3444" s="22">
        <v>3</v>
      </c>
      <c r="E3444" s="23" t="str">
        <f t="shared" si="318"/>
        <v>Green</v>
      </c>
      <c r="F3444" s="72" t="s">
        <v>1711</v>
      </c>
      <c r="G3444" s="23"/>
      <c r="H3444" s="24" t="str">
        <f t="shared" si="319"/>
        <v>Start Loc</v>
      </c>
      <c r="I3444" s="24" t="str">
        <f t="shared" si="320"/>
        <v>End Loc</v>
      </c>
      <c r="J3444" s="24" t="str">
        <f t="shared" si="321"/>
        <v>Segment</v>
      </c>
      <c r="K3444" s="71" t="s">
        <v>840</v>
      </c>
      <c r="L3444" s="22">
        <v>0</v>
      </c>
      <c r="M3444" s="22">
        <v>0.24</v>
      </c>
      <c r="N3444" s="22">
        <v>3</v>
      </c>
      <c r="O3444" s="22">
        <v>0</v>
      </c>
      <c r="P3444" s="22">
        <v>0</v>
      </c>
      <c r="Q3444" s="22">
        <v>3</v>
      </c>
      <c r="R3444" s="22"/>
      <c r="S3444" s="22"/>
      <c r="T3444" s="22"/>
      <c r="U3444" t="s">
        <v>408</v>
      </c>
      <c r="V3444" s="18">
        <f t="shared" si="322"/>
        <v>0.24</v>
      </c>
      <c r="W3444" s="18">
        <v>41.324426470699997</v>
      </c>
      <c r="X3444" s="18">
        <v>-82.069442973500003</v>
      </c>
      <c r="Y3444" s="18">
        <v>41.326756109800002</v>
      </c>
      <c r="Z3444" s="18">
        <v>-82.072675809900005</v>
      </c>
      <c r="AA3444" s="71" t="str">
        <f t="shared" si="323"/>
        <v>LOR</v>
      </c>
    </row>
    <row r="3445" spans="1:27" x14ac:dyDescent="0.25">
      <c r="A3445" s="22" t="s">
        <v>3712</v>
      </c>
      <c r="B3445" s="22">
        <v>0</v>
      </c>
      <c r="C3445" s="22" t="s">
        <v>4635</v>
      </c>
      <c r="D3445" s="22">
        <v>3</v>
      </c>
      <c r="E3445" s="23" t="str">
        <f t="shared" si="318"/>
        <v>Green</v>
      </c>
      <c r="F3445" s="72" t="s">
        <v>1750</v>
      </c>
      <c r="G3445" s="23"/>
      <c r="H3445" s="24" t="str">
        <f t="shared" si="319"/>
        <v>Start Loc</v>
      </c>
      <c r="I3445" s="24" t="str">
        <f t="shared" si="320"/>
        <v>End Loc</v>
      </c>
      <c r="J3445" s="24" t="str">
        <f t="shared" si="321"/>
        <v>Segment</v>
      </c>
      <c r="K3445" s="71" t="s">
        <v>975</v>
      </c>
      <c r="L3445" s="22">
        <v>4.5</v>
      </c>
      <c r="M3445" s="22">
        <v>4.74</v>
      </c>
      <c r="N3445" s="22">
        <v>3</v>
      </c>
      <c r="O3445" s="22">
        <v>2</v>
      </c>
      <c r="P3445" s="22">
        <v>0</v>
      </c>
      <c r="Q3445" s="22">
        <v>4</v>
      </c>
      <c r="R3445" s="22"/>
      <c r="S3445" s="22"/>
      <c r="T3445" s="22"/>
      <c r="U3445" t="s">
        <v>1178</v>
      </c>
      <c r="V3445" s="18">
        <f t="shared" si="322"/>
        <v>0.24000000000000021</v>
      </c>
      <c r="W3445" s="18">
        <v>41.331162755400001</v>
      </c>
      <c r="X3445" s="18">
        <v>-84.157846838300003</v>
      </c>
      <c r="Y3445" s="18">
        <v>41.331416595999997</v>
      </c>
      <c r="Z3445" s="18">
        <v>-84.153272603399998</v>
      </c>
      <c r="AA3445" s="71" t="str">
        <f t="shared" si="323"/>
        <v>HEN</v>
      </c>
    </row>
    <row r="3446" spans="1:27" x14ac:dyDescent="0.25">
      <c r="A3446" s="22" t="s">
        <v>5137</v>
      </c>
      <c r="B3446" s="22">
        <v>0</v>
      </c>
      <c r="C3446" s="22" t="s">
        <v>4609</v>
      </c>
      <c r="D3446" s="22">
        <v>2</v>
      </c>
      <c r="E3446" s="23" t="str">
        <f t="shared" si="318"/>
        <v>Green</v>
      </c>
      <c r="F3446" s="72" t="s">
        <v>1725</v>
      </c>
      <c r="G3446" s="23"/>
      <c r="H3446" s="24" t="str">
        <f t="shared" si="319"/>
        <v>Start Loc</v>
      </c>
      <c r="I3446" s="24" t="str">
        <f t="shared" si="320"/>
        <v>End Loc</v>
      </c>
      <c r="J3446" s="24" t="str">
        <f t="shared" si="321"/>
        <v>Segment</v>
      </c>
      <c r="K3446" s="71" t="s">
        <v>820</v>
      </c>
      <c r="L3446" s="22">
        <v>4.25</v>
      </c>
      <c r="M3446" s="22">
        <v>4.49</v>
      </c>
      <c r="N3446" s="22">
        <v>2</v>
      </c>
      <c r="O3446" s="22">
        <v>0</v>
      </c>
      <c r="P3446" s="22">
        <v>0</v>
      </c>
      <c r="Q3446" s="22">
        <v>0</v>
      </c>
      <c r="R3446" s="22"/>
      <c r="S3446" s="22"/>
      <c r="T3446" s="22"/>
      <c r="U3446" t="s">
        <v>513</v>
      </c>
      <c r="V3446" s="18">
        <f t="shared" si="322"/>
        <v>0.24000000000000021</v>
      </c>
      <c r="W3446" s="18">
        <v>41.334299375500002</v>
      </c>
      <c r="X3446" s="18">
        <v>-80.955234433599998</v>
      </c>
      <c r="Y3446" s="18">
        <v>41.331785249600003</v>
      </c>
      <c r="Z3446" s="18">
        <v>-80.9525534072</v>
      </c>
      <c r="AA3446" s="71" t="str">
        <f t="shared" si="323"/>
        <v>TRU</v>
      </c>
    </row>
    <row r="3447" spans="1:27" x14ac:dyDescent="0.25">
      <c r="A3447" s="22" t="s">
        <v>6515</v>
      </c>
      <c r="B3447" s="22">
        <v>0</v>
      </c>
      <c r="C3447" s="22" t="s">
        <v>4624</v>
      </c>
      <c r="D3447" s="22">
        <v>4</v>
      </c>
      <c r="E3447" s="23" t="str">
        <f t="shared" si="318"/>
        <v>Green</v>
      </c>
      <c r="F3447" s="72" t="s">
        <v>1678</v>
      </c>
      <c r="G3447" s="23"/>
      <c r="H3447" s="24" t="str">
        <f t="shared" si="319"/>
        <v>Start Loc</v>
      </c>
      <c r="I3447" s="24" t="str">
        <f t="shared" si="320"/>
        <v>End Loc</v>
      </c>
      <c r="J3447" s="24" t="str">
        <f t="shared" si="321"/>
        <v>Segment</v>
      </c>
      <c r="K3447" s="71" t="s">
        <v>925</v>
      </c>
      <c r="L3447" s="22">
        <v>2.25</v>
      </c>
      <c r="M3447" s="22">
        <v>2.4900000000000002</v>
      </c>
      <c r="N3447" s="22">
        <v>4</v>
      </c>
      <c r="O3447" s="22">
        <v>0</v>
      </c>
      <c r="P3447" s="22">
        <v>0</v>
      </c>
      <c r="Q3447" s="22">
        <v>0</v>
      </c>
      <c r="R3447" s="22"/>
      <c r="S3447" s="22"/>
      <c r="T3447" s="22"/>
      <c r="U3447" t="s">
        <v>1846</v>
      </c>
      <c r="V3447" s="18">
        <f t="shared" si="322"/>
        <v>0.24000000000000021</v>
      </c>
      <c r="W3447" s="18">
        <v>41.335131100200002</v>
      </c>
      <c r="X3447" s="18">
        <v>-81.560300546700006</v>
      </c>
      <c r="Y3447" s="18">
        <v>41.3327706814</v>
      </c>
      <c r="Z3447" s="18">
        <v>-81.556944075999994</v>
      </c>
      <c r="AA3447" s="71" t="str">
        <f t="shared" si="323"/>
        <v>SUM</v>
      </c>
    </row>
    <row r="3448" spans="1:27" x14ac:dyDescent="0.25">
      <c r="A3448" s="22" t="s">
        <v>5992</v>
      </c>
      <c r="B3448" s="22">
        <v>0</v>
      </c>
      <c r="C3448" s="22" t="s">
        <v>4607</v>
      </c>
      <c r="D3448" s="22">
        <v>2</v>
      </c>
      <c r="E3448" s="23" t="str">
        <f t="shared" si="318"/>
        <v>Green</v>
      </c>
      <c r="F3448" s="72" t="s">
        <v>1744</v>
      </c>
      <c r="G3448" s="23"/>
      <c r="H3448" s="24" t="str">
        <f t="shared" si="319"/>
        <v>Start Loc</v>
      </c>
      <c r="I3448" s="24" t="str">
        <f t="shared" si="320"/>
        <v>End Loc</v>
      </c>
      <c r="J3448" s="24" t="str">
        <f t="shared" si="321"/>
        <v>Segment</v>
      </c>
      <c r="K3448" s="71" t="s">
        <v>923</v>
      </c>
      <c r="L3448" s="22">
        <v>5</v>
      </c>
      <c r="M3448" s="22">
        <v>5.24</v>
      </c>
      <c r="N3448" s="22">
        <v>2</v>
      </c>
      <c r="O3448" s="22">
        <v>0</v>
      </c>
      <c r="P3448" s="22">
        <v>0</v>
      </c>
      <c r="Q3448" s="22">
        <v>0</v>
      </c>
      <c r="R3448" s="22"/>
      <c r="S3448" s="22"/>
      <c r="T3448" s="22"/>
      <c r="U3448" t="s">
        <v>6743</v>
      </c>
      <c r="V3448" s="18">
        <f t="shared" si="322"/>
        <v>0.24000000000000021</v>
      </c>
      <c r="W3448" s="18">
        <v>41.335887062600001</v>
      </c>
      <c r="X3448" s="18">
        <v>-83.070921417299999</v>
      </c>
      <c r="Y3448" s="18">
        <v>41.334722861499998</v>
      </c>
      <c r="Z3448" s="18">
        <v>-83.066579292699998</v>
      </c>
      <c r="AA3448" s="71" t="str">
        <f t="shared" si="323"/>
        <v>SAN</v>
      </c>
    </row>
    <row r="3449" spans="1:27" x14ac:dyDescent="0.25">
      <c r="A3449" s="22" t="s">
        <v>2973</v>
      </c>
      <c r="B3449" s="22">
        <v>0</v>
      </c>
      <c r="C3449" s="22" t="s">
        <v>4662</v>
      </c>
      <c r="D3449" s="22">
        <v>3</v>
      </c>
      <c r="E3449" s="23" t="str">
        <f t="shared" si="318"/>
        <v>Green</v>
      </c>
      <c r="F3449" s="72" t="s">
        <v>1717</v>
      </c>
      <c r="G3449" s="23"/>
      <c r="H3449" s="24" t="str">
        <f t="shared" si="319"/>
        <v>Start Loc</v>
      </c>
      <c r="I3449" s="24" t="str">
        <f t="shared" si="320"/>
        <v>End Loc</v>
      </c>
      <c r="J3449" s="24" t="str">
        <f t="shared" si="321"/>
        <v>Segment</v>
      </c>
      <c r="K3449" s="71" t="s">
        <v>845</v>
      </c>
      <c r="L3449" s="22">
        <v>13.5</v>
      </c>
      <c r="M3449" s="22">
        <v>13.74</v>
      </c>
      <c r="N3449" s="22">
        <v>3</v>
      </c>
      <c r="O3449" s="22">
        <v>2</v>
      </c>
      <c r="P3449" s="22">
        <v>1</v>
      </c>
      <c r="Q3449" s="22">
        <v>4</v>
      </c>
      <c r="R3449" s="22"/>
      <c r="S3449" s="22"/>
      <c r="T3449" s="22"/>
      <c r="U3449" t="s">
        <v>559</v>
      </c>
      <c r="V3449" s="18">
        <f t="shared" si="322"/>
        <v>0.24000000000000021</v>
      </c>
      <c r="W3449" s="18">
        <v>41.336628793800003</v>
      </c>
      <c r="X3449" s="18">
        <v>-82.578149566600004</v>
      </c>
      <c r="Y3449" s="18">
        <v>41.335760124799997</v>
      </c>
      <c r="Z3449" s="18">
        <v>-82.573925154500003</v>
      </c>
      <c r="AA3449" s="71" t="str">
        <f t="shared" si="323"/>
        <v>ERI</v>
      </c>
    </row>
    <row r="3450" spans="1:27" x14ac:dyDescent="0.25">
      <c r="A3450" s="22" t="s">
        <v>3575</v>
      </c>
      <c r="B3450" s="22">
        <v>0</v>
      </c>
      <c r="C3450" s="22" t="s">
        <v>4612</v>
      </c>
      <c r="D3450" s="22">
        <v>3</v>
      </c>
      <c r="E3450" s="23" t="str">
        <f t="shared" si="318"/>
        <v>Green</v>
      </c>
      <c r="F3450" s="72" t="s">
        <v>1711</v>
      </c>
      <c r="G3450" s="23"/>
      <c r="H3450" s="24" t="str">
        <f t="shared" si="319"/>
        <v>Start Loc</v>
      </c>
      <c r="I3450" s="24" t="str">
        <f t="shared" si="320"/>
        <v>End Loc</v>
      </c>
      <c r="J3450" s="24" t="str">
        <f t="shared" si="321"/>
        <v>Segment</v>
      </c>
      <c r="K3450" s="71" t="s">
        <v>840</v>
      </c>
      <c r="L3450" s="22">
        <v>1</v>
      </c>
      <c r="M3450" s="22">
        <v>1.24</v>
      </c>
      <c r="N3450" s="22">
        <v>3</v>
      </c>
      <c r="O3450" s="22">
        <v>0</v>
      </c>
      <c r="P3450" s="22">
        <v>1</v>
      </c>
      <c r="Q3450" s="22">
        <v>1</v>
      </c>
      <c r="R3450" s="22"/>
      <c r="S3450" s="22"/>
      <c r="T3450" s="22"/>
      <c r="U3450" t="s">
        <v>408</v>
      </c>
      <c r="V3450" s="18">
        <f t="shared" si="322"/>
        <v>0.24</v>
      </c>
      <c r="W3450" s="18">
        <v>41.333536393800003</v>
      </c>
      <c r="X3450" s="18">
        <v>-82.083953298599994</v>
      </c>
      <c r="Y3450" s="18">
        <v>41.335849881400001</v>
      </c>
      <c r="Z3450" s="18">
        <v>-82.087343390499996</v>
      </c>
      <c r="AA3450" s="71" t="str">
        <f t="shared" si="323"/>
        <v>LOR</v>
      </c>
    </row>
    <row r="3451" spans="1:27" x14ac:dyDescent="0.25">
      <c r="A3451" s="22" t="s">
        <v>2757</v>
      </c>
      <c r="B3451" s="22">
        <v>0</v>
      </c>
      <c r="C3451" s="22" t="s">
        <v>4607</v>
      </c>
      <c r="D3451" s="22">
        <v>2</v>
      </c>
      <c r="E3451" s="23" t="str">
        <f t="shared" si="318"/>
        <v>Green</v>
      </c>
      <c r="F3451" s="72" t="s">
        <v>1750</v>
      </c>
      <c r="G3451" s="23"/>
      <c r="H3451" s="24" t="str">
        <f t="shared" si="319"/>
        <v>Start Loc</v>
      </c>
      <c r="I3451" s="24" t="str">
        <f t="shared" si="320"/>
        <v>End Loc</v>
      </c>
      <c r="J3451" s="24" t="str">
        <f t="shared" si="321"/>
        <v>Segment</v>
      </c>
      <c r="K3451" s="71" t="s">
        <v>975</v>
      </c>
      <c r="L3451" s="22">
        <v>5</v>
      </c>
      <c r="M3451" s="22">
        <v>5.24</v>
      </c>
      <c r="N3451" s="22">
        <v>2</v>
      </c>
      <c r="O3451" s="22">
        <v>0</v>
      </c>
      <c r="P3451" s="22">
        <v>0</v>
      </c>
      <c r="Q3451" s="22">
        <v>1</v>
      </c>
      <c r="R3451" s="22"/>
      <c r="S3451" s="22"/>
      <c r="T3451" s="22"/>
      <c r="U3451" t="s">
        <v>1178</v>
      </c>
      <c r="V3451" s="18">
        <f t="shared" si="322"/>
        <v>0.24000000000000021</v>
      </c>
      <c r="W3451" s="18">
        <v>41.334081541899998</v>
      </c>
      <c r="X3451" s="18">
        <v>-84.149909984700002</v>
      </c>
      <c r="Y3451" s="18">
        <v>41.337055323500003</v>
      </c>
      <c r="Z3451" s="18">
        <v>-84.147524333299998</v>
      </c>
      <c r="AA3451" s="71" t="str">
        <f t="shared" si="323"/>
        <v>HEN</v>
      </c>
    </row>
    <row r="3452" spans="1:27" x14ac:dyDescent="0.25">
      <c r="A3452" s="22" t="s">
        <v>6000</v>
      </c>
      <c r="B3452" s="22">
        <v>0</v>
      </c>
      <c r="C3452" s="22" t="s">
        <v>4645</v>
      </c>
      <c r="D3452" s="22">
        <v>2</v>
      </c>
      <c r="E3452" s="23" t="str">
        <f t="shared" si="318"/>
        <v>Green</v>
      </c>
      <c r="F3452" s="72" t="s">
        <v>1717</v>
      </c>
      <c r="G3452" s="23"/>
      <c r="H3452" s="24" t="str">
        <f t="shared" si="319"/>
        <v>Start Loc</v>
      </c>
      <c r="I3452" s="24" t="str">
        <f t="shared" si="320"/>
        <v>End Loc</v>
      </c>
      <c r="J3452" s="24" t="str">
        <f t="shared" si="321"/>
        <v>Segment</v>
      </c>
      <c r="K3452" s="71" t="s">
        <v>845</v>
      </c>
      <c r="L3452" s="22">
        <v>9</v>
      </c>
      <c r="M3452" s="22">
        <v>9.24</v>
      </c>
      <c r="N3452" s="22">
        <v>2</v>
      </c>
      <c r="O3452" s="22">
        <v>0</v>
      </c>
      <c r="P3452" s="22">
        <v>0</v>
      </c>
      <c r="Q3452" s="22">
        <v>3</v>
      </c>
      <c r="R3452" s="22"/>
      <c r="S3452" s="22"/>
      <c r="T3452" s="22"/>
      <c r="U3452" t="s">
        <v>559</v>
      </c>
      <c r="V3452" s="18">
        <f t="shared" si="322"/>
        <v>0.24000000000000021</v>
      </c>
      <c r="W3452" s="18">
        <v>41.338853692000001</v>
      </c>
      <c r="X3452" s="18">
        <v>-82.662328369700006</v>
      </c>
      <c r="Y3452" s="18">
        <v>41.337613240400003</v>
      </c>
      <c r="Z3452" s="18">
        <v>-82.6580195465</v>
      </c>
      <c r="AA3452" s="71" t="str">
        <f t="shared" si="323"/>
        <v>ERI</v>
      </c>
    </row>
    <row r="3453" spans="1:27" x14ac:dyDescent="0.25">
      <c r="A3453" s="22" t="s">
        <v>5680</v>
      </c>
      <c r="B3453" s="22">
        <v>0</v>
      </c>
      <c r="C3453" s="22" t="s">
        <v>4612</v>
      </c>
      <c r="D3453" s="22">
        <v>2</v>
      </c>
      <c r="E3453" s="23" t="str">
        <f t="shared" si="318"/>
        <v>Green</v>
      </c>
      <c r="F3453" s="72" t="s">
        <v>1678</v>
      </c>
      <c r="G3453" s="23"/>
      <c r="H3453" s="24" t="str">
        <f t="shared" si="319"/>
        <v>Start Loc</v>
      </c>
      <c r="I3453" s="24" t="str">
        <f t="shared" si="320"/>
        <v>End Loc</v>
      </c>
      <c r="J3453" s="24" t="str">
        <f t="shared" si="321"/>
        <v>Segment</v>
      </c>
      <c r="K3453" s="71" t="s">
        <v>925</v>
      </c>
      <c r="L3453" s="22">
        <v>1</v>
      </c>
      <c r="M3453" s="22">
        <v>1.24</v>
      </c>
      <c r="N3453" s="22">
        <v>2</v>
      </c>
      <c r="O3453" s="22">
        <v>0</v>
      </c>
      <c r="P3453" s="22">
        <v>1</v>
      </c>
      <c r="Q3453" s="22">
        <v>1</v>
      </c>
      <c r="R3453" s="22"/>
      <c r="S3453" s="22"/>
      <c r="T3453" s="22"/>
      <c r="U3453" t="s">
        <v>1846</v>
      </c>
      <c r="V3453" s="18">
        <f t="shared" si="322"/>
        <v>0.24</v>
      </c>
      <c r="W3453" s="18">
        <v>41.339719511299997</v>
      </c>
      <c r="X3453" s="18">
        <v>-81.581410984599998</v>
      </c>
      <c r="Y3453" s="18">
        <v>41.339203498800003</v>
      </c>
      <c r="Z3453" s="18">
        <v>-81.576852192600001</v>
      </c>
      <c r="AA3453" s="71" t="str">
        <f t="shared" si="323"/>
        <v>SUM</v>
      </c>
    </row>
    <row r="3454" spans="1:27" x14ac:dyDescent="0.25">
      <c r="A3454" s="22" t="s">
        <v>3854</v>
      </c>
      <c r="B3454" s="22">
        <v>0</v>
      </c>
      <c r="C3454" s="22" t="s">
        <v>4620</v>
      </c>
      <c r="D3454" s="22">
        <v>4</v>
      </c>
      <c r="E3454" s="23" t="str">
        <f t="shared" si="318"/>
        <v>Green</v>
      </c>
      <c r="F3454" s="72" t="s">
        <v>1678</v>
      </c>
      <c r="G3454" s="23"/>
      <c r="H3454" s="24" t="str">
        <f t="shared" si="319"/>
        <v>Start Loc</v>
      </c>
      <c r="I3454" s="24" t="str">
        <f t="shared" si="320"/>
        <v>End Loc</v>
      </c>
      <c r="J3454" s="24" t="str">
        <f t="shared" si="321"/>
        <v>Segment</v>
      </c>
      <c r="K3454" s="71" t="s">
        <v>1158</v>
      </c>
      <c r="L3454" s="22">
        <v>0</v>
      </c>
      <c r="M3454" s="22">
        <v>0.24</v>
      </c>
      <c r="N3454" s="22">
        <v>4</v>
      </c>
      <c r="O3454" s="22">
        <v>0</v>
      </c>
      <c r="P3454" s="22">
        <v>0</v>
      </c>
      <c r="Q3454" s="22">
        <v>1</v>
      </c>
      <c r="R3454" s="22"/>
      <c r="S3454" s="22"/>
      <c r="T3454" s="22"/>
      <c r="U3454" t="s">
        <v>780</v>
      </c>
      <c r="V3454" s="18">
        <f t="shared" si="322"/>
        <v>0.24</v>
      </c>
      <c r="W3454" s="18">
        <v>41.336492030800002</v>
      </c>
      <c r="X3454" s="18">
        <v>-81.561791077199999</v>
      </c>
      <c r="Y3454" s="18">
        <v>41.339716588800002</v>
      </c>
      <c r="Z3454" s="18">
        <v>-81.562883425899997</v>
      </c>
      <c r="AA3454" s="71" t="str">
        <f t="shared" si="323"/>
        <v>SUM</v>
      </c>
    </row>
    <row r="3455" spans="1:27" x14ac:dyDescent="0.25">
      <c r="A3455" s="22" t="s">
        <v>6131</v>
      </c>
      <c r="B3455" s="22">
        <v>0</v>
      </c>
      <c r="C3455" s="22" t="s">
        <v>4656</v>
      </c>
      <c r="D3455" s="22">
        <v>2</v>
      </c>
      <c r="E3455" s="23" t="str">
        <f t="shared" si="318"/>
        <v>Green</v>
      </c>
      <c r="F3455" s="72" t="s">
        <v>1672</v>
      </c>
      <c r="G3455" s="23"/>
      <c r="H3455" s="24" t="str">
        <f t="shared" si="319"/>
        <v>Start Loc</v>
      </c>
      <c r="I3455" s="24" t="str">
        <f t="shared" si="320"/>
        <v>End Loc</v>
      </c>
      <c r="J3455" s="24" t="str">
        <f t="shared" si="321"/>
        <v>Segment</v>
      </c>
      <c r="K3455" s="71" t="s">
        <v>873</v>
      </c>
      <c r="L3455" s="22">
        <v>7.25</v>
      </c>
      <c r="M3455" s="22">
        <v>7.49</v>
      </c>
      <c r="N3455" s="22">
        <v>2</v>
      </c>
      <c r="O3455" s="22">
        <v>0</v>
      </c>
      <c r="P3455" s="22">
        <v>0</v>
      </c>
      <c r="Q3455" s="22">
        <v>2</v>
      </c>
      <c r="R3455" s="22"/>
      <c r="S3455" s="22"/>
      <c r="T3455" s="22"/>
      <c r="U3455" t="s">
        <v>610</v>
      </c>
      <c r="V3455" s="18">
        <f t="shared" si="322"/>
        <v>0.24000000000000021</v>
      </c>
      <c r="W3455" s="18">
        <v>41.338409838799997</v>
      </c>
      <c r="X3455" s="18">
        <v>-81.050407266600004</v>
      </c>
      <c r="Y3455" s="18">
        <v>41.341887118300001</v>
      </c>
      <c r="Z3455" s="18">
        <v>-81.050337342600002</v>
      </c>
      <c r="AA3455" s="71" t="str">
        <f t="shared" si="323"/>
        <v>POR</v>
      </c>
    </row>
    <row r="3456" spans="1:27" x14ac:dyDescent="0.25">
      <c r="A3456" s="22" t="s">
        <v>2462</v>
      </c>
      <c r="B3456" s="22">
        <v>0</v>
      </c>
      <c r="C3456" s="22" t="s">
        <v>4646</v>
      </c>
      <c r="D3456" s="22">
        <v>5</v>
      </c>
      <c r="E3456" s="23" t="str">
        <f t="shared" si="318"/>
        <v>Green</v>
      </c>
      <c r="F3456" s="72" t="s">
        <v>1711</v>
      </c>
      <c r="G3456" s="23"/>
      <c r="H3456" s="24" t="str">
        <f t="shared" si="319"/>
        <v>Start Loc</v>
      </c>
      <c r="I3456" s="24" t="str">
        <f t="shared" si="320"/>
        <v>End Loc</v>
      </c>
      <c r="J3456" s="24" t="str">
        <f t="shared" si="321"/>
        <v>Segment</v>
      </c>
      <c r="K3456" s="71" t="s">
        <v>2017</v>
      </c>
      <c r="L3456" s="22">
        <v>5.5</v>
      </c>
      <c r="M3456" s="22">
        <v>5.74</v>
      </c>
      <c r="N3456" s="22">
        <v>5</v>
      </c>
      <c r="O3456" s="22">
        <v>0</v>
      </c>
      <c r="P3456" s="22">
        <v>0</v>
      </c>
      <c r="Q3456" s="22">
        <v>1</v>
      </c>
      <c r="R3456" s="22"/>
      <c r="S3456" s="22"/>
      <c r="T3456" s="22"/>
      <c r="U3456" t="s">
        <v>1769</v>
      </c>
      <c r="V3456" s="18">
        <f t="shared" si="322"/>
        <v>0.24000000000000021</v>
      </c>
      <c r="W3456" s="18">
        <v>41.339087986199999</v>
      </c>
      <c r="X3456" s="18">
        <v>-82.117402161599998</v>
      </c>
      <c r="Y3456" s="18">
        <v>41.342566894000001</v>
      </c>
      <c r="Z3456" s="18">
        <v>-82.117223017800001</v>
      </c>
      <c r="AA3456" s="71" t="str">
        <f t="shared" si="323"/>
        <v>LOR</v>
      </c>
    </row>
    <row r="3457" spans="1:27" x14ac:dyDescent="0.25">
      <c r="A3457" s="22" t="s">
        <v>3280</v>
      </c>
      <c r="B3457" s="22">
        <v>0</v>
      </c>
      <c r="C3457" s="22" t="s">
        <v>4620</v>
      </c>
      <c r="D3457" s="22">
        <v>3</v>
      </c>
      <c r="E3457" s="23" t="str">
        <f t="shared" si="318"/>
        <v>Green</v>
      </c>
      <c r="F3457" s="72" t="s">
        <v>1711</v>
      </c>
      <c r="G3457" s="23"/>
      <c r="H3457" s="24" t="str">
        <f t="shared" si="319"/>
        <v>Start Loc</v>
      </c>
      <c r="I3457" s="24" t="str">
        <f t="shared" si="320"/>
        <v>End Loc</v>
      </c>
      <c r="J3457" s="24" t="str">
        <f t="shared" si="321"/>
        <v>Segment</v>
      </c>
      <c r="K3457" s="71" t="s">
        <v>925</v>
      </c>
      <c r="L3457" s="22">
        <v>0</v>
      </c>
      <c r="M3457" s="22">
        <v>0.24</v>
      </c>
      <c r="N3457" s="22">
        <v>3</v>
      </c>
      <c r="O3457" s="22">
        <v>0</v>
      </c>
      <c r="P3457" s="22">
        <v>0</v>
      </c>
      <c r="Q3457" s="22">
        <v>0</v>
      </c>
      <c r="R3457" s="22"/>
      <c r="S3457" s="22"/>
      <c r="T3457" s="22"/>
      <c r="U3457" t="s">
        <v>1274</v>
      </c>
      <c r="V3457" s="18">
        <f t="shared" si="322"/>
        <v>0.24</v>
      </c>
      <c r="W3457" s="18">
        <v>41.341575138499998</v>
      </c>
      <c r="X3457" s="18">
        <v>-82.088867998599994</v>
      </c>
      <c r="Y3457" s="18">
        <v>41.343226340299999</v>
      </c>
      <c r="Z3457" s="18">
        <v>-82.085049695999999</v>
      </c>
      <c r="AA3457" s="71" t="str">
        <f t="shared" si="323"/>
        <v>LOR</v>
      </c>
    </row>
    <row r="3458" spans="1:27" x14ac:dyDescent="0.25">
      <c r="A3458" s="22" t="s">
        <v>2795</v>
      </c>
      <c r="B3458" s="22">
        <v>0</v>
      </c>
      <c r="C3458" s="22" t="s">
        <v>4609</v>
      </c>
      <c r="D3458" s="22">
        <v>3</v>
      </c>
      <c r="E3458" s="23" t="str">
        <f t="shared" si="318"/>
        <v>Green</v>
      </c>
      <c r="F3458" s="72" t="s">
        <v>1718</v>
      </c>
      <c r="G3458" s="23"/>
      <c r="H3458" s="24" t="str">
        <f t="shared" si="319"/>
        <v>Start Loc</v>
      </c>
      <c r="I3458" s="24" t="str">
        <f t="shared" si="320"/>
        <v>End Loc</v>
      </c>
      <c r="J3458" s="24" t="str">
        <f t="shared" si="321"/>
        <v>Segment</v>
      </c>
      <c r="K3458" s="71" t="s">
        <v>892</v>
      </c>
      <c r="L3458" s="22">
        <v>4.25</v>
      </c>
      <c r="M3458" s="22">
        <v>4.49</v>
      </c>
      <c r="N3458" s="22">
        <v>3</v>
      </c>
      <c r="O3458" s="22">
        <v>0</v>
      </c>
      <c r="P3458" s="22">
        <v>0</v>
      </c>
      <c r="Q3458" s="22">
        <v>1</v>
      </c>
      <c r="R3458" s="22"/>
      <c r="S3458" s="22"/>
      <c r="T3458" s="22"/>
      <c r="U3458" t="s">
        <v>1789</v>
      </c>
      <c r="V3458" s="18">
        <f t="shared" si="322"/>
        <v>0.24000000000000021</v>
      </c>
      <c r="W3458" s="18">
        <v>41.343113772000002</v>
      </c>
      <c r="X3458" s="18">
        <v>-83.776478236100004</v>
      </c>
      <c r="Y3458" s="18">
        <v>41.343256002099999</v>
      </c>
      <c r="Z3458" s="18">
        <v>-83.771890002800006</v>
      </c>
      <c r="AA3458" s="71" t="str">
        <f t="shared" si="323"/>
        <v>WOO</v>
      </c>
    </row>
    <row r="3459" spans="1:27" x14ac:dyDescent="0.25">
      <c r="A3459" s="22" t="s">
        <v>3688</v>
      </c>
      <c r="B3459" s="22">
        <v>0</v>
      </c>
      <c r="C3459" s="22" t="s">
        <v>4635</v>
      </c>
      <c r="D3459" s="22">
        <v>2</v>
      </c>
      <c r="E3459" s="23" t="str">
        <f t="shared" si="318"/>
        <v>Green</v>
      </c>
      <c r="F3459" s="72" t="s">
        <v>1718</v>
      </c>
      <c r="G3459" s="23"/>
      <c r="H3459" s="24" t="str">
        <f t="shared" si="319"/>
        <v>Start Loc</v>
      </c>
      <c r="I3459" s="24" t="str">
        <f t="shared" si="320"/>
        <v>End Loc</v>
      </c>
      <c r="J3459" s="24" t="str">
        <f t="shared" si="321"/>
        <v>Segment</v>
      </c>
      <c r="K3459" s="71" t="s">
        <v>892</v>
      </c>
      <c r="L3459" s="22">
        <v>4.5</v>
      </c>
      <c r="M3459" s="22">
        <v>4.74</v>
      </c>
      <c r="N3459" s="22">
        <v>2</v>
      </c>
      <c r="O3459" s="22">
        <v>0</v>
      </c>
      <c r="P3459" s="22">
        <v>0</v>
      </c>
      <c r="Q3459" s="22">
        <v>0</v>
      </c>
      <c r="R3459" s="22"/>
      <c r="S3459" s="22"/>
      <c r="T3459" s="22"/>
      <c r="U3459" t="s">
        <v>1789</v>
      </c>
      <c r="V3459" s="18">
        <f t="shared" si="322"/>
        <v>0.24000000000000021</v>
      </c>
      <c r="W3459" s="18">
        <v>41.343331986800003</v>
      </c>
      <c r="X3459" s="18">
        <v>-83.771725546400006</v>
      </c>
      <c r="Y3459" s="18">
        <v>41.344134760199999</v>
      </c>
      <c r="Z3459" s="18">
        <v>-83.767451089199994</v>
      </c>
      <c r="AA3459" s="71" t="str">
        <f t="shared" si="323"/>
        <v>WOO</v>
      </c>
    </row>
    <row r="3460" spans="1:27" x14ac:dyDescent="0.25">
      <c r="A3460" s="22" t="s">
        <v>4153</v>
      </c>
      <c r="B3460" s="22">
        <v>0</v>
      </c>
      <c r="C3460" s="22" t="s">
        <v>4638</v>
      </c>
      <c r="D3460" s="22">
        <v>5</v>
      </c>
      <c r="E3460" s="23" t="str">
        <f t="shared" si="318"/>
        <v>Green</v>
      </c>
      <c r="F3460" s="72" t="s">
        <v>1672</v>
      </c>
      <c r="G3460" s="23"/>
      <c r="H3460" s="24" t="str">
        <f t="shared" si="319"/>
        <v>Start Loc</v>
      </c>
      <c r="I3460" s="24" t="str">
        <f t="shared" si="320"/>
        <v>End Loc</v>
      </c>
      <c r="J3460" s="24" t="str">
        <f t="shared" si="321"/>
        <v>Segment</v>
      </c>
      <c r="K3460" s="71" t="s">
        <v>873</v>
      </c>
      <c r="L3460" s="22">
        <v>7.5</v>
      </c>
      <c r="M3460" s="22">
        <v>7.74</v>
      </c>
      <c r="N3460" s="22">
        <v>5</v>
      </c>
      <c r="O3460" s="22">
        <v>0</v>
      </c>
      <c r="P3460" s="22">
        <v>0</v>
      </c>
      <c r="Q3460" s="22">
        <v>2</v>
      </c>
      <c r="R3460" s="22"/>
      <c r="S3460" s="22"/>
      <c r="T3460" s="22"/>
      <c r="U3460" t="s">
        <v>610</v>
      </c>
      <c r="V3460" s="18">
        <f t="shared" si="322"/>
        <v>0.24000000000000021</v>
      </c>
      <c r="W3460" s="18">
        <v>41.342042099300002</v>
      </c>
      <c r="X3460" s="18">
        <v>-81.050334468900004</v>
      </c>
      <c r="Y3460" s="18">
        <v>41.345228964</v>
      </c>
      <c r="Z3460" s="18">
        <v>-81.052027635100004</v>
      </c>
      <c r="AA3460" s="71" t="str">
        <f t="shared" si="323"/>
        <v>POR</v>
      </c>
    </row>
    <row r="3461" spans="1:27" x14ac:dyDescent="0.25">
      <c r="A3461" s="22" t="s">
        <v>3982</v>
      </c>
      <c r="B3461" s="22">
        <v>0</v>
      </c>
      <c r="C3461" s="22" t="s">
        <v>4617</v>
      </c>
      <c r="D3461" s="22">
        <v>3</v>
      </c>
      <c r="E3461" s="23" t="str">
        <f t="shared" si="318"/>
        <v>Green</v>
      </c>
      <c r="F3461" s="72" t="s">
        <v>1744</v>
      </c>
      <c r="G3461" s="23"/>
      <c r="H3461" s="24" t="str">
        <f t="shared" si="319"/>
        <v>Start Loc</v>
      </c>
      <c r="I3461" s="24" t="str">
        <f t="shared" si="320"/>
        <v>End Loc</v>
      </c>
      <c r="J3461" s="24" t="str">
        <f t="shared" si="321"/>
        <v>Segment</v>
      </c>
      <c r="K3461" s="71" t="s">
        <v>2020</v>
      </c>
      <c r="L3461" s="22">
        <v>2.75</v>
      </c>
      <c r="M3461" s="22">
        <v>2.99</v>
      </c>
      <c r="N3461" s="22">
        <v>3</v>
      </c>
      <c r="O3461" s="22">
        <v>0</v>
      </c>
      <c r="P3461" s="22">
        <v>3</v>
      </c>
      <c r="Q3461" s="22">
        <v>3</v>
      </c>
      <c r="R3461" s="22"/>
      <c r="S3461" s="22"/>
      <c r="T3461" s="22"/>
      <c r="U3461" t="s">
        <v>1797</v>
      </c>
      <c r="V3461" s="18">
        <f t="shared" si="322"/>
        <v>0.24000000000000021</v>
      </c>
      <c r="W3461" s="18">
        <v>41.342066236699999</v>
      </c>
      <c r="X3461" s="18">
        <v>-82.936029412400003</v>
      </c>
      <c r="Y3461" s="18">
        <v>41.345511954700001</v>
      </c>
      <c r="Z3461" s="18">
        <v>-82.935768816500001</v>
      </c>
      <c r="AA3461" s="71" t="str">
        <f t="shared" si="323"/>
        <v>SAN</v>
      </c>
    </row>
    <row r="3462" spans="1:27" x14ac:dyDescent="0.25">
      <c r="A3462" s="22" t="s">
        <v>3515</v>
      </c>
      <c r="B3462" s="22">
        <v>0</v>
      </c>
      <c r="C3462" s="22" t="s">
        <v>4630</v>
      </c>
      <c r="D3462" s="22">
        <v>5</v>
      </c>
      <c r="E3462" s="23" t="str">
        <f t="shared" si="318"/>
        <v>Green</v>
      </c>
      <c r="F3462" s="72" t="s">
        <v>1718</v>
      </c>
      <c r="G3462" s="23"/>
      <c r="H3462" s="24" t="str">
        <f t="shared" si="319"/>
        <v>Start Loc</v>
      </c>
      <c r="I3462" s="24" t="str">
        <f t="shared" si="320"/>
        <v>End Loc</v>
      </c>
      <c r="J3462" s="24" t="str">
        <f t="shared" si="321"/>
        <v>Segment</v>
      </c>
      <c r="K3462" s="71" t="s">
        <v>892</v>
      </c>
      <c r="L3462" s="22">
        <v>5.75</v>
      </c>
      <c r="M3462" s="22">
        <v>5.99</v>
      </c>
      <c r="N3462" s="22">
        <v>5</v>
      </c>
      <c r="O3462" s="22">
        <v>0</v>
      </c>
      <c r="P3462" s="22">
        <v>0</v>
      </c>
      <c r="Q3462" s="22">
        <v>1</v>
      </c>
      <c r="R3462" s="22"/>
      <c r="S3462" s="22"/>
      <c r="T3462" s="22"/>
      <c r="U3462" t="s">
        <v>1789</v>
      </c>
      <c r="V3462" s="18">
        <f t="shared" si="322"/>
        <v>0.24000000000000021</v>
      </c>
      <c r="W3462" s="18">
        <v>41.346279988900001</v>
      </c>
      <c r="X3462" s="18">
        <v>-83.748544932800002</v>
      </c>
      <c r="Y3462" s="18">
        <v>41.346867816100001</v>
      </c>
      <c r="Z3462" s="18">
        <v>-83.744125010499999</v>
      </c>
      <c r="AA3462" s="71" t="str">
        <f t="shared" si="323"/>
        <v>WOO</v>
      </c>
    </row>
    <row r="3463" spans="1:27" x14ac:dyDescent="0.25">
      <c r="A3463" s="22" t="s">
        <v>5106</v>
      </c>
      <c r="B3463" s="22">
        <v>0</v>
      </c>
      <c r="C3463" s="22" t="s">
        <v>4635</v>
      </c>
      <c r="D3463" s="22">
        <v>2</v>
      </c>
      <c r="E3463" s="23" t="str">
        <f t="shared" si="318"/>
        <v>Green</v>
      </c>
      <c r="F3463" s="72" t="s">
        <v>1717</v>
      </c>
      <c r="G3463" s="23"/>
      <c r="H3463" s="24" t="str">
        <f t="shared" si="319"/>
        <v>Start Loc</v>
      </c>
      <c r="I3463" s="24" t="str">
        <f t="shared" si="320"/>
        <v>End Loc</v>
      </c>
      <c r="J3463" s="24" t="str">
        <f t="shared" si="321"/>
        <v>Segment</v>
      </c>
      <c r="K3463" s="71" t="s">
        <v>787</v>
      </c>
      <c r="L3463" s="22">
        <v>4.5</v>
      </c>
      <c r="M3463" s="22">
        <v>4.74</v>
      </c>
      <c r="N3463" s="22">
        <v>2</v>
      </c>
      <c r="O3463" s="22">
        <v>0</v>
      </c>
      <c r="P3463" s="22">
        <v>0</v>
      </c>
      <c r="Q3463" s="22">
        <v>1</v>
      </c>
      <c r="R3463" s="22"/>
      <c r="S3463" s="22"/>
      <c r="T3463" s="22"/>
      <c r="U3463" t="s">
        <v>4776</v>
      </c>
      <c r="V3463" s="18">
        <f t="shared" si="322"/>
        <v>0.24000000000000021</v>
      </c>
      <c r="W3463" s="18">
        <v>41.347954468200001</v>
      </c>
      <c r="X3463" s="18">
        <v>-82.758094269500006</v>
      </c>
      <c r="Y3463" s="18">
        <v>41.348784014300001</v>
      </c>
      <c r="Z3463" s="18">
        <v>-82.753612155900001</v>
      </c>
      <c r="AA3463" s="71" t="str">
        <f t="shared" si="323"/>
        <v>ERI</v>
      </c>
    </row>
    <row r="3464" spans="1:27" x14ac:dyDescent="0.25">
      <c r="A3464" s="22" t="s">
        <v>6122</v>
      </c>
      <c r="B3464" s="22">
        <v>0</v>
      </c>
      <c r="C3464" s="22" t="s">
        <v>4654</v>
      </c>
      <c r="D3464" s="22">
        <v>2</v>
      </c>
      <c r="E3464" s="23" t="str">
        <f t="shared" si="318"/>
        <v>Green</v>
      </c>
      <c r="F3464" s="72" t="s">
        <v>1717</v>
      </c>
      <c r="G3464" s="23"/>
      <c r="H3464" s="24" t="str">
        <f t="shared" si="319"/>
        <v>Start Loc</v>
      </c>
      <c r="I3464" s="24" t="str">
        <f t="shared" si="320"/>
        <v>End Loc</v>
      </c>
      <c r="J3464" s="24" t="str">
        <f t="shared" si="321"/>
        <v>Segment</v>
      </c>
      <c r="K3464" s="71" t="s">
        <v>845</v>
      </c>
      <c r="L3464" s="22">
        <v>6.75</v>
      </c>
      <c r="M3464" s="22">
        <v>6.99</v>
      </c>
      <c r="N3464" s="22">
        <v>2</v>
      </c>
      <c r="O3464" s="22">
        <v>0</v>
      </c>
      <c r="P3464" s="22">
        <v>0</v>
      </c>
      <c r="Q3464" s="22">
        <v>0</v>
      </c>
      <c r="R3464" s="22"/>
      <c r="S3464" s="22"/>
      <c r="T3464" s="22"/>
      <c r="U3464" t="s">
        <v>559</v>
      </c>
      <c r="V3464" s="18">
        <f t="shared" si="322"/>
        <v>0.24000000000000021</v>
      </c>
      <c r="W3464" s="18">
        <v>41.351698990099997</v>
      </c>
      <c r="X3464" s="18">
        <v>-82.700849692999995</v>
      </c>
      <c r="Y3464" s="18">
        <v>41.349600135599999</v>
      </c>
      <c r="Z3464" s="18">
        <v>-82.697176846600001</v>
      </c>
      <c r="AA3464" s="71" t="str">
        <f t="shared" si="323"/>
        <v>ERI</v>
      </c>
    </row>
    <row r="3465" spans="1:27" x14ac:dyDescent="0.25">
      <c r="A3465" s="22" t="s">
        <v>2908</v>
      </c>
      <c r="B3465" s="22">
        <v>0</v>
      </c>
      <c r="C3465" s="22" t="s">
        <v>4619</v>
      </c>
      <c r="D3465" s="22">
        <v>2</v>
      </c>
      <c r="E3465" s="23" t="str">
        <f t="shared" ref="E3465:E3528" si="324">IF(D3465&gt;15,"Red",IF(D3465&gt;10,"Yellow",IF(D3465&gt;5,"Purple",IF(D3465&gt;1,"Green",""))))</f>
        <v>Green</v>
      </c>
      <c r="F3465" s="72" t="s">
        <v>1711</v>
      </c>
      <c r="G3465" s="23"/>
      <c r="H3465" s="24" t="str">
        <f t="shared" ref="H3465:H3528" si="325">IF(W3465=0,"Unavailable",HYPERLINK(CONCATENATE("http://maps.google.com/maps?q=",+W3465,",+",+X3465,"+(Begin)&amp;iwloc=A&amp;hl=en"),"Start Loc"))</f>
        <v>Start Loc</v>
      </c>
      <c r="I3465" s="24" t="str">
        <f t="shared" ref="I3465:I3528" si="326">IF(Y3465=0,"Unavailable",HYPERLINK(CONCATENATE("http://maps.google.com/maps?q=",+Y3465,",+",+Z3465,"+(End)&amp;iwloc=A&amp;hl=en"),"End Loc"))</f>
        <v>End Loc</v>
      </c>
      <c r="J3465" s="24" t="str">
        <f t="shared" ref="J3465:J3528" si="327">HYPERLINK(CONCATENATE("https://www.google.us/maps/dir/",W3465,",",X3465,"/",Y3465,",",Z3465,"/@",AVERAGE(W3465,Y3465),",",AVERAGE(X3465,Z3465),",15z"),"Segment")</f>
        <v>Segment</v>
      </c>
      <c r="K3465" s="71" t="s">
        <v>861</v>
      </c>
      <c r="L3465" s="22">
        <v>0.5</v>
      </c>
      <c r="M3465" s="22">
        <v>0.74</v>
      </c>
      <c r="N3465" s="22">
        <v>2</v>
      </c>
      <c r="O3465" s="22">
        <v>0</v>
      </c>
      <c r="P3465" s="22">
        <v>0</v>
      </c>
      <c r="Q3465" s="22">
        <v>1</v>
      </c>
      <c r="R3465" s="22"/>
      <c r="S3465" s="22"/>
      <c r="T3465" s="22"/>
      <c r="U3465" t="s">
        <v>1360</v>
      </c>
      <c r="V3465" s="18">
        <f t="shared" ref="V3465:V3528" si="328">M3465-L3465</f>
        <v>0.24</v>
      </c>
      <c r="W3465" s="18">
        <v>41.347806101300002</v>
      </c>
      <c r="X3465" s="18">
        <v>-82.093645195299999</v>
      </c>
      <c r="Y3465" s="18">
        <v>41.350447879699999</v>
      </c>
      <c r="Z3465" s="18">
        <v>-82.096486650000003</v>
      </c>
      <c r="AA3465" s="71" t="str">
        <f t="shared" ref="AA3465:AA3528" si="329">MID(U3465,2,3)</f>
        <v>LOR</v>
      </c>
    </row>
    <row r="3466" spans="1:27" x14ac:dyDescent="0.25">
      <c r="A3466" s="22" t="s">
        <v>5489</v>
      </c>
      <c r="B3466" s="22">
        <v>0</v>
      </c>
      <c r="C3466" s="22" t="s">
        <v>4608</v>
      </c>
      <c r="D3466" s="22">
        <v>4</v>
      </c>
      <c r="E3466" s="23" t="str">
        <f t="shared" si="324"/>
        <v>Green</v>
      </c>
      <c r="F3466" s="72" t="s">
        <v>1717</v>
      </c>
      <c r="G3466" s="23"/>
      <c r="H3466" s="24" t="str">
        <f t="shared" si="325"/>
        <v>Start Loc</v>
      </c>
      <c r="I3466" s="24" t="str">
        <f t="shared" si="326"/>
        <v>End Loc</v>
      </c>
      <c r="J3466" s="24" t="str">
        <f t="shared" si="327"/>
        <v>Segment</v>
      </c>
      <c r="K3466" s="71" t="s">
        <v>860</v>
      </c>
      <c r="L3466" s="22">
        <v>1.25</v>
      </c>
      <c r="M3466" s="22">
        <v>1.49</v>
      </c>
      <c r="N3466" s="22">
        <v>4</v>
      </c>
      <c r="O3466" s="22">
        <v>0</v>
      </c>
      <c r="P3466" s="22">
        <v>0</v>
      </c>
      <c r="Q3466" s="22">
        <v>3</v>
      </c>
      <c r="R3466" s="22"/>
      <c r="S3466" s="22"/>
      <c r="T3466" s="22"/>
      <c r="U3466" t="s">
        <v>1387</v>
      </c>
      <c r="V3466" s="18">
        <f t="shared" si="328"/>
        <v>0.24</v>
      </c>
      <c r="W3466" s="18">
        <v>41.347790994599997</v>
      </c>
      <c r="X3466" s="18">
        <v>-82.608983510200005</v>
      </c>
      <c r="Y3466" s="18">
        <v>41.350532981900002</v>
      </c>
      <c r="Z3466" s="18">
        <v>-82.606226941700001</v>
      </c>
      <c r="AA3466" s="71" t="str">
        <f t="shared" si="329"/>
        <v>ERI</v>
      </c>
    </row>
    <row r="3467" spans="1:27" x14ac:dyDescent="0.25">
      <c r="A3467" s="22" t="s">
        <v>2518</v>
      </c>
      <c r="B3467" s="22">
        <v>0</v>
      </c>
      <c r="C3467" s="22" t="s">
        <v>4614</v>
      </c>
      <c r="D3467" s="22">
        <v>3</v>
      </c>
      <c r="E3467" s="23" t="str">
        <f t="shared" si="324"/>
        <v>Green</v>
      </c>
      <c r="F3467" s="72" t="s">
        <v>1711</v>
      </c>
      <c r="G3467" s="23"/>
      <c r="H3467" s="24" t="str">
        <f t="shared" si="325"/>
        <v>Start Loc</v>
      </c>
      <c r="I3467" s="24" t="str">
        <f t="shared" si="326"/>
        <v>End Loc</v>
      </c>
      <c r="J3467" s="24" t="str">
        <f t="shared" si="327"/>
        <v>Segment</v>
      </c>
      <c r="K3467" s="71" t="s">
        <v>835</v>
      </c>
      <c r="L3467" s="22">
        <v>3.75</v>
      </c>
      <c r="M3467" s="22">
        <v>3.99</v>
      </c>
      <c r="N3467" s="22">
        <v>3</v>
      </c>
      <c r="O3467" s="22">
        <v>0</v>
      </c>
      <c r="P3467" s="22">
        <v>2</v>
      </c>
      <c r="Q3467" s="22">
        <v>2</v>
      </c>
      <c r="R3467" s="22"/>
      <c r="S3467" s="22"/>
      <c r="T3467" s="22"/>
      <c r="U3467" t="s">
        <v>2015</v>
      </c>
      <c r="V3467" s="18">
        <f t="shared" si="328"/>
        <v>0.24000000000000021</v>
      </c>
      <c r="W3467" s="18">
        <v>41.348302677</v>
      </c>
      <c r="X3467" s="18">
        <v>-82.195673371300003</v>
      </c>
      <c r="Y3467" s="18">
        <v>41.3516396343</v>
      </c>
      <c r="Z3467" s="18">
        <v>-82.194736151699999</v>
      </c>
      <c r="AA3467" s="71" t="str">
        <f t="shared" si="329"/>
        <v>LOR</v>
      </c>
    </row>
    <row r="3468" spans="1:27" x14ac:dyDescent="0.25">
      <c r="A3468" s="22" t="s">
        <v>3069</v>
      </c>
      <c r="B3468" s="22">
        <v>0</v>
      </c>
      <c r="C3468" s="22" t="s">
        <v>4610</v>
      </c>
      <c r="D3468" s="22">
        <v>2</v>
      </c>
      <c r="E3468" s="23" t="str">
        <f t="shared" si="324"/>
        <v>Green</v>
      </c>
      <c r="F3468" s="72" t="s">
        <v>1718</v>
      </c>
      <c r="G3468" s="23"/>
      <c r="H3468" s="24" t="str">
        <f t="shared" si="325"/>
        <v>Start Loc</v>
      </c>
      <c r="I3468" s="24" t="str">
        <f t="shared" si="326"/>
        <v>End Loc</v>
      </c>
      <c r="J3468" s="24" t="str">
        <f t="shared" si="327"/>
        <v>Segment</v>
      </c>
      <c r="K3468" s="71" t="s">
        <v>892</v>
      </c>
      <c r="L3468" s="22">
        <v>8</v>
      </c>
      <c r="M3468" s="22">
        <v>8.24</v>
      </c>
      <c r="N3468" s="22">
        <v>2</v>
      </c>
      <c r="O3468" s="22">
        <v>0</v>
      </c>
      <c r="P3468" s="22">
        <v>1</v>
      </c>
      <c r="Q3468" s="22">
        <v>1</v>
      </c>
      <c r="R3468" s="22"/>
      <c r="S3468" s="22"/>
      <c r="T3468" s="22"/>
      <c r="U3468" t="s">
        <v>1789</v>
      </c>
      <c r="V3468" s="18">
        <f t="shared" si="328"/>
        <v>0.24000000000000021</v>
      </c>
      <c r="W3468" s="18">
        <v>41.352018597300003</v>
      </c>
      <c r="X3468" s="18">
        <v>-83.706453645300002</v>
      </c>
      <c r="Y3468" s="18">
        <v>41.351650085199999</v>
      </c>
      <c r="Z3468" s="18">
        <v>-83.701870240299996</v>
      </c>
      <c r="AA3468" s="71" t="str">
        <f t="shared" si="329"/>
        <v>WOO</v>
      </c>
    </row>
    <row r="3469" spans="1:27" x14ac:dyDescent="0.25">
      <c r="A3469" s="22" t="s">
        <v>3369</v>
      </c>
      <c r="B3469" s="22">
        <v>0</v>
      </c>
      <c r="C3469" s="22" t="s">
        <v>4613</v>
      </c>
      <c r="D3469" s="22">
        <v>5</v>
      </c>
      <c r="E3469" s="23" t="str">
        <f t="shared" si="324"/>
        <v>Green</v>
      </c>
      <c r="F3469" s="72" t="s">
        <v>1717</v>
      </c>
      <c r="G3469" s="23"/>
      <c r="H3469" s="24" t="str">
        <f t="shared" si="325"/>
        <v>Start Loc</v>
      </c>
      <c r="I3469" s="24" t="str">
        <f t="shared" si="326"/>
        <v>End Loc</v>
      </c>
      <c r="J3469" s="24" t="str">
        <f t="shared" si="327"/>
        <v>Segment</v>
      </c>
      <c r="K3469" s="71" t="s">
        <v>845</v>
      </c>
      <c r="L3469" s="22">
        <v>6.5</v>
      </c>
      <c r="M3469" s="22">
        <v>6.74</v>
      </c>
      <c r="N3469" s="22">
        <v>5</v>
      </c>
      <c r="O3469" s="22">
        <v>0</v>
      </c>
      <c r="P3469" s="22">
        <v>0</v>
      </c>
      <c r="Q3469" s="22">
        <v>1</v>
      </c>
      <c r="R3469" s="22"/>
      <c r="S3469" s="22"/>
      <c r="T3469" s="22"/>
      <c r="U3469" t="s">
        <v>559</v>
      </c>
      <c r="V3469" s="18">
        <f t="shared" si="328"/>
        <v>0.24000000000000021</v>
      </c>
      <c r="W3469" s="18">
        <v>41.352778537699997</v>
      </c>
      <c r="X3469" s="18">
        <v>-82.705374372400001</v>
      </c>
      <c r="Y3469" s="18">
        <v>41.351779582100001</v>
      </c>
      <c r="Z3469" s="18">
        <v>-82.701009595900004</v>
      </c>
      <c r="AA3469" s="71" t="str">
        <f t="shared" si="329"/>
        <v>ERI</v>
      </c>
    </row>
    <row r="3470" spans="1:27" x14ac:dyDescent="0.25">
      <c r="A3470" s="22" t="s">
        <v>3979</v>
      </c>
      <c r="B3470" s="22">
        <v>0</v>
      </c>
      <c r="C3470" s="22" t="s">
        <v>4618</v>
      </c>
      <c r="D3470" s="22">
        <v>4</v>
      </c>
      <c r="E3470" s="23" t="str">
        <f t="shared" si="324"/>
        <v>Green</v>
      </c>
      <c r="F3470" s="72" t="s">
        <v>1717</v>
      </c>
      <c r="G3470" s="23"/>
      <c r="H3470" s="24" t="str">
        <f t="shared" si="325"/>
        <v>Start Loc</v>
      </c>
      <c r="I3470" s="24" t="str">
        <f t="shared" si="326"/>
        <v>End Loc</v>
      </c>
      <c r="J3470" s="24" t="str">
        <f t="shared" si="327"/>
        <v>Segment</v>
      </c>
      <c r="K3470" s="71" t="s">
        <v>199</v>
      </c>
      <c r="L3470" s="22">
        <v>2</v>
      </c>
      <c r="M3470" s="22">
        <v>2.2400000000000002</v>
      </c>
      <c r="N3470" s="22">
        <v>4</v>
      </c>
      <c r="O3470" s="22">
        <v>0</v>
      </c>
      <c r="P3470" s="22">
        <v>0</v>
      </c>
      <c r="Q3470" s="22">
        <v>3</v>
      </c>
      <c r="R3470" s="22"/>
      <c r="S3470" s="22"/>
      <c r="T3470" s="22"/>
      <c r="U3470" t="s">
        <v>1548</v>
      </c>
      <c r="V3470" s="18">
        <f t="shared" si="328"/>
        <v>0.24000000000000021</v>
      </c>
      <c r="W3470" s="18">
        <v>41.349765684300003</v>
      </c>
      <c r="X3470" s="18">
        <v>-82.513527464500001</v>
      </c>
      <c r="Y3470" s="18">
        <v>41.352301301600001</v>
      </c>
      <c r="Z3470" s="18">
        <v>-82.5165991179</v>
      </c>
      <c r="AA3470" s="71" t="str">
        <f t="shared" si="329"/>
        <v>ERI</v>
      </c>
    </row>
    <row r="3471" spans="1:27" x14ac:dyDescent="0.25">
      <c r="A3471" s="22" t="s">
        <v>3510</v>
      </c>
      <c r="B3471" s="22">
        <v>0</v>
      </c>
      <c r="C3471" s="22" t="s">
        <v>4637</v>
      </c>
      <c r="D3471" s="22">
        <v>2</v>
      </c>
      <c r="E3471" s="23" t="str">
        <f t="shared" si="324"/>
        <v>Green</v>
      </c>
      <c r="F3471" s="72" t="s">
        <v>1718</v>
      </c>
      <c r="G3471" s="23"/>
      <c r="H3471" s="24" t="str">
        <f t="shared" si="325"/>
        <v>Start Loc</v>
      </c>
      <c r="I3471" s="24" t="str">
        <f t="shared" si="326"/>
        <v>End Loc</v>
      </c>
      <c r="J3471" s="24" t="str">
        <f t="shared" si="327"/>
        <v>Segment</v>
      </c>
      <c r="K3471" s="71" t="s">
        <v>892</v>
      </c>
      <c r="L3471" s="22">
        <v>8.25</v>
      </c>
      <c r="M3471" s="22">
        <v>8.49</v>
      </c>
      <c r="N3471" s="22">
        <v>2</v>
      </c>
      <c r="O3471" s="22">
        <v>0</v>
      </c>
      <c r="P3471" s="22">
        <v>0</v>
      </c>
      <c r="Q3471" s="22">
        <v>0</v>
      </c>
      <c r="R3471" s="22"/>
      <c r="S3471" s="22"/>
      <c r="T3471" s="22"/>
      <c r="U3471" t="s">
        <v>1789</v>
      </c>
      <c r="V3471" s="18">
        <f t="shared" si="328"/>
        <v>0.24000000000000021</v>
      </c>
      <c r="W3471" s="18">
        <v>41.351638128499999</v>
      </c>
      <c r="X3471" s="18">
        <v>-83.701679187500005</v>
      </c>
      <c r="Y3471" s="18">
        <v>41.353266065200003</v>
      </c>
      <c r="Z3471" s="18">
        <v>-83.697700937199997</v>
      </c>
      <c r="AA3471" s="71" t="str">
        <f t="shared" si="329"/>
        <v>WOO</v>
      </c>
    </row>
    <row r="3472" spans="1:27" x14ac:dyDescent="0.25">
      <c r="A3472" s="22" t="s">
        <v>2606</v>
      </c>
      <c r="B3472" s="22">
        <v>0</v>
      </c>
      <c r="C3472" s="22" t="s">
        <v>4621</v>
      </c>
      <c r="D3472" s="22">
        <v>2</v>
      </c>
      <c r="E3472" s="23" t="str">
        <f t="shared" si="324"/>
        <v>Green</v>
      </c>
      <c r="F3472" s="72" t="s">
        <v>1711</v>
      </c>
      <c r="G3472" s="23"/>
      <c r="H3472" s="24" t="str">
        <f t="shared" si="325"/>
        <v>Start Loc</v>
      </c>
      <c r="I3472" s="24" t="str">
        <f t="shared" si="326"/>
        <v>End Loc</v>
      </c>
      <c r="J3472" s="24" t="str">
        <f t="shared" si="327"/>
        <v>Segment</v>
      </c>
      <c r="K3472" s="71" t="s">
        <v>861</v>
      </c>
      <c r="L3472" s="22">
        <v>0.75</v>
      </c>
      <c r="M3472" s="22">
        <v>0.99</v>
      </c>
      <c r="N3472" s="22">
        <v>2</v>
      </c>
      <c r="O3472" s="22">
        <v>0</v>
      </c>
      <c r="P3472" s="22">
        <v>0</v>
      </c>
      <c r="Q3472" s="22">
        <v>0</v>
      </c>
      <c r="R3472" s="22"/>
      <c r="S3472" s="22"/>
      <c r="T3472" s="22"/>
      <c r="U3472" t="s">
        <v>1360</v>
      </c>
      <c r="V3472" s="18">
        <f t="shared" si="328"/>
        <v>0.24</v>
      </c>
      <c r="W3472" s="18">
        <v>41.350543217800002</v>
      </c>
      <c r="X3472" s="18">
        <v>-82.096631598599998</v>
      </c>
      <c r="Y3472" s="18">
        <v>41.353444957500002</v>
      </c>
      <c r="Z3472" s="18">
        <v>-82.099121178800004</v>
      </c>
      <c r="AA3472" s="71" t="str">
        <f t="shared" si="329"/>
        <v>LOR</v>
      </c>
    </row>
    <row r="3473" spans="1:27" x14ac:dyDescent="0.25">
      <c r="A3473" s="22" t="s">
        <v>3237</v>
      </c>
      <c r="B3473" s="22">
        <v>0</v>
      </c>
      <c r="C3473" s="22" t="s">
        <v>4634</v>
      </c>
      <c r="D3473" s="22">
        <v>3</v>
      </c>
      <c r="E3473" s="23" t="str">
        <f t="shared" si="324"/>
        <v>Green</v>
      </c>
      <c r="F3473" s="72" t="s">
        <v>1750</v>
      </c>
      <c r="G3473" s="23"/>
      <c r="H3473" s="24" t="str">
        <f t="shared" si="325"/>
        <v>Start Loc</v>
      </c>
      <c r="I3473" s="24" t="str">
        <f t="shared" si="326"/>
        <v>End Loc</v>
      </c>
      <c r="J3473" s="24" t="str">
        <f t="shared" si="327"/>
        <v>Segment</v>
      </c>
      <c r="K3473" s="71" t="s">
        <v>975</v>
      </c>
      <c r="L3473" s="22">
        <v>6.25</v>
      </c>
      <c r="M3473" s="22">
        <v>6.49</v>
      </c>
      <c r="N3473" s="22">
        <v>3</v>
      </c>
      <c r="O3473" s="22">
        <v>0</v>
      </c>
      <c r="P3473" s="22">
        <v>0</v>
      </c>
      <c r="Q3473" s="22">
        <v>1</v>
      </c>
      <c r="R3473" s="22"/>
      <c r="S3473" s="22"/>
      <c r="T3473" s="22"/>
      <c r="U3473" t="s">
        <v>1178</v>
      </c>
      <c r="V3473" s="18">
        <f t="shared" si="328"/>
        <v>0.24000000000000021</v>
      </c>
      <c r="W3473" s="18">
        <v>41.351370649300002</v>
      </c>
      <c r="X3473" s="18">
        <v>-84.146615552699998</v>
      </c>
      <c r="Y3473" s="18">
        <v>41.354314242900003</v>
      </c>
      <c r="Z3473" s="18">
        <v>-84.149026683000002</v>
      </c>
      <c r="AA3473" s="71" t="str">
        <f t="shared" si="329"/>
        <v>HEN</v>
      </c>
    </row>
    <row r="3474" spans="1:27" x14ac:dyDescent="0.25">
      <c r="A3474" s="22" t="s">
        <v>2967</v>
      </c>
      <c r="B3474" s="22">
        <v>0</v>
      </c>
      <c r="C3474" s="22" t="s">
        <v>4607</v>
      </c>
      <c r="D3474" s="22">
        <v>3</v>
      </c>
      <c r="E3474" s="23" t="str">
        <f t="shared" si="324"/>
        <v>Green</v>
      </c>
      <c r="F3474" s="72" t="s">
        <v>1711</v>
      </c>
      <c r="G3474" s="23"/>
      <c r="H3474" s="24" t="str">
        <f t="shared" si="325"/>
        <v>Start Loc</v>
      </c>
      <c r="I3474" s="24" t="str">
        <f t="shared" si="326"/>
        <v>End Loc</v>
      </c>
      <c r="J3474" s="24" t="str">
        <f t="shared" si="327"/>
        <v>Segment</v>
      </c>
      <c r="K3474" s="71" t="s">
        <v>900</v>
      </c>
      <c r="L3474" s="22">
        <v>5</v>
      </c>
      <c r="M3474" s="22">
        <v>5.24</v>
      </c>
      <c r="N3474" s="22">
        <v>3</v>
      </c>
      <c r="O3474" s="22">
        <v>0</v>
      </c>
      <c r="P3474" s="22">
        <v>0</v>
      </c>
      <c r="Q3474" s="22">
        <v>2</v>
      </c>
      <c r="R3474" s="22"/>
      <c r="S3474" s="22"/>
      <c r="T3474" s="22"/>
      <c r="U3474" t="s">
        <v>2004</v>
      </c>
      <c r="V3474" s="18">
        <f t="shared" si="328"/>
        <v>0.24000000000000021</v>
      </c>
      <c r="W3474" s="18">
        <v>41.357099598300003</v>
      </c>
      <c r="X3474" s="18">
        <v>-82.298716016499995</v>
      </c>
      <c r="Y3474" s="18">
        <v>41.360341543499999</v>
      </c>
      <c r="Z3474" s="18">
        <v>-82.300249085900006</v>
      </c>
      <c r="AA3474" s="71" t="str">
        <f t="shared" si="329"/>
        <v>LOR</v>
      </c>
    </row>
    <row r="3475" spans="1:27" x14ac:dyDescent="0.25">
      <c r="A3475" s="22" t="s">
        <v>4110</v>
      </c>
      <c r="B3475" s="22">
        <v>0</v>
      </c>
      <c r="C3475" s="22" t="s">
        <v>4612</v>
      </c>
      <c r="D3475" s="22">
        <v>5</v>
      </c>
      <c r="E3475" s="23" t="str">
        <f t="shared" si="324"/>
        <v>Green</v>
      </c>
      <c r="F3475" s="72" t="s">
        <v>1677</v>
      </c>
      <c r="G3475" s="23"/>
      <c r="H3475" s="24" t="str">
        <f t="shared" si="325"/>
        <v>Start Loc</v>
      </c>
      <c r="I3475" s="24" t="str">
        <f t="shared" si="326"/>
        <v>End Loc</v>
      </c>
      <c r="J3475" s="24" t="str">
        <f t="shared" si="327"/>
        <v>Segment</v>
      </c>
      <c r="K3475" s="71" t="s">
        <v>1075</v>
      </c>
      <c r="L3475" s="22">
        <v>1</v>
      </c>
      <c r="M3475" s="22">
        <v>1.24</v>
      </c>
      <c r="N3475" s="22">
        <v>5</v>
      </c>
      <c r="O3475" s="22">
        <v>0</v>
      </c>
      <c r="P3475" s="22">
        <v>0</v>
      </c>
      <c r="Q3475" s="22">
        <v>1</v>
      </c>
      <c r="R3475" s="22"/>
      <c r="S3475" s="22"/>
      <c r="T3475" s="22"/>
      <c r="U3475" t="s">
        <v>522</v>
      </c>
      <c r="V3475" s="18">
        <f t="shared" si="328"/>
        <v>0.24</v>
      </c>
      <c r="W3475" s="18">
        <v>41.361980837799997</v>
      </c>
      <c r="X3475" s="18">
        <v>-81.372536497900001</v>
      </c>
      <c r="Y3475" s="18">
        <v>41.3619793855</v>
      </c>
      <c r="Z3475" s="18">
        <v>-81.367975303799994</v>
      </c>
      <c r="AA3475" s="71" t="str">
        <f t="shared" si="329"/>
        <v>GEA</v>
      </c>
    </row>
    <row r="3476" spans="1:27" x14ac:dyDescent="0.25">
      <c r="A3476" s="22" t="s">
        <v>3604</v>
      </c>
      <c r="B3476" s="22">
        <v>0</v>
      </c>
      <c r="C3476" s="22" t="s">
        <v>4615</v>
      </c>
      <c r="D3476" s="22">
        <v>3</v>
      </c>
      <c r="E3476" s="23" t="str">
        <f t="shared" si="324"/>
        <v>Green</v>
      </c>
      <c r="F3476" s="72" t="s">
        <v>1719</v>
      </c>
      <c r="G3476" s="23"/>
      <c r="H3476" s="24" t="str">
        <f t="shared" si="325"/>
        <v>Start Loc</v>
      </c>
      <c r="I3476" s="24" t="str">
        <f t="shared" si="326"/>
        <v>End Loc</v>
      </c>
      <c r="J3476" s="24" t="str">
        <f t="shared" si="327"/>
        <v>Segment</v>
      </c>
      <c r="K3476" s="71" t="s">
        <v>990</v>
      </c>
      <c r="L3476" s="22">
        <v>2.5</v>
      </c>
      <c r="M3476" s="22">
        <v>2.74</v>
      </c>
      <c r="N3476" s="22">
        <v>3</v>
      </c>
      <c r="O3476" s="22">
        <v>0</v>
      </c>
      <c r="P3476" s="22">
        <v>0</v>
      </c>
      <c r="Q3476" s="22">
        <v>2</v>
      </c>
      <c r="R3476" s="22"/>
      <c r="S3476" s="22"/>
      <c r="T3476" s="22"/>
      <c r="U3476" t="s">
        <v>603</v>
      </c>
      <c r="V3476" s="18">
        <f t="shared" si="328"/>
        <v>0.24000000000000021</v>
      </c>
      <c r="W3476" s="18">
        <v>41.361429975199997</v>
      </c>
      <c r="X3476" s="18">
        <v>-84.294025116599997</v>
      </c>
      <c r="Y3476" s="18">
        <v>41.363692288899998</v>
      </c>
      <c r="Z3476" s="18">
        <v>-84.290692630999999</v>
      </c>
      <c r="AA3476" s="71" t="str">
        <f t="shared" si="329"/>
        <v>DEF</v>
      </c>
    </row>
    <row r="3477" spans="1:27" x14ac:dyDescent="0.25">
      <c r="A3477" s="22" t="s">
        <v>3495</v>
      </c>
      <c r="B3477" s="22">
        <v>0</v>
      </c>
      <c r="C3477" s="22" t="s">
        <v>4631</v>
      </c>
      <c r="D3477" s="22">
        <v>2</v>
      </c>
      <c r="E3477" s="23" t="str">
        <f t="shared" si="324"/>
        <v>Green</v>
      </c>
      <c r="F3477" s="72" t="s">
        <v>1717</v>
      </c>
      <c r="G3477" s="23"/>
      <c r="H3477" s="24" t="str">
        <f t="shared" si="325"/>
        <v>Start Loc</v>
      </c>
      <c r="I3477" s="24" t="str">
        <f t="shared" si="326"/>
        <v>End Loc</v>
      </c>
      <c r="J3477" s="24" t="str">
        <f t="shared" si="327"/>
        <v>Segment</v>
      </c>
      <c r="K3477" s="71" t="s">
        <v>199</v>
      </c>
      <c r="L3477" s="22">
        <v>3</v>
      </c>
      <c r="M3477" s="22">
        <v>3.24</v>
      </c>
      <c r="N3477" s="22">
        <v>2</v>
      </c>
      <c r="O3477" s="22">
        <v>1</v>
      </c>
      <c r="P3477" s="22">
        <v>0</v>
      </c>
      <c r="Q3477" s="22">
        <v>1</v>
      </c>
      <c r="R3477" s="22"/>
      <c r="S3477" s="22"/>
      <c r="T3477" s="22"/>
      <c r="U3477" t="s">
        <v>1548</v>
      </c>
      <c r="V3477" s="18">
        <f t="shared" si="328"/>
        <v>0.24000000000000021</v>
      </c>
      <c r="W3477" s="18">
        <v>41.363248743900002</v>
      </c>
      <c r="X3477" s="18">
        <v>-82.518104872199999</v>
      </c>
      <c r="Y3477" s="18">
        <v>41.366425822300002</v>
      </c>
      <c r="Z3477" s="18">
        <v>-82.519598403100005</v>
      </c>
      <c r="AA3477" s="71" t="str">
        <f t="shared" si="329"/>
        <v>ERI</v>
      </c>
    </row>
    <row r="3478" spans="1:27" x14ac:dyDescent="0.25">
      <c r="A3478" s="22" t="s">
        <v>2904</v>
      </c>
      <c r="B3478" s="22">
        <v>0</v>
      </c>
      <c r="C3478" s="22" t="s">
        <v>4608</v>
      </c>
      <c r="D3478" s="22">
        <v>3</v>
      </c>
      <c r="E3478" s="23" t="str">
        <f t="shared" si="324"/>
        <v>Green</v>
      </c>
      <c r="F3478" s="72" t="s">
        <v>1677</v>
      </c>
      <c r="G3478" s="23"/>
      <c r="H3478" s="24" t="str">
        <f t="shared" si="325"/>
        <v>Start Loc</v>
      </c>
      <c r="I3478" s="24" t="str">
        <f t="shared" si="326"/>
        <v>End Loc</v>
      </c>
      <c r="J3478" s="24" t="str">
        <f t="shared" si="327"/>
        <v>Segment</v>
      </c>
      <c r="K3478" s="71" t="s">
        <v>930</v>
      </c>
      <c r="L3478" s="22">
        <v>1.25</v>
      </c>
      <c r="M3478" s="22">
        <v>1.49</v>
      </c>
      <c r="N3478" s="22">
        <v>3</v>
      </c>
      <c r="O3478" s="22">
        <v>0</v>
      </c>
      <c r="P3478" s="22">
        <v>0</v>
      </c>
      <c r="Q3478" s="22">
        <v>0</v>
      </c>
      <c r="R3478" s="22"/>
      <c r="S3478" s="22"/>
      <c r="T3478" s="22"/>
      <c r="U3478" t="s">
        <v>722</v>
      </c>
      <c r="V3478" s="18">
        <f t="shared" si="328"/>
        <v>0.24</v>
      </c>
      <c r="W3478" s="18">
        <v>41.364272211600003</v>
      </c>
      <c r="X3478" s="18">
        <v>-81.061878589200006</v>
      </c>
      <c r="Y3478" s="18">
        <v>41.367482376300003</v>
      </c>
      <c r="Z3478" s="18">
        <v>-81.062965899299996</v>
      </c>
      <c r="AA3478" s="71" t="str">
        <f t="shared" si="329"/>
        <v>GEA</v>
      </c>
    </row>
    <row r="3479" spans="1:27" x14ac:dyDescent="0.25">
      <c r="A3479" s="22" t="s">
        <v>2953</v>
      </c>
      <c r="B3479" s="22">
        <v>0</v>
      </c>
      <c r="C3479" s="22" t="s">
        <v>4637</v>
      </c>
      <c r="D3479" s="22">
        <v>3</v>
      </c>
      <c r="E3479" s="23" t="str">
        <f t="shared" si="324"/>
        <v>Green</v>
      </c>
      <c r="F3479" s="72" t="s">
        <v>1744</v>
      </c>
      <c r="G3479" s="23"/>
      <c r="H3479" s="24" t="str">
        <f t="shared" si="325"/>
        <v>Start Loc</v>
      </c>
      <c r="I3479" s="24" t="str">
        <f t="shared" si="326"/>
        <v>End Loc</v>
      </c>
      <c r="J3479" s="24" t="str">
        <f t="shared" si="327"/>
        <v>Segment</v>
      </c>
      <c r="K3479" s="71" t="s">
        <v>838</v>
      </c>
      <c r="L3479" s="22">
        <v>8.25</v>
      </c>
      <c r="M3479" s="22">
        <v>8.49</v>
      </c>
      <c r="N3479" s="22">
        <v>3</v>
      </c>
      <c r="O3479" s="22">
        <v>0</v>
      </c>
      <c r="P3479" s="22">
        <v>0</v>
      </c>
      <c r="Q3479" s="22">
        <v>1</v>
      </c>
      <c r="R3479" s="22"/>
      <c r="S3479" s="22"/>
      <c r="T3479" s="22"/>
      <c r="U3479" t="s">
        <v>1794</v>
      </c>
      <c r="V3479" s="18">
        <f t="shared" si="328"/>
        <v>0.24000000000000021</v>
      </c>
      <c r="W3479" s="18">
        <v>41.3687401201</v>
      </c>
      <c r="X3479" s="18">
        <v>-83.107382093400005</v>
      </c>
      <c r="Y3479" s="18">
        <v>41.370865887900003</v>
      </c>
      <c r="Z3479" s="18">
        <v>-83.103972096700005</v>
      </c>
      <c r="AA3479" s="71" t="str">
        <f t="shared" si="329"/>
        <v>SAN</v>
      </c>
    </row>
    <row r="3480" spans="1:27" x14ac:dyDescent="0.25">
      <c r="A3480" s="22" t="s">
        <v>2654</v>
      </c>
      <c r="B3480" s="22">
        <v>0</v>
      </c>
      <c r="C3480" s="22" t="s">
        <v>4620</v>
      </c>
      <c r="D3480" s="22">
        <v>2</v>
      </c>
      <c r="E3480" s="23" t="str">
        <f t="shared" si="324"/>
        <v>Green</v>
      </c>
      <c r="F3480" s="72" t="s">
        <v>1725</v>
      </c>
      <c r="G3480" s="23"/>
      <c r="H3480" s="24" t="str">
        <f t="shared" si="325"/>
        <v>Start Loc</v>
      </c>
      <c r="I3480" s="24" t="str">
        <f t="shared" si="326"/>
        <v>End Loc</v>
      </c>
      <c r="J3480" s="24" t="str">
        <f t="shared" si="327"/>
        <v>Segment</v>
      </c>
      <c r="K3480" s="71" t="s">
        <v>1057</v>
      </c>
      <c r="L3480" s="22">
        <v>0</v>
      </c>
      <c r="M3480" s="22">
        <v>0.24</v>
      </c>
      <c r="N3480" s="22">
        <v>2</v>
      </c>
      <c r="O3480" s="22">
        <v>0</v>
      </c>
      <c r="P3480" s="22">
        <v>0</v>
      </c>
      <c r="Q3480" s="22">
        <v>1</v>
      </c>
      <c r="R3480" s="22"/>
      <c r="S3480" s="22"/>
      <c r="T3480" s="22"/>
      <c r="U3480" t="s">
        <v>2107</v>
      </c>
      <c r="V3480" s="18">
        <f t="shared" si="328"/>
        <v>0.24</v>
      </c>
      <c r="W3480" s="18">
        <v>41.371203598599998</v>
      </c>
      <c r="X3480" s="18">
        <v>-81.0032386237</v>
      </c>
      <c r="Y3480" s="18">
        <v>41.3723223203</v>
      </c>
      <c r="Z3480" s="18">
        <v>-80.9989328602</v>
      </c>
      <c r="AA3480" s="71" t="str">
        <f t="shared" si="329"/>
        <v>TRU</v>
      </c>
    </row>
    <row r="3481" spans="1:27" x14ac:dyDescent="0.25">
      <c r="A3481" s="22" t="s">
        <v>5404</v>
      </c>
      <c r="B3481" s="22">
        <v>0</v>
      </c>
      <c r="C3481" s="22" t="s">
        <v>4670</v>
      </c>
      <c r="D3481" s="22">
        <v>4</v>
      </c>
      <c r="E3481" s="23" t="str">
        <f t="shared" si="324"/>
        <v>Green</v>
      </c>
      <c r="F3481" s="72" t="s">
        <v>1711</v>
      </c>
      <c r="G3481" s="23"/>
      <c r="H3481" s="24" t="str">
        <f t="shared" si="325"/>
        <v>Start Loc</v>
      </c>
      <c r="I3481" s="24" t="str">
        <f t="shared" si="326"/>
        <v>End Loc</v>
      </c>
      <c r="J3481" s="24" t="str">
        <f t="shared" si="327"/>
        <v>Segment</v>
      </c>
      <c r="K3481" s="71" t="s">
        <v>1016</v>
      </c>
      <c r="L3481" s="22">
        <v>17</v>
      </c>
      <c r="M3481" s="22">
        <v>17.239999999999998</v>
      </c>
      <c r="N3481" s="22">
        <v>4</v>
      </c>
      <c r="O3481" s="22">
        <v>1</v>
      </c>
      <c r="P3481" s="22">
        <v>1</v>
      </c>
      <c r="Q3481" s="22">
        <v>2</v>
      </c>
      <c r="R3481" s="22"/>
      <c r="S3481" s="22"/>
      <c r="T3481" s="22"/>
      <c r="U3481" t="s">
        <v>506</v>
      </c>
      <c r="V3481" s="18">
        <f t="shared" si="328"/>
        <v>0.23999999999999844</v>
      </c>
      <c r="W3481" s="18">
        <v>41.369436233999998</v>
      </c>
      <c r="X3481" s="18">
        <v>-82.252222995699995</v>
      </c>
      <c r="Y3481" s="18">
        <v>41.372616647800001</v>
      </c>
      <c r="Z3481" s="18">
        <v>-82.252782038899994</v>
      </c>
      <c r="AA3481" s="71" t="str">
        <f t="shared" si="329"/>
        <v>LOR</v>
      </c>
    </row>
    <row r="3482" spans="1:27" x14ac:dyDescent="0.25">
      <c r="A3482" s="22" t="s">
        <v>4061</v>
      </c>
      <c r="B3482" s="22">
        <v>0</v>
      </c>
      <c r="C3482" s="22" t="s">
        <v>4608</v>
      </c>
      <c r="D3482" s="22">
        <v>2</v>
      </c>
      <c r="E3482" s="23" t="str">
        <f t="shared" si="324"/>
        <v>Green</v>
      </c>
      <c r="F3482" s="72" t="s">
        <v>1710</v>
      </c>
      <c r="G3482" s="23"/>
      <c r="H3482" s="24" t="str">
        <f t="shared" si="325"/>
        <v>Start Loc</v>
      </c>
      <c r="I3482" s="24" t="str">
        <f t="shared" si="326"/>
        <v>End Loc</v>
      </c>
      <c r="J3482" s="24" t="str">
        <f t="shared" si="327"/>
        <v>Segment</v>
      </c>
      <c r="K3482" s="71" t="s">
        <v>937</v>
      </c>
      <c r="L3482" s="22">
        <v>1.25</v>
      </c>
      <c r="M3482" s="22">
        <v>1.49</v>
      </c>
      <c r="N3482" s="22">
        <v>2</v>
      </c>
      <c r="O3482" s="22">
        <v>0</v>
      </c>
      <c r="P3482" s="22">
        <v>0</v>
      </c>
      <c r="Q3482" s="22">
        <v>5</v>
      </c>
      <c r="R3482" s="22"/>
      <c r="S3482" s="22"/>
      <c r="T3482" s="22"/>
      <c r="U3482" t="s">
        <v>1480</v>
      </c>
      <c r="V3482" s="18">
        <f t="shared" si="328"/>
        <v>0.24</v>
      </c>
      <c r="W3482" s="18">
        <v>41.3726406782</v>
      </c>
      <c r="X3482" s="18">
        <v>-81.946703940099994</v>
      </c>
      <c r="Y3482" s="18">
        <v>41.372650508200003</v>
      </c>
      <c r="Z3482" s="18">
        <v>-81.942089392400007</v>
      </c>
      <c r="AA3482" s="71" t="str">
        <f t="shared" si="329"/>
        <v>CUY</v>
      </c>
    </row>
    <row r="3483" spans="1:27" x14ac:dyDescent="0.25">
      <c r="A3483" s="22" t="s">
        <v>4086</v>
      </c>
      <c r="B3483" s="22">
        <v>0</v>
      </c>
      <c r="C3483" s="22" t="s">
        <v>4641</v>
      </c>
      <c r="D3483" s="22">
        <v>2</v>
      </c>
      <c r="E3483" s="23" t="str">
        <f t="shared" si="324"/>
        <v>Green</v>
      </c>
      <c r="F3483" s="72" t="s">
        <v>1744</v>
      </c>
      <c r="G3483" s="23"/>
      <c r="H3483" s="24" t="str">
        <f t="shared" si="325"/>
        <v>Start Loc</v>
      </c>
      <c r="I3483" s="24" t="str">
        <f t="shared" si="326"/>
        <v>End Loc</v>
      </c>
      <c r="J3483" s="24" t="str">
        <f t="shared" si="327"/>
        <v>Segment</v>
      </c>
      <c r="K3483" s="71" t="s">
        <v>838</v>
      </c>
      <c r="L3483" s="22">
        <v>8.5</v>
      </c>
      <c r="M3483" s="22">
        <v>8.74</v>
      </c>
      <c r="N3483" s="22">
        <v>2</v>
      </c>
      <c r="O3483" s="22">
        <v>0</v>
      </c>
      <c r="P3483" s="22">
        <v>0</v>
      </c>
      <c r="Q3483" s="22">
        <v>0</v>
      </c>
      <c r="R3483" s="22"/>
      <c r="S3483" s="22"/>
      <c r="T3483" s="22"/>
      <c r="U3483" t="s">
        <v>1794</v>
      </c>
      <c r="V3483" s="18">
        <f t="shared" si="328"/>
        <v>0.24000000000000021</v>
      </c>
      <c r="W3483" s="18">
        <v>41.370933979199997</v>
      </c>
      <c r="X3483" s="18">
        <v>-83.103802362699994</v>
      </c>
      <c r="Y3483" s="18">
        <v>41.3738007782</v>
      </c>
      <c r="Z3483" s="18">
        <v>-83.103710502799998</v>
      </c>
      <c r="AA3483" s="71" t="str">
        <f t="shared" si="329"/>
        <v>SAN</v>
      </c>
    </row>
    <row r="3484" spans="1:27" x14ac:dyDescent="0.25">
      <c r="A3484" s="22" t="s">
        <v>4147</v>
      </c>
      <c r="B3484" s="22">
        <v>0</v>
      </c>
      <c r="C3484" s="22" t="s">
        <v>4619</v>
      </c>
      <c r="D3484" s="22">
        <v>3</v>
      </c>
      <c r="E3484" s="23" t="str">
        <f t="shared" si="324"/>
        <v>Green</v>
      </c>
      <c r="F3484" s="72" t="s">
        <v>1710</v>
      </c>
      <c r="G3484" s="23"/>
      <c r="H3484" s="24" t="str">
        <f t="shared" si="325"/>
        <v>Start Loc</v>
      </c>
      <c r="I3484" s="24" t="str">
        <f t="shared" si="326"/>
        <v>End Loc</v>
      </c>
      <c r="J3484" s="24" t="str">
        <f t="shared" si="327"/>
        <v>Segment</v>
      </c>
      <c r="K3484" s="71" t="s">
        <v>857</v>
      </c>
      <c r="L3484" s="22">
        <v>0.5</v>
      </c>
      <c r="M3484" s="22">
        <v>0.74</v>
      </c>
      <c r="N3484" s="22">
        <v>3</v>
      </c>
      <c r="O3484" s="22">
        <v>0</v>
      </c>
      <c r="P3484" s="22">
        <v>0</v>
      </c>
      <c r="Q3484" s="22">
        <v>1</v>
      </c>
      <c r="R3484" s="22"/>
      <c r="S3484" s="22"/>
      <c r="T3484" s="22"/>
      <c r="U3484" t="s">
        <v>1500</v>
      </c>
      <c r="V3484" s="18">
        <f t="shared" si="328"/>
        <v>0.24</v>
      </c>
      <c r="W3484" s="18">
        <v>41.370716109</v>
      </c>
      <c r="X3484" s="18">
        <v>-81.944250748900004</v>
      </c>
      <c r="Y3484" s="18">
        <v>41.374147862599997</v>
      </c>
      <c r="Z3484" s="18">
        <v>-81.943796649600003</v>
      </c>
      <c r="AA3484" s="71" t="str">
        <f t="shared" si="329"/>
        <v>CUY</v>
      </c>
    </row>
    <row r="3485" spans="1:27" x14ac:dyDescent="0.25">
      <c r="A3485" s="22" t="s">
        <v>5084</v>
      </c>
      <c r="B3485" s="22">
        <v>0</v>
      </c>
      <c r="C3485" s="22" t="s">
        <v>4612</v>
      </c>
      <c r="D3485" s="22">
        <v>2</v>
      </c>
      <c r="E3485" s="23" t="str">
        <f t="shared" si="324"/>
        <v>Green</v>
      </c>
      <c r="F3485" s="72" t="s">
        <v>1711</v>
      </c>
      <c r="G3485" s="23"/>
      <c r="H3485" s="24" t="str">
        <f t="shared" si="325"/>
        <v>Start Loc</v>
      </c>
      <c r="I3485" s="24" t="str">
        <f t="shared" si="326"/>
        <v>End Loc</v>
      </c>
      <c r="J3485" s="24" t="str">
        <f t="shared" si="327"/>
        <v>Segment</v>
      </c>
      <c r="K3485" s="71" t="s">
        <v>1056</v>
      </c>
      <c r="L3485" s="22">
        <v>1</v>
      </c>
      <c r="M3485" s="22">
        <v>1.24</v>
      </c>
      <c r="N3485" s="22">
        <v>2</v>
      </c>
      <c r="O3485" s="22">
        <v>0</v>
      </c>
      <c r="P3485" s="22">
        <v>1</v>
      </c>
      <c r="Q3485" s="22">
        <v>2</v>
      </c>
      <c r="R3485" s="22"/>
      <c r="S3485" s="22"/>
      <c r="T3485" s="22"/>
      <c r="U3485" t="s">
        <v>1494</v>
      </c>
      <c r="V3485" s="18">
        <f t="shared" si="328"/>
        <v>0.24</v>
      </c>
      <c r="W3485" s="18">
        <v>41.375521266600003</v>
      </c>
      <c r="X3485" s="18">
        <v>-82.139670271</v>
      </c>
      <c r="Y3485" s="18">
        <v>41.375147912700001</v>
      </c>
      <c r="Z3485" s="18">
        <v>-82.135245663099994</v>
      </c>
      <c r="AA3485" s="71" t="str">
        <f t="shared" si="329"/>
        <v>LOR</v>
      </c>
    </row>
    <row r="3486" spans="1:27" x14ac:dyDescent="0.25">
      <c r="A3486" s="22" t="s">
        <v>3419</v>
      </c>
      <c r="B3486" s="22">
        <v>0</v>
      </c>
      <c r="C3486" s="22" t="s">
        <v>4621</v>
      </c>
      <c r="D3486" s="22">
        <v>2</v>
      </c>
      <c r="E3486" s="23" t="str">
        <f t="shared" si="324"/>
        <v>Green</v>
      </c>
      <c r="F3486" s="72" t="s">
        <v>1711</v>
      </c>
      <c r="G3486" s="23"/>
      <c r="H3486" s="24" t="str">
        <f t="shared" si="325"/>
        <v>Start Loc</v>
      </c>
      <c r="I3486" s="24" t="str">
        <f t="shared" si="326"/>
        <v>End Loc</v>
      </c>
      <c r="J3486" s="24" t="str">
        <f t="shared" si="327"/>
        <v>Segment</v>
      </c>
      <c r="K3486" s="71" t="s">
        <v>1056</v>
      </c>
      <c r="L3486" s="22">
        <v>0.75</v>
      </c>
      <c r="M3486" s="22">
        <v>0.99</v>
      </c>
      <c r="N3486" s="22">
        <v>2</v>
      </c>
      <c r="O3486" s="22">
        <v>1</v>
      </c>
      <c r="P3486" s="22">
        <v>0</v>
      </c>
      <c r="Q3486" s="22">
        <v>0</v>
      </c>
      <c r="R3486" s="22"/>
      <c r="S3486" s="22"/>
      <c r="T3486" s="22"/>
      <c r="U3486" t="s">
        <v>1494</v>
      </c>
      <c r="V3486" s="18">
        <f t="shared" si="328"/>
        <v>0.24</v>
      </c>
      <c r="W3486" s="18">
        <v>41.375228427800003</v>
      </c>
      <c r="X3486" s="18">
        <v>-82.144383216600005</v>
      </c>
      <c r="Y3486" s="18">
        <v>41.375453000199997</v>
      </c>
      <c r="Z3486" s="18">
        <v>-82.139839551400001</v>
      </c>
      <c r="AA3486" s="71" t="str">
        <f t="shared" si="329"/>
        <v>LOR</v>
      </c>
    </row>
    <row r="3487" spans="1:27" x14ac:dyDescent="0.25">
      <c r="A3487" s="22" t="s">
        <v>6245</v>
      </c>
      <c r="B3487" s="22">
        <v>0</v>
      </c>
      <c r="C3487" s="22" t="s">
        <v>4634</v>
      </c>
      <c r="D3487" s="22">
        <v>2</v>
      </c>
      <c r="E3487" s="23" t="str">
        <f t="shared" si="324"/>
        <v>Green</v>
      </c>
      <c r="F3487" s="72" t="s">
        <v>1711</v>
      </c>
      <c r="G3487" s="23"/>
      <c r="H3487" s="24" t="str">
        <f t="shared" si="325"/>
        <v>Start Loc</v>
      </c>
      <c r="I3487" s="24" t="str">
        <f t="shared" si="326"/>
        <v>End Loc</v>
      </c>
      <c r="J3487" s="24" t="str">
        <f t="shared" si="327"/>
        <v>Segment</v>
      </c>
      <c r="K3487" s="71" t="s">
        <v>900</v>
      </c>
      <c r="L3487" s="22">
        <v>6.25</v>
      </c>
      <c r="M3487" s="22">
        <v>6.49</v>
      </c>
      <c r="N3487" s="22">
        <v>2</v>
      </c>
      <c r="O3487" s="22">
        <v>0</v>
      </c>
      <c r="P3487" s="22">
        <v>0</v>
      </c>
      <c r="Q3487" s="22">
        <v>1</v>
      </c>
      <c r="R3487" s="22"/>
      <c r="S3487" s="22"/>
      <c r="T3487" s="22"/>
      <c r="U3487" t="s">
        <v>2004</v>
      </c>
      <c r="V3487" s="18">
        <f t="shared" si="328"/>
        <v>0.24000000000000021</v>
      </c>
      <c r="W3487" s="18">
        <v>41.373345270500003</v>
      </c>
      <c r="X3487" s="18">
        <v>-82.307200238799993</v>
      </c>
      <c r="Y3487" s="18">
        <v>41.3763743819</v>
      </c>
      <c r="Z3487" s="18">
        <v>-82.308681136700002</v>
      </c>
      <c r="AA3487" s="71" t="str">
        <f t="shared" si="329"/>
        <v>LOR</v>
      </c>
    </row>
    <row r="3488" spans="1:27" x14ac:dyDescent="0.25">
      <c r="A3488" s="22" t="s">
        <v>2354</v>
      </c>
      <c r="B3488" s="22">
        <v>0</v>
      </c>
      <c r="C3488" s="22" t="s">
        <v>4621</v>
      </c>
      <c r="D3488" s="22">
        <v>2</v>
      </c>
      <c r="E3488" s="23" t="str">
        <f t="shared" si="324"/>
        <v>Green</v>
      </c>
      <c r="F3488" s="72" t="s">
        <v>1710</v>
      </c>
      <c r="G3488" s="23"/>
      <c r="H3488" s="24" t="str">
        <f t="shared" si="325"/>
        <v>Start Loc</v>
      </c>
      <c r="I3488" s="24" t="str">
        <f t="shared" si="326"/>
        <v>End Loc</v>
      </c>
      <c r="J3488" s="24" t="str">
        <f t="shared" si="327"/>
        <v>Segment</v>
      </c>
      <c r="K3488" s="71" t="s">
        <v>857</v>
      </c>
      <c r="L3488" s="22">
        <v>0.75</v>
      </c>
      <c r="M3488" s="22">
        <v>0.99</v>
      </c>
      <c r="N3488" s="22">
        <v>2</v>
      </c>
      <c r="O3488" s="22">
        <v>0</v>
      </c>
      <c r="P3488" s="22">
        <v>0</v>
      </c>
      <c r="Q3488" s="22">
        <v>1</v>
      </c>
      <c r="R3488" s="22"/>
      <c r="S3488" s="22"/>
      <c r="T3488" s="22"/>
      <c r="U3488" t="s">
        <v>1500</v>
      </c>
      <c r="V3488" s="18">
        <f t="shared" si="328"/>
        <v>0.24</v>
      </c>
      <c r="W3488" s="18">
        <v>41.3742833843</v>
      </c>
      <c r="X3488" s="18">
        <v>-81.943730156300006</v>
      </c>
      <c r="Y3488" s="18">
        <v>41.377652203399997</v>
      </c>
      <c r="Z3488" s="18">
        <v>-81.944183103900002</v>
      </c>
      <c r="AA3488" s="71" t="str">
        <f t="shared" si="329"/>
        <v>CUY</v>
      </c>
    </row>
    <row r="3489" spans="1:27" x14ac:dyDescent="0.25">
      <c r="A3489" s="22" t="s">
        <v>5493</v>
      </c>
      <c r="B3489" s="22">
        <v>0</v>
      </c>
      <c r="C3489" s="22" t="s">
        <v>4653</v>
      </c>
      <c r="D3489" s="22">
        <v>4</v>
      </c>
      <c r="E3489" s="23" t="str">
        <f t="shared" si="324"/>
        <v>Green</v>
      </c>
      <c r="F3489" s="72" t="s">
        <v>1711</v>
      </c>
      <c r="G3489" s="23"/>
      <c r="H3489" s="24" t="str">
        <f t="shared" si="325"/>
        <v>Start Loc</v>
      </c>
      <c r="I3489" s="24" t="str">
        <f t="shared" si="326"/>
        <v>End Loc</v>
      </c>
      <c r="J3489" s="24" t="str">
        <f t="shared" si="327"/>
        <v>Segment</v>
      </c>
      <c r="K3489" s="71" t="s">
        <v>842</v>
      </c>
      <c r="L3489" s="22">
        <v>6</v>
      </c>
      <c r="M3489" s="22">
        <v>6.24</v>
      </c>
      <c r="N3489" s="22">
        <v>4</v>
      </c>
      <c r="O3489" s="22">
        <v>0</v>
      </c>
      <c r="P3489" s="22">
        <v>1</v>
      </c>
      <c r="Q3489" s="22">
        <v>1</v>
      </c>
      <c r="R3489" s="22"/>
      <c r="S3489" s="22"/>
      <c r="T3489" s="22"/>
      <c r="U3489" t="s">
        <v>4917</v>
      </c>
      <c r="V3489" s="18">
        <f t="shared" si="328"/>
        <v>0.24000000000000021</v>
      </c>
      <c r="W3489" s="18">
        <v>41.376889542999997</v>
      </c>
      <c r="X3489" s="18">
        <v>-82.237241728900003</v>
      </c>
      <c r="Y3489" s="18">
        <v>41.380351356600002</v>
      </c>
      <c r="Z3489" s="18">
        <v>-82.237558179299995</v>
      </c>
      <c r="AA3489" s="71" t="str">
        <f t="shared" si="329"/>
        <v>LOR</v>
      </c>
    </row>
    <row r="3490" spans="1:27" x14ac:dyDescent="0.25">
      <c r="A3490" s="22" t="s">
        <v>3408</v>
      </c>
      <c r="B3490" s="22">
        <v>0</v>
      </c>
      <c r="C3490" s="22" t="s">
        <v>4638</v>
      </c>
      <c r="D3490" s="22">
        <v>2</v>
      </c>
      <c r="E3490" s="23" t="str">
        <f t="shared" si="324"/>
        <v>Green</v>
      </c>
      <c r="F3490" s="72" t="s">
        <v>1717</v>
      </c>
      <c r="G3490" s="23"/>
      <c r="H3490" s="24" t="str">
        <f t="shared" si="325"/>
        <v>Start Loc</v>
      </c>
      <c r="I3490" s="24" t="str">
        <f t="shared" si="326"/>
        <v>End Loc</v>
      </c>
      <c r="J3490" s="24" t="str">
        <f t="shared" si="327"/>
        <v>Segment</v>
      </c>
      <c r="K3490" s="71" t="s">
        <v>854</v>
      </c>
      <c r="L3490" s="22">
        <v>7.5</v>
      </c>
      <c r="M3490" s="22">
        <v>7.74</v>
      </c>
      <c r="N3490" s="22">
        <v>2</v>
      </c>
      <c r="O3490" s="22">
        <v>0</v>
      </c>
      <c r="P3490" s="22">
        <v>0</v>
      </c>
      <c r="Q3490" s="22">
        <v>0</v>
      </c>
      <c r="R3490" s="22"/>
      <c r="S3490" s="22"/>
      <c r="T3490" s="22"/>
      <c r="U3490" t="s">
        <v>358</v>
      </c>
      <c r="V3490" s="18">
        <f t="shared" si="328"/>
        <v>0.24000000000000021</v>
      </c>
      <c r="W3490" s="18">
        <v>41.377959869500003</v>
      </c>
      <c r="X3490" s="18">
        <v>-82.383313000699999</v>
      </c>
      <c r="Y3490" s="18">
        <v>41.380567537700003</v>
      </c>
      <c r="Z3490" s="18">
        <v>-82.380272431600005</v>
      </c>
      <c r="AA3490" s="71" t="str">
        <f t="shared" si="329"/>
        <v>ERI</v>
      </c>
    </row>
    <row r="3491" spans="1:27" x14ac:dyDescent="0.25">
      <c r="A3491" s="22" t="s">
        <v>5268</v>
      </c>
      <c r="B3491" s="22">
        <v>0</v>
      </c>
      <c r="C3491" s="22" t="s">
        <v>4621</v>
      </c>
      <c r="D3491" s="22">
        <v>2</v>
      </c>
      <c r="E3491" s="23" t="str">
        <f t="shared" si="324"/>
        <v>Green</v>
      </c>
      <c r="F3491" s="72" t="s">
        <v>1710</v>
      </c>
      <c r="G3491" s="23"/>
      <c r="H3491" s="24" t="str">
        <f t="shared" si="325"/>
        <v>Start Loc</v>
      </c>
      <c r="I3491" s="24" t="str">
        <f t="shared" si="326"/>
        <v>End Loc</v>
      </c>
      <c r="J3491" s="24" t="str">
        <f t="shared" si="327"/>
        <v>Segment</v>
      </c>
      <c r="K3491" s="71" t="s">
        <v>5527</v>
      </c>
      <c r="L3491" s="22">
        <v>0.75</v>
      </c>
      <c r="M3491" s="22">
        <v>0.99</v>
      </c>
      <c r="N3491" s="22">
        <v>2</v>
      </c>
      <c r="O3491" s="22">
        <v>0</v>
      </c>
      <c r="P3491" s="22">
        <v>0</v>
      </c>
      <c r="Q3491" s="22">
        <v>1</v>
      </c>
      <c r="R3491" s="22"/>
      <c r="S3491" s="22"/>
      <c r="T3491" s="22"/>
      <c r="U3491" t="s">
        <v>4851</v>
      </c>
      <c r="V3491" s="18">
        <f t="shared" si="328"/>
        <v>0.24</v>
      </c>
      <c r="W3491" s="18">
        <v>41.3846686479</v>
      </c>
      <c r="X3491" s="18">
        <v>-81.884024005499995</v>
      </c>
      <c r="Y3491" s="18">
        <v>41.383735273799999</v>
      </c>
      <c r="Z3491" s="18">
        <v>-81.879610608600004</v>
      </c>
      <c r="AA3491" s="71" t="str">
        <f t="shared" si="329"/>
        <v>CUY</v>
      </c>
    </row>
    <row r="3492" spans="1:27" x14ac:dyDescent="0.25">
      <c r="A3492" s="22" t="s">
        <v>3056</v>
      </c>
      <c r="B3492" s="22">
        <v>0</v>
      </c>
      <c r="C3492" s="22" t="s">
        <v>4618</v>
      </c>
      <c r="D3492" s="22">
        <v>2</v>
      </c>
      <c r="E3492" s="23" t="str">
        <f t="shared" si="324"/>
        <v>Green</v>
      </c>
      <c r="F3492" s="72" t="s">
        <v>1711</v>
      </c>
      <c r="G3492" s="23"/>
      <c r="H3492" s="24" t="str">
        <f t="shared" si="325"/>
        <v>Start Loc</v>
      </c>
      <c r="I3492" s="24" t="str">
        <f t="shared" si="326"/>
        <v>End Loc</v>
      </c>
      <c r="J3492" s="24" t="str">
        <f t="shared" si="327"/>
        <v>Segment</v>
      </c>
      <c r="K3492" s="71" t="s">
        <v>864</v>
      </c>
      <c r="L3492" s="22">
        <v>2</v>
      </c>
      <c r="M3492" s="22">
        <v>2.2400000000000002</v>
      </c>
      <c r="N3492" s="22">
        <v>2</v>
      </c>
      <c r="O3492" s="22">
        <v>0</v>
      </c>
      <c r="P3492" s="22">
        <v>2</v>
      </c>
      <c r="Q3492" s="22">
        <v>2</v>
      </c>
      <c r="R3492" s="22"/>
      <c r="S3492" s="22"/>
      <c r="T3492" s="22"/>
      <c r="U3492" t="s">
        <v>760</v>
      </c>
      <c r="V3492" s="18">
        <f t="shared" si="328"/>
        <v>0.24000000000000021</v>
      </c>
      <c r="W3492" s="18">
        <v>41.382659783000001</v>
      </c>
      <c r="X3492" s="18">
        <v>-82.318770068899994</v>
      </c>
      <c r="Y3492" s="18">
        <v>41.384044722900001</v>
      </c>
      <c r="Z3492" s="18">
        <v>-82.314904573299998</v>
      </c>
      <c r="AA3492" s="71" t="str">
        <f t="shared" si="329"/>
        <v>LOR</v>
      </c>
    </row>
    <row r="3493" spans="1:27" x14ac:dyDescent="0.25">
      <c r="A3493" s="22" t="s">
        <v>3103</v>
      </c>
      <c r="B3493" s="22">
        <v>0</v>
      </c>
      <c r="C3493" s="22" t="s">
        <v>4609</v>
      </c>
      <c r="D3493" s="22">
        <v>2</v>
      </c>
      <c r="E3493" s="23" t="str">
        <f t="shared" si="324"/>
        <v>Green</v>
      </c>
      <c r="F3493" s="72" t="s">
        <v>1719</v>
      </c>
      <c r="G3493" s="23"/>
      <c r="H3493" s="24" t="str">
        <f t="shared" si="325"/>
        <v>Start Loc</v>
      </c>
      <c r="I3493" s="24" t="str">
        <f t="shared" si="326"/>
        <v>End Loc</v>
      </c>
      <c r="J3493" s="24" t="str">
        <f t="shared" si="327"/>
        <v>Segment</v>
      </c>
      <c r="K3493" s="71" t="s">
        <v>990</v>
      </c>
      <c r="L3493" s="22">
        <v>4.25</v>
      </c>
      <c r="M3493" s="22">
        <v>4.49</v>
      </c>
      <c r="N3493" s="22">
        <v>2</v>
      </c>
      <c r="O3493" s="22">
        <v>0</v>
      </c>
      <c r="P3493" s="22">
        <v>0</v>
      </c>
      <c r="Q3493" s="22">
        <v>2</v>
      </c>
      <c r="R3493" s="22"/>
      <c r="S3493" s="22"/>
      <c r="T3493" s="22"/>
      <c r="U3493" t="s">
        <v>603</v>
      </c>
      <c r="V3493" s="18">
        <f t="shared" si="328"/>
        <v>0.24000000000000021</v>
      </c>
      <c r="W3493" s="18">
        <v>41.382063956899998</v>
      </c>
      <c r="X3493" s="18">
        <v>-84.276244541200001</v>
      </c>
      <c r="Y3493" s="18">
        <v>41.3848698547</v>
      </c>
      <c r="Z3493" s="18">
        <v>-84.273633355200005</v>
      </c>
      <c r="AA3493" s="71" t="str">
        <f t="shared" si="329"/>
        <v>DEF</v>
      </c>
    </row>
    <row r="3494" spans="1:27" x14ac:dyDescent="0.25">
      <c r="A3494" s="22" t="s">
        <v>2862</v>
      </c>
      <c r="B3494" s="22">
        <v>0</v>
      </c>
      <c r="C3494" s="22" t="s">
        <v>4612</v>
      </c>
      <c r="D3494" s="22">
        <v>2</v>
      </c>
      <c r="E3494" s="23" t="str">
        <f t="shared" si="324"/>
        <v>Green</v>
      </c>
      <c r="F3494" s="72" t="s">
        <v>1677</v>
      </c>
      <c r="G3494" s="23"/>
      <c r="H3494" s="24" t="str">
        <f t="shared" si="325"/>
        <v>Start Loc</v>
      </c>
      <c r="I3494" s="24" t="str">
        <f t="shared" si="326"/>
        <v>End Loc</v>
      </c>
      <c r="J3494" s="24" t="str">
        <f t="shared" si="327"/>
        <v>Segment</v>
      </c>
      <c r="K3494" s="71" t="s">
        <v>814</v>
      </c>
      <c r="L3494" s="22">
        <v>1</v>
      </c>
      <c r="M3494" s="22">
        <v>1.24</v>
      </c>
      <c r="N3494" s="22">
        <v>2</v>
      </c>
      <c r="O3494" s="22">
        <v>0</v>
      </c>
      <c r="P3494" s="22">
        <v>0</v>
      </c>
      <c r="Q3494" s="22">
        <v>1</v>
      </c>
      <c r="R3494" s="22"/>
      <c r="S3494" s="22"/>
      <c r="T3494" s="22"/>
      <c r="U3494" t="s">
        <v>521</v>
      </c>
      <c r="V3494" s="18">
        <f t="shared" si="328"/>
        <v>0.24</v>
      </c>
      <c r="W3494" s="18">
        <v>41.384403418200002</v>
      </c>
      <c r="X3494" s="18">
        <v>-81.3729402843</v>
      </c>
      <c r="Y3494" s="18">
        <v>41.385593250200003</v>
      </c>
      <c r="Z3494" s="18">
        <v>-81.368643632399994</v>
      </c>
      <c r="AA3494" s="71" t="str">
        <f t="shared" si="329"/>
        <v>GEA</v>
      </c>
    </row>
    <row r="3495" spans="1:27" x14ac:dyDescent="0.25">
      <c r="A3495" s="22" t="s">
        <v>5578</v>
      </c>
      <c r="B3495" s="22">
        <v>0</v>
      </c>
      <c r="C3495" s="22" t="s">
        <v>4633</v>
      </c>
      <c r="D3495" s="22">
        <v>2</v>
      </c>
      <c r="E3495" s="23" t="str">
        <f t="shared" si="324"/>
        <v>Green</v>
      </c>
      <c r="F3495" s="72" t="s">
        <v>1750</v>
      </c>
      <c r="G3495" s="23"/>
      <c r="H3495" s="24" t="str">
        <f t="shared" si="325"/>
        <v>Start Loc</v>
      </c>
      <c r="I3495" s="24" t="str">
        <f t="shared" si="326"/>
        <v>End Loc</v>
      </c>
      <c r="J3495" s="24" t="str">
        <f t="shared" si="327"/>
        <v>Segment</v>
      </c>
      <c r="K3495" s="71" t="e">
        <v>#VALUE!</v>
      </c>
      <c r="L3495" s="22">
        <v>10.25</v>
      </c>
      <c r="M3495" s="22">
        <v>10.49</v>
      </c>
      <c r="N3495" s="22">
        <v>2</v>
      </c>
      <c r="O3495" s="22">
        <v>0</v>
      </c>
      <c r="P3495" s="22">
        <v>0</v>
      </c>
      <c r="Q3495" s="22">
        <v>1</v>
      </c>
      <c r="R3495" s="22"/>
      <c r="S3495" s="22"/>
      <c r="T3495" s="22"/>
      <c r="U3495" t="s">
        <v>6645</v>
      </c>
      <c r="V3495" s="18">
        <f t="shared" si="328"/>
        <v>0.24000000000000021</v>
      </c>
      <c r="W3495" s="18">
        <v>41.385570448599999</v>
      </c>
      <c r="X3495" s="18">
        <v>-83.992470965999999</v>
      </c>
      <c r="Y3495" s="18">
        <v>41.385820606000003</v>
      </c>
      <c r="Z3495" s="18">
        <v>-83.987949013000005</v>
      </c>
      <c r="AA3495" s="71" t="str">
        <f t="shared" si="329"/>
        <v>HEN</v>
      </c>
    </row>
    <row r="3496" spans="1:27" x14ac:dyDescent="0.25">
      <c r="A3496" s="22" t="s">
        <v>3243</v>
      </c>
      <c r="B3496" s="22">
        <v>0</v>
      </c>
      <c r="C3496" s="22" t="s">
        <v>4631</v>
      </c>
      <c r="D3496" s="22">
        <v>2</v>
      </c>
      <c r="E3496" s="23" t="str">
        <f t="shared" si="324"/>
        <v>Green</v>
      </c>
      <c r="F3496" s="72" t="s">
        <v>1677</v>
      </c>
      <c r="G3496" s="23"/>
      <c r="H3496" s="24" t="str">
        <f t="shared" si="325"/>
        <v>Start Loc</v>
      </c>
      <c r="I3496" s="24" t="str">
        <f t="shared" si="326"/>
        <v>End Loc</v>
      </c>
      <c r="J3496" s="24" t="str">
        <f t="shared" si="327"/>
        <v>Segment</v>
      </c>
      <c r="K3496" s="71" t="s">
        <v>814</v>
      </c>
      <c r="L3496" s="22">
        <v>3</v>
      </c>
      <c r="M3496" s="22">
        <v>3.24</v>
      </c>
      <c r="N3496" s="22">
        <v>2</v>
      </c>
      <c r="O3496" s="22">
        <v>0</v>
      </c>
      <c r="P3496" s="22">
        <v>0</v>
      </c>
      <c r="Q3496" s="22">
        <v>0</v>
      </c>
      <c r="R3496" s="22"/>
      <c r="S3496" s="22"/>
      <c r="T3496" s="22"/>
      <c r="U3496" t="s">
        <v>521</v>
      </c>
      <c r="V3496" s="18">
        <f t="shared" si="328"/>
        <v>0.24000000000000021</v>
      </c>
      <c r="W3496" s="18">
        <v>41.388795347699997</v>
      </c>
      <c r="X3496" s="18">
        <v>-81.338447277100002</v>
      </c>
      <c r="Y3496" s="18">
        <v>41.387882835299997</v>
      </c>
      <c r="Z3496" s="18">
        <v>-81.334140473299996</v>
      </c>
      <c r="AA3496" s="71" t="str">
        <f t="shared" si="329"/>
        <v>GEA</v>
      </c>
    </row>
    <row r="3497" spans="1:27" x14ac:dyDescent="0.25">
      <c r="A3497" s="22" t="s">
        <v>4285</v>
      </c>
      <c r="B3497" s="22">
        <v>0</v>
      </c>
      <c r="C3497" s="22" t="s">
        <v>4641</v>
      </c>
      <c r="D3497" s="22">
        <v>3</v>
      </c>
      <c r="E3497" s="23" t="str">
        <f t="shared" si="324"/>
        <v>Green</v>
      </c>
      <c r="F3497" s="72" t="s">
        <v>1717</v>
      </c>
      <c r="G3497" s="23"/>
      <c r="H3497" s="24" t="str">
        <f t="shared" si="325"/>
        <v>Start Loc</v>
      </c>
      <c r="I3497" s="24" t="str">
        <f t="shared" si="326"/>
        <v>End Loc</v>
      </c>
      <c r="J3497" s="24" t="str">
        <f t="shared" si="327"/>
        <v>Segment</v>
      </c>
      <c r="K3497" s="71" t="s">
        <v>854</v>
      </c>
      <c r="L3497" s="22">
        <v>8.5</v>
      </c>
      <c r="M3497" s="22">
        <v>8.74</v>
      </c>
      <c r="N3497" s="22">
        <v>3</v>
      </c>
      <c r="O3497" s="22">
        <v>0</v>
      </c>
      <c r="P3497" s="22">
        <v>0</v>
      </c>
      <c r="Q3497" s="22">
        <v>0</v>
      </c>
      <c r="R3497" s="22"/>
      <c r="S3497" s="22"/>
      <c r="T3497" s="22"/>
      <c r="U3497" t="s">
        <v>358</v>
      </c>
      <c r="V3497" s="18">
        <f t="shared" si="328"/>
        <v>0.24000000000000021</v>
      </c>
      <c r="W3497" s="18">
        <v>41.387222033900002</v>
      </c>
      <c r="X3497" s="18">
        <v>-82.368760534700002</v>
      </c>
      <c r="Y3497" s="18">
        <v>41.388151785300003</v>
      </c>
      <c r="Z3497" s="18">
        <v>-82.364370939599993</v>
      </c>
      <c r="AA3497" s="71" t="str">
        <f t="shared" si="329"/>
        <v>ERI</v>
      </c>
    </row>
    <row r="3498" spans="1:27" x14ac:dyDescent="0.25">
      <c r="A3498" s="22" t="s">
        <v>4191</v>
      </c>
      <c r="B3498" s="22">
        <v>0</v>
      </c>
      <c r="C3498" s="22" t="s">
        <v>4646</v>
      </c>
      <c r="D3498" s="22">
        <v>5</v>
      </c>
      <c r="E3498" s="23" t="str">
        <f t="shared" si="324"/>
        <v>Green</v>
      </c>
      <c r="F3498" s="72" t="s">
        <v>1677</v>
      </c>
      <c r="G3498" s="23"/>
      <c r="H3498" s="24" t="str">
        <f t="shared" si="325"/>
        <v>Start Loc</v>
      </c>
      <c r="I3498" s="24" t="str">
        <f t="shared" si="326"/>
        <v>End Loc</v>
      </c>
      <c r="J3498" s="24" t="str">
        <f t="shared" si="327"/>
        <v>Segment</v>
      </c>
      <c r="K3498" s="71" t="s">
        <v>1153</v>
      </c>
      <c r="L3498" s="22">
        <v>5.5</v>
      </c>
      <c r="M3498" s="22">
        <v>5.74</v>
      </c>
      <c r="N3498" s="22">
        <v>5</v>
      </c>
      <c r="O3498" s="22">
        <v>0</v>
      </c>
      <c r="P3498" s="22">
        <v>0</v>
      </c>
      <c r="Q3498" s="22">
        <v>2</v>
      </c>
      <c r="R3498" s="22"/>
      <c r="S3498" s="22"/>
      <c r="T3498" s="22"/>
      <c r="U3498" t="s">
        <v>1553</v>
      </c>
      <c r="V3498" s="18">
        <f t="shared" si="328"/>
        <v>0.24000000000000021</v>
      </c>
      <c r="W3498" s="18">
        <v>41.389466302199999</v>
      </c>
      <c r="X3498" s="18">
        <v>-81.281743944599995</v>
      </c>
      <c r="Y3498" s="18">
        <v>41.388264304700002</v>
      </c>
      <c r="Z3498" s="18">
        <v>-81.277504097700003</v>
      </c>
      <c r="AA3498" s="71" t="str">
        <f t="shared" si="329"/>
        <v>GEA</v>
      </c>
    </row>
    <row r="3499" spans="1:27" x14ac:dyDescent="0.25">
      <c r="A3499" s="22" t="s">
        <v>3007</v>
      </c>
      <c r="B3499" s="22">
        <v>0</v>
      </c>
      <c r="C3499" s="22" t="s">
        <v>4627</v>
      </c>
      <c r="D3499" s="22">
        <v>2</v>
      </c>
      <c r="E3499" s="23" t="str">
        <f t="shared" si="324"/>
        <v>Green</v>
      </c>
      <c r="F3499" s="72" t="s">
        <v>1677</v>
      </c>
      <c r="G3499" s="23"/>
      <c r="H3499" s="24" t="str">
        <f t="shared" si="325"/>
        <v>Start Loc</v>
      </c>
      <c r="I3499" s="24" t="str">
        <f t="shared" si="326"/>
        <v>End Loc</v>
      </c>
      <c r="J3499" s="24" t="str">
        <f t="shared" si="327"/>
        <v>Segment</v>
      </c>
      <c r="K3499" s="71" t="s">
        <v>844</v>
      </c>
      <c r="L3499" s="22">
        <v>3.25</v>
      </c>
      <c r="M3499" s="22">
        <v>3.49</v>
      </c>
      <c r="N3499" s="22">
        <v>2</v>
      </c>
      <c r="O3499" s="22">
        <v>0</v>
      </c>
      <c r="P3499" s="22">
        <v>0</v>
      </c>
      <c r="Q3499" s="22">
        <v>3</v>
      </c>
      <c r="R3499" s="22"/>
      <c r="S3499" s="22"/>
      <c r="T3499" s="22"/>
      <c r="U3499" t="s">
        <v>232</v>
      </c>
      <c r="V3499" s="18">
        <f t="shared" si="328"/>
        <v>0.24000000000000021</v>
      </c>
      <c r="W3499" s="18">
        <v>41.391059601599999</v>
      </c>
      <c r="X3499" s="18">
        <v>-81.343541154099995</v>
      </c>
      <c r="Y3499" s="18">
        <v>41.388958967599997</v>
      </c>
      <c r="Z3499" s="18">
        <v>-81.340007887900001</v>
      </c>
      <c r="AA3499" s="71" t="str">
        <f t="shared" si="329"/>
        <v>GEA</v>
      </c>
    </row>
    <row r="3500" spans="1:27" x14ac:dyDescent="0.25">
      <c r="A3500" s="22" t="s">
        <v>5202</v>
      </c>
      <c r="B3500" s="22">
        <v>0</v>
      </c>
      <c r="C3500" s="22" t="s">
        <v>4621</v>
      </c>
      <c r="D3500" s="22">
        <v>3</v>
      </c>
      <c r="E3500" s="23" t="str">
        <f t="shared" si="324"/>
        <v>Green</v>
      </c>
      <c r="F3500" s="72" t="s">
        <v>1711</v>
      </c>
      <c r="G3500" s="23"/>
      <c r="H3500" s="24" t="str">
        <f t="shared" si="325"/>
        <v>Start Loc</v>
      </c>
      <c r="I3500" s="24" t="str">
        <f t="shared" si="326"/>
        <v>End Loc</v>
      </c>
      <c r="J3500" s="24" t="str">
        <f t="shared" si="327"/>
        <v>Segment</v>
      </c>
      <c r="K3500" s="71" t="s">
        <v>787</v>
      </c>
      <c r="L3500" s="22">
        <v>0.75</v>
      </c>
      <c r="M3500" s="22">
        <v>0.99</v>
      </c>
      <c r="N3500" s="22">
        <v>3</v>
      </c>
      <c r="O3500" s="22">
        <v>0</v>
      </c>
      <c r="P3500" s="22">
        <v>0</v>
      </c>
      <c r="Q3500" s="22">
        <v>1</v>
      </c>
      <c r="R3500" s="22"/>
      <c r="S3500" s="22"/>
      <c r="T3500" s="22"/>
      <c r="U3500" t="s">
        <v>1884</v>
      </c>
      <c r="V3500" s="18">
        <f t="shared" si="328"/>
        <v>0.24</v>
      </c>
      <c r="W3500" s="18">
        <v>41.389111530299999</v>
      </c>
      <c r="X3500" s="18">
        <v>-82.201802917799995</v>
      </c>
      <c r="Y3500" s="18">
        <v>41.3907434439</v>
      </c>
      <c r="Z3500" s="18">
        <v>-82.197748838899997</v>
      </c>
      <c r="AA3500" s="71" t="str">
        <f t="shared" si="329"/>
        <v>LOR</v>
      </c>
    </row>
    <row r="3501" spans="1:27" x14ac:dyDescent="0.25">
      <c r="A3501" s="22" t="s">
        <v>4051</v>
      </c>
      <c r="B3501" s="22">
        <v>0</v>
      </c>
      <c r="C3501" s="22" t="s">
        <v>4606</v>
      </c>
      <c r="D3501" s="22">
        <v>3</v>
      </c>
      <c r="E3501" s="23" t="str">
        <f t="shared" si="324"/>
        <v>Green</v>
      </c>
      <c r="F3501" s="72" t="s">
        <v>1710</v>
      </c>
      <c r="G3501" s="23"/>
      <c r="H3501" s="24" t="str">
        <f t="shared" si="325"/>
        <v>Start Loc</v>
      </c>
      <c r="I3501" s="24" t="str">
        <f t="shared" si="326"/>
        <v>End Loc</v>
      </c>
      <c r="J3501" s="24" t="str">
        <f t="shared" si="327"/>
        <v>Segment</v>
      </c>
      <c r="K3501" s="71" t="s">
        <v>1088</v>
      </c>
      <c r="L3501" s="22">
        <v>0.25</v>
      </c>
      <c r="M3501" s="22">
        <v>0.49</v>
      </c>
      <c r="N3501" s="22">
        <v>3</v>
      </c>
      <c r="O3501" s="22">
        <v>0</v>
      </c>
      <c r="P3501" s="22">
        <v>0</v>
      </c>
      <c r="Q3501" s="22">
        <v>4</v>
      </c>
      <c r="R3501" s="22"/>
      <c r="S3501" s="22"/>
      <c r="T3501" s="22"/>
      <c r="U3501" t="s">
        <v>1253</v>
      </c>
      <c r="V3501" s="18">
        <f t="shared" si="328"/>
        <v>0.24</v>
      </c>
      <c r="W3501" s="18">
        <v>41.397705182999999</v>
      </c>
      <c r="X3501" s="18">
        <v>-81.884523128400005</v>
      </c>
      <c r="Y3501" s="18">
        <v>41.395975866699999</v>
      </c>
      <c r="Z3501" s="18">
        <v>-81.880951296500001</v>
      </c>
      <c r="AA3501" s="71" t="str">
        <f t="shared" si="329"/>
        <v>CUY</v>
      </c>
    </row>
    <row r="3502" spans="1:27" x14ac:dyDescent="0.25">
      <c r="A3502" s="22" t="s">
        <v>2380</v>
      </c>
      <c r="B3502" s="22">
        <v>0</v>
      </c>
      <c r="C3502" s="22" t="s">
        <v>4607</v>
      </c>
      <c r="D3502" s="22">
        <v>3</v>
      </c>
      <c r="E3502" s="23" t="str">
        <f t="shared" si="324"/>
        <v>Green</v>
      </c>
      <c r="F3502" s="72" t="s">
        <v>1717</v>
      </c>
      <c r="G3502" s="23"/>
      <c r="H3502" s="24" t="str">
        <f t="shared" si="325"/>
        <v>Start Loc</v>
      </c>
      <c r="I3502" s="24" t="str">
        <f t="shared" si="326"/>
        <v>End Loc</v>
      </c>
      <c r="J3502" s="24" t="str">
        <f t="shared" si="327"/>
        <v>Segment</v>
      </c>
      <c r="K3502" s="71" t="s">
        <v>876</v>
      </c>
      <c r="L3502" s="22">
        <v>5</v>
      </c>
      <c r="M3502" s="22">
        <v>5.24</v>
      </c>
      <c r="N3502" s="22">
        <v>3</v>
      </c>
      <c r="O3502" s="22">
        <v>0</v>
      </c>
      <c r="P3502" s="22">
        <v>0</v>
      </c>
      <c r="Q3502" s="22">
        <v>1</v>
      </c>
      <c r="R3502" s="22"/>
      <c r="S3502" s="22"/>
      <c r="T3502" s="22"/>
      <c r="U3502" t="s">
        <v>1655</v>
      </c>
      <c r="V3502" s="18">
        <f t="shared" si="328"/>
        <v>0.24000000000000021</v>
      </c>
      <c r="W3502" s="18">
        <v>41.396598731200001</v>
      </c>
      <c r="X3502" s="18">
        <v>-82.709141990199996</v>
      </c>
      <c r="Y3502" s="18">
        <v>41.3965205708</v>
      </c>
      <c r="Z3502" s="18">
        <v>-82.704606506800005</v>
      </c>
      <c r="AA3502" s="71" t="str">
        <f t="shared" si="329"/>
        <v>ERI</v>
      </c>
    </row>
    <row r="3503" spans="1:27" x14ac:dyDescent="0.25">
      <c r="A3503" s="22" t="s">
        <v>3363</v>
      </c>
      <c r="B3503" s="22">
        <v>0</v>
      </c>
      <c r="C3503" s="22" t="s">
        <v>4620</v>
      </c>
      <c r="D3503" s="22">
        <v>3</v>
      </c>
      <c r="E3503" s="23" t="str">
        <f t="shared" si="324"/>
        <v>Green</v>
      </c>
      <c r="F3503" s="72" t="s">
        <v>1710</v>
      </c>
      <c r="G3503" s="23"/>
      <c r="H3503" s="24" t="str">
        <f t="shared" si="325"/>
        <v>Start Loc</v>
      </c>
      <c r="I3503" s="24" t="str">
        <f t="shared" si="326"/>
        <v>End Loc</v>
      </c>
      <c r="J3503" s="24" t="str">
        <f t="shared" si="327"/>
        <v>Segment</v>
      </c>
      <c r="K3503" s="71" t="s">
        <v>1088</v>
      </c>
      <c r="L3503" s="22">
        <v>0</v>
      </c>
      <c r="M3503" s="22">
        <v>0.24</v>
      </c>
      <c r="N3503" s="22">
        <v>3</v>
      </c>
      <c r="O3503" s="22">
        <v>0</v>
      </c>
      <c r="P3503" s="22">
        <v>0</v>
      </c>
      <c r="Q3503" s="22">
        <v>1</v>
      </c>
      <c r="R3503" s="22"/>
      <c r="S3503" s="22"/>
      <c r="T3503" s="22"/>
      <c r="U3503" t="s">
        <v>1253</v>
      </c>
      <c r="V3503" s="18">
        <f t="shared" si="328"/>
        <v>0.24</v>
      </c>
      <c r="W3503" s="18">
        <v>41.394662183000001</v>
      </c>
      <c r="X3503" s="18">
        <v>-81.886154959400002</v>
      </c>
      <c r="Y3503" s="18">
        <v>41.397678755599998</v>
      </c>
      <c r="Z3503" s="18">
        <v>-81.884722000099998</v>
      </c>
      <c r="AA3503" s="71" t="str">
        <f t="shared" si="329"/>
        <v>CUY</v>
      </c>
    </row>
    <row r="3504" spans="1:27" x14ac:dyDescent="0.25">
      <c r="A3504" s="22" t="s">
        <v>2266</v>
      </c>
      <c r="B3504" s="22">
        <v>0</v>
      </c>
      <c r="C3504" s="22" t="s">
        <v>4622</v>
      </c>
      <c r="D3504" s="22">
        <v>2</v>
      </c>
      <c r="E3504" s="23" t="str">
        <f t="shared" si="324"/>
        <v>Green</v>
      </c>
      <c r="F3504" s="72" t="s">
        <v>1711</v>
      </c>
      <c r="G3504" s="23"/>
      <c r="H3504" s="24" t="str">
        <f t="shared" si="325"/>
        <v>Start Loc</v>
      </c>
      <c r="I3504" s="24" t="str">
        <f t="shared" si="326"/>
        <v>End Loc</v>
      </c>
      <c r="J3504" s="24" t="str">
        <f t="shared" si="327"/>
        <v>Segment</v>
      </c>
      <c r="K3504" s="71" t="s">
        <v>787</v>
      </c>
      <c r="L3504" s="22">
        <v>1.5</v>
      </c>
      <c r="M3504" s="22">
        <v>1.74</v>
      </c>
      <c r="N3504" s="22">
        <v>2</v>
      </c>
      <c r="O3504" s="22">
        <v>0</v>
      </c>
      <c r="P3504" s="22">
        <v>0</v>
      </c>
      <c r="Q3504" s="22">
        <v>0</v>
      </c>
      <c r="R3504" s="22"/>
      <c r="S3504" s="22"/>
      <c r="T3504" s="22"/>
      <c r="U3504" t="s">
        <v>1884</v>
      </c>
      <c r="V3504" s="18">
        <f t="shared" si="328"/>
        <v>0.24</v>
      </c>
      <c r="W3504" s="18">
        <v>41.395669826400002</v>
      </c>
      <c r="X3504" s="18">
        <v>-82.190489400399997</v>
      </c>
      <c r="Y3504" s="18">
        <v>41.398126471600001</v>
      </c>
      <c r="Z3504" s="18">
        <v>-82.187230053799993</v>
      </c>
      <c r="AA3504" s="71" t="str">
        <f t="shared" si="329"/>
        <v>LOR</v>
      </c>
    </row>
    <row r="3505" spans="1:27" x14ac:dyDescent="0.25">
      <c r="A3505" s="22" t="s">
        <v>5456</v>
      </c>
      <c r="B3505" s="22">
        <v>0</v>
      </c>
      <c r="C3505" s="22" t="s">
        <v>4618</v>
      </c>
      <c r="D3505" s="22">
        <v>2</v>
      </c>
      <c r="E3505" s="23" t="str">
        <f t="shared" si="324"/>
        <v>Green</v>
      </c>
      <c r="F3505" s="72" t="s">
        <v>1710</v>
      </c>
      <c r="G3505" s="23"/>
      <c r="H3505" s="24" t="str">
        <f t="shared" si="325"/>
        <v>Start Loc</v>
      </c>
      <c r="I3505" s="24" t="str">
        <f t="shared" si="326"/>
        <v>End Loc</v>
      </c>
      <c r="J3505" s="24" t="str">
        <f t="shared" si="327"/>
        <v>Segment</v>
      </c>
      <c r="K3505" s="71" t="s">
        <v>901</v>
      </c>
      <c r="L3505" s="22">
        <v>2</v>
      </c>
      <c r="M3505" s="22">
        <v>2.2400000000000002</v>
      </c>
      <c r="N3505" s="22">
        <v>2</v>
      </c>
      <c r="O3505" s="22">
        <v>0</v>
      </c>
      <c r="P3505" s="22">
        <v>0</v>
      </c>
      <c r="Q3505" s="22">
        <v>0</v>
      </c>
      <c r="R3505" s="22"/>
      <c r="S3505" s="22"/>
      <c r="T3505" s="22"/>
      <c r="U3505" t="s">
        <v>4907</v>
      </c>
      <c r="V3505" s="18">
        <f t="shared" si="328"/>
        <v>0.24000000000000021</v>
      </c>
      <c r="W3505" s="18">
        <v>41.398862352800002</v>
      </c>
      <c r="X3505" s="18">
        <v>-81.892794342100004</v>
      </c>
      <c r="Y3505" s="18">
        <v>41.402095869</v>
      </c>
      <c r="Z3505" s="18">
        <v>-81.894264591400002</v>
      </c>
      <c r="AA3505" s="71" t="str">
        <f t="shared" si="329"/>
        <v>CUY</v>
      </c>
    </row>
    <row r="3506" spans="1:27" x14ac:dyDescent="0.25">
      <c r="A3506" s="22" t="s">
        <v>3551</v>
      </c>
      <c r="B3506" s="22">
        <v>0</v>
      </c>
      <c r="C3506" s="22" t="s">
        <v>4646</v>
      </c>
      <c r="D3506" s="22">
        <v>2</v>
      </c>
      <c r="E3506" s="23" t="str">
        <f t="shared" si="324"/>
        <v>Green</v>
      </c>
      <c r="F3506" s="72" t="s">
        <v>1719</v>
      </c>
      <c r="G3506" s="23"/>
      <c r="H3506" s="24" t="str">
        <f t="shared" si="325"/>
        <v>Start Loc</v>
      </c>
      <c r="I3506" s="24" t="str">
        <f t="shared" si="326"/>
        <v>End Loc</v>
      </c>
      <c r="J3506" s="24" t="str">
        <f t="shared" si="327"/>
        <v>Segment</v>
      </c>
      <c r="K3506" s="71" t="s">
        <v>791</v>
      </c>
      <c r="L3506" s="22">
        <v>5.5</v>
      </c>
      <c r="M3506" s="22">
        <v>5.74</v>
      </c>
      <c r="N3506" s="22">
        <v>2</v>
      </c>
      <c r="O3506" s="22">
        <v>0</v>
      </c>
      <c r="P3506" s="22">
        <v>0</v>
      </c>
      <c r="Q3506" s="22">
        <v>1</v>
      </c>
      <c r="R3506" s="22"/>
      <c r="S3506" s="22"/>
      <c r="T3506" s="22"/>
      <c r="U3506" t="s">
        <v>1491</v>
      </c>
      <c r="V3506" s="18">
        <f t="shared" si="328"/>
        <v>0.24000000000000021</v>
      </c>
      <c r="W3506" s="18">
        <v>41.399530147599997</v>
      </c>
      <c r="X3506" s="18">
        <v>-84.395209122400004</v>
      </c>
      <c r="Y3506" s="18">
        <v>41.402946444400001</v>
      </c>
      <c r="Z3506" s="18">
        <v>-84.394717338800007</v>
      </c>
      <c r="AA3506" s="71" t="str">
        <f t="shared" si="329"/>
        <v>DEF</v>
      </c>
    </row>
    <row r="3507" spans="1:27" x14ac:dyDescent="0.25">
      <c r="A3507" s="22" t="s">
        <v>6360</v>
      </c>
      <c r="B3507" s="22">
        <v>0</v>
      </c>
      <c r="C3507" s="22" t="s">
        <v>4615</v>
      </c>
      <c r="D3507" s="22">
        <v>3</v>
      </c>
      <c r="E3507" s="23" t="str">
        <f t="shared" si="324"/>
        <v>Green</v>
      </c>
      <c r="F3507" s="72" t="s">
        <v>1711</v>
      </c>
      <c r="G3507" s="23"/>
      <c r="H3507" s="24" t="str">
        <f t="shared" si="325"/>
        <v>Start Loc</v>
      </c>
      <c r="I3507" s="24" t="str">
        <f t="shared" si="326"/>
        <v>End Loc</v>
      </c>
      <c r="J3507" s="24" t="str">
        <f t="shared" si="327"/>
        <v>Segment</v>
      </c>
      <c r="K3507" s="71" t="s">
        <v>1080</v>
      </c>
      <c r="L3507" s="22">
        <v>2.5</v>
      </c>
      <c r="M3507" s="22">
        <v>2.74</v>
      </c>
      <c r="N3507" s="22">
        <v>3</v>
      </c>
      <c r="O3507" s="22">
        <v>0</v>
      </c>
      <c r="P3507" s="22">
        <v>1</v>
      </c>
      <c r="Q3507" s="22">
        <v>2</v>
      </c>
      <c r="R3507" s="22"/>
      <c r="S3507" s="22"/>
      <c r="T3507" s="22"/>
      <c r="U3507" t="s">
        <v>1903</v>
      </c>
      <c r="V3507" s="18">
        <f t="shared" si="328"/>
        <v>0.24000000000000021</v>
      </c>
      <c r="W3507" s="18">
        <v>41.400265946300003</v>
      </c>
      <c r="X3507" s="18">
        <v>-82.131566678499993</v>
      </c>
      <c r="Y3507" s="18">
        <v>41.403714993400001</v>
      </c>
      <c r="Z3507" s="18">
        <v>-82.131939533199997</v>
      </c>
      <c r="AA3507" s="71" t="str">
        <f t="shared" si="329"/>
        <v>LOR</v>
      </c>
    </row>
    <row r="3508" spans="1:27" x14ac:dyDescent="0.25">
      <c r="A3508" s="22" t="s">
        <v>3354</v>
      </c>
      <c r="B3508" s="22">
        <v>0</v>
      </c>
      <c r="C3508" s="22" t="s">
        <v>4614</v>
      </c>
      <c r="D3508" s="22">
        <v>3</v>
      </c>
      <c r="E3508" s="23" t="str">
        <f t="shared" si="324"/>
        <v>Green</v>
      </c>
      <c r="F3508" s="72" t="s">
        <v>1677</v>
      </c>
      <c r="G3508" s="23"/>
      <c r="H3508" s="24" t="str">
        <f t="shared" si="325"/>
        <v>Start Loc</v>
      </c>
      <c r="I3508" s="24" t="str">
        <f t="shared" si="326"/>
        <v>End Loc</v>
      </c>
      <c r="J3508" s="24" t="str">
        <f t="shared" si="327"/>
        <v>Segment</v>
      </c>
      <c r="K3508" s="71" t="s">
        <v>808</v>
      </c>
      <c r="L3508" s="22">
        <v>3.75</v>
      </c>
      <c r="M3508" s="22">
        <v>3.99</v>
      </c>
      <c r="N3508" s="22">
        <v>3</v>
      </c>
      <c r="O3508" s="22">
        <v>0</v>
      </c>
      <c r="P3508" s="22">
        <v>0</v>
      </c>
      <c r="Q3508" s="22">
        <v>1</v>
      </c>
      <c r="R3508" s="22"/>
      <c r="S3508" s="22"/>
      <c r="T3508" s="22"/>
      <c r="U3508" t="s">
        <v>266</v>
      </c>
      <c r="V3508" s="18">
        <f t="shared" si="328"/>
        <v>0.24000000000000021</v>
      </c>
      <c r="W3508" s="18">
        <v>41.401774758499997</v>
      </c>
      <c r="X3508" s="18">
        <v>-81.246379013699993</v>
      </c>
      <c r="Y3508" s="18">
        <v>41.405155371600003</v>
      </c>
      <c r="Z3508" s="18">
        <v>-81.247353922900004</v>
      </c>
      <c r="AA3508" s="71" t="str">
        <f t="shared" si="329"/>
        <v>GEA</v>
      </c>
    </row>
    <row r="3509" spans="1:27" x14ac:dyDescent="0.25">
      <c r="A3509" s="22" t="s">
        <v>2640</v>
      </c>
      <c r="B3509" s="22">
        <v>0</v>
      </c>
      <c r="C3509" s="22" t="s">
        <v>4654</v>
      </c>
      <c r="D3509" s="22">
        <v>2</v>
      </c>
      <c r="E3509" s="23" t="str">
        <f t="shared" si="324"/>
        <v>Green</v>
      </c>
      <c r="F3509" s="72" t="s">
        <v>1711</v>
      </c>
      <c r="G3509" s="23"/>
      <c r="H3509" s="24" t="str">
        <f t="shared" si="325"/>
        <v>Start Loc</v>
      </c>
      <c r="I3509" s="24" t="str">
        <f t="shared" si="326"/>
        <v>End Loc</v>
      </c>
      <c r="J3509" s="24" t="str">
        <f t="shared" si="327"/>
        <v>Segment</v>
      </c>
      <c r="K3509" s="71" t="s">
        <v>838</v>
      </c>
      <c r="L3509" s="22">
        <v>6.75</v>
      </c>
      <c r="M3509" s="22">
        <v>6.99</v>
      </c>
      <c r="N3509" s="22">
        <v>2</v>
      </c>
      <c r="O3509" s="22">
        <v>0</v>
      </c>
      <c r="P3509" s="22">
        <v>0</v>
      </c>
      <c r="Q3509" s="22">
        <v>1</v>
      </c>
      <c r="R3509" s="22"/>
      <c r="S3509" s="22"/>
      <c r="T3509" s="22"/>
      <c r="U3509" t="s">
        <v>1358</v>
      </c>
      <c r="V3509" s="18">
        <f t="shared" si="328"/>
        <v>0.24000000000000021</v>
      </c>
      <c r="W3509" s="18">
        <v>41.403392609299999</v>
      </c>
      <c r="X3509" s="18">
        <v>-82.164589293600002</v>
      </c>
      <c r="Y3509" s="18">
        <v>41.406869645100002</v>
      </c>
      <c r="Z3509" s="18">
        <v>-82.164515295800001</v>
      </c>
      <c r="AA3509" s="71" t="str">
        <f t="shared" si="329"/>
        <v>LOR</v>
      </c>
    </row>
    <row r="3510" spans="1:27" x14ac:dyDescent="0.25">
      <c r="A3510" s="22" t="s">
        <v>3458</v>
      </c>
      <c r="B3510" s="22">
        <v>0</v>
      </c>
      <c r="C3510" s="22" t="s">
        <v>4653</v>
      </c>
      <c r="D3510" s="22">
        <v>2</v>
      </c>
      <c r="E3510" s="23" t="str">
        <f t="shared" si="324"/>
        <v>Green</v>
      </c>
      <c r="F3510" s="72" t="s">
        <v>1719</v>
      </c>
      <c r="G3510" s="23"/>
      <c r="H3510" s="24" t="str">
        <f t="shared" si="325"/>
        <v>Start Loc</v>
      </c>
      <c r="I3510" s="24" t="str">
        <f t="shared" si="326"/>
        <v>End Loc</v>
      </c>
      <c r="J3510" s="24" t="str">
        <f t="shared" si="327"/>
        <v>Segment</v>
      </c>
      <c r="K3510" s="71" t="s">
        <v>990</v>
      </c>
      <c r="L3510" s="22">
        <v>6</v>
      </c>
      <c r="M3510" s="22">
        <v>6.24</v>
      </c>
      <c r="N3510" s="22">
        <v>2</v>
      </c>
      <c r="O3510" s="22">
        <v>0</v>
      </c>
      <c r="P3510" s="22">
        <v>0</v>
      </c>
      <c r="Q3510" s="22">
        <v>0</v>
      </c>
      <c r="R3510" s="22"/>
      <c r="S3510" s="22"/>
      <c r="T3510" s="22"/>
      <c r="U3510" t="s">
        <v>603</v>
      </c>
      <c r="V3510" s="18">
        <f t="shared" si="328"/>
        <v>0.24000000000000021</v>
      </c>
      <c r="W3510" s="18">
        <v>41.404578826600002</v>
      </c>
      <c r="X3510" s="18">
        <v>-84.261354734500003</v>
      </c>
      <c r="Y3510" s="18">
        <v>41.4079500291</v>
      </c>
      <c r="Z3510" s="18">
        <v>-84.260730145799997</v>
      </c>
      <c r="AA3510" s="71" t="str">
        <f t="shared" si="329"/>
        <v>DEF</v>
      </c>
    </row>
    <row r="3511" spans="1:27" x14ac:dyDescent="0.25">
      <c r="A3511" s="22" t="s">
        <v>5941</v>
      </c>
      <c r="B3511" s="22">
        <v>0</v>
      </c>
      <c r="C3511" s="22" t="s">
        <v>4647</v>
      </c>
      <c r="D3511" s="22">
        <v>2</v>
      </c>
      <c r="E3511" s="23" t="str">
        <f t="shared" si="324"/>
        <v>Green</v>
      </c>
      <c r="F3511" s="72" t="s">
        <v>1744</v>
      </c>
      <c r="G3511" s="23"/>
      <c r="H3511" s="24" t="str">
        <f t="shared" si="325"/>
        <v>Start Loc</v>
      </c>
      <c r="I3511" s="24" t="str">
        <f t="shared" si="326"/>
        <v>End Loc</v>
      </c>
      <c r="J3511" s="24" t="str">
        <f t="shared" si="327"/>
        <v>Segment</v>
      </c>
      <c r="K3511" s="71" t="s">
        <v>927</v>
      </c>
      <c r="L3511" s="22">
        <v>10.5</v>
      </c>
      <c r="M3511" s="22">
        <v>10.74</v>
      </c>
      <c r="N3511" s="22">
        <v>2</v>
      </c>
      <c r="O3511" s="22">
        <v>0</v>
      </c>
      <c r="P3511" s="22">
        <v>0</v>
      </c>
      <c r="Q3511" s="22">
        <v>1</v>
      </c>
      <c r="R3511" s="22"/>
      <c r="S3511" s="22"/>
      <c r="T3511" s="22"/>
      <c r="U3511" t="s">
        <v>4811</v>
      </c>
      <c r="V3511" s="18">
        <f t="shared" si="328"/>
        <v>0.24000000000000021</v>
      </c>
      <c r="W3511" s="18">
        <v>41.405383170500002</v>
      </c>
      <c r="X3511" s="18">
        <v>-83.068231952100007</v>
      </c>
      <c r="Y3511" s="18">
        <v>41.4087049153</v>
      </c>
      <c r="Z3511" s="18">
        <v>-83.0673022191</v>
      </c>
      <c r="AA3511" s="71" t="str">
        <f t="shared" si="329"/>
        <v>SAN</v>
      </c>
    </row>
    <row r="3512" spans="1:27" x14ac:dyDescent="0.25">
      <c r="A3512" s="22" t="s">
        <v>5948</v>
      </c>
      <c r="B3512" s="22">
        <v>0</v>
      </c>
      <c r="C3512" s="22" t="s">
        <v>4617</v>
      </c>
      <c r="D3512" s="22">
        <v>2</v>
      </c>
      <c r="E3512" s="23" t="str">
        <f t="shared" si="324"/>
        <v>Green</v>
      </c>
      <c r="F3512" s="72" t="s">
        <v>1744</v>
      </c>
      <c r="G3512" s="23"/>
      <c r="H3512" s="24" t="str">
        <f t="shared" si="325"/>
        <v>Start Loc</v>
      </c>
      <c r="I3512" s="24" t="str">
        <f t="shared" si="326"/>
        <v>End Loc</v>
      </c>
      <c r="J3512" s="24" t="str">
        <f t="shared" si="327"/>
        <v>Segment</v>
      </c>
      <c r="K3512" s="71" t="s">
        <v>883</v>
      </c>
      <c r="L3512" s="22">
        <v>2.75</v>
      </c>
      <c r="M3512" s="22">
        <v>2.99</v>
      </c>
      <c r="N3512" s="22">
        <v>2</v>
      </c>
      <c r="O3512" s="22">
        <v>0</v>
      </c>
      <c r="P3512" s="22">
        <v>0</v>
      </c>
      <c r="Q3512" s="22">
        <v>1</v>
      </c>
      <c r="R3512" s="22"/>
      <c r="S3512" s="22"/>
      <c r="T3512" s="22"/>
      <c r="U3512" t="s">
        <v>1563</v>
      </c>
      <c r="V3512" s="18">
        <f t="shared" si="328"/>
        <v>0.24000000000000021</v>
      </c>
      <c r="W3512" s="18">
        <v>41.414673837800002</v>
      </c>
      <c r="X3512" s="18">
        <v>-83.187265304700006</v>
      </c>
      <c r="Y3512" s="18">
        <v>41.415003052199999</v>
      </c>
      <c r="Z3512" s="18">
        <v>-83.182708232099998</v>
      </c>
      <c r="AA3512" s="71" t="str">
        <f t="shared" si="329"/>
        <v>SAN</v>
      </c>
    </row>
    <row r="3513" spans="1:27" x14ac:dyDescent="0.25">
      <c r="A3513" s="22" t="s">
        <v>3745</v>
      </c>
      <c r="B3513" s="22">
        <v>0</v>
      </c>
      <c r="C3513" s="22" t="s">
        <v>4620</v>
      </c>
      <c r="D3513" s="22">
        <v>5</v>
      </c>
      <c r="E3513" s="23" t="str">
        <f t="shared" si="324"/>
        <v>Green</v>
      </c>
      <c r="F3513" s="72" t="s">
        <v>1711</v>
      </c>
      <c r="G3513" s="23"/>
      <c r="H3513" s="24" t="str">
        <f t="shared" si="325"/>
        <v>Start Loc</v>
      </c>
      <c r="I3513" s="24" t="str">
        <f t="shared" si="326"/>
        <v>End Loc</v>
      </c>
      <c r="J3513" s="24" t="str">
        <f t="shared" si="327"/>
        <v>Segment</v>
      </c>
      <c r="K3513" s="71" t="s">
        <v>894</v>
      </c>
      <c r="L3513" s="22">
        <v>0</v>
      </c>
      <c r="M3513" s="22">
        <v>0.24</v>
      </c>
      <c r="N3513" s="22">
        <v>5</v>
      </c>
      <c r="O3513" s="22">
        <v>0</v>
      </c>
      <c r="P3513" s="22">
        <v>0</v>
      </c>
      <c r="Q3513" s="22">
        <v>6</v>
      </c>
      <c r="R3513" s="22"/>
      <c r="S3513" s="22"/>
      <c r="T3513" s="22"/>
      <c r="U3513" t="s">
        <v>1160</v>
      </c>
      <c r="V3513" s="18">
        <f t="shared" si="328"/>
        <v>0.24</v>
      </c>
      <c r="W3513" s="18">
        <v>41.412125852700001</v>
      </c>
      <c r="X3513" s="18">
        <v>-82.142608688199999</v>
      </c>
      <c r="Y3513" s="18">
        <v>41.415388271099999</v>
      </c>
      <c r="Z3513" s="18">
        <v>-82.143323130900001</v>
      </c>
      <c r="AA3513" s="71" t="str">
        <f t="shared" si="329"/>
        <v>LOR</v>
      </c>
    </row>
    <row r="3514" spans="1:27" x14ac:dyDescent="0.25">
      <c r="A3514" s="22" t="s">
        <v>2623</v>
      </c>
      <c r="B3514" s="22">
        <v>0</v>
      </c>
      <c r="C3514" s="22" t="s">
        <v>4612</v>
      </c>
      <c r="D3514" s="22">
        <v>2</v>
      </c>
      <c r="E3514" s="23" t="str">
        <f t="shared" si="324"/>
        <v>Green</v>
      </c>
      <c r="F3514" s="72" t="s">
        <v>1680</v>
      </c>
      <c r="G3514" s="23"/>
      <c r="H3514" s="24" t="str">
        <f t="shared" si="325"/>
        <v>Start Loc</v>
      </c>
      <c r="I3514" s="24" t="str">
        <f t="shared" si="326"/>
        <v>End Loc</v>
      </c>
      <c r="J3514" s="24" t="str">
        <f t="shared" si="327"/>
        <v>Segment</v>
      </c>
      <c r="K3514" s="71" t="s">
        <v>1138</v>
      </c>
      <c r="L3514" s="22">
        <v>1</v>
      </c>
      <c r="M3514" s="22">
        <v>1.24</v>
      </c>
      <c r="N3514" s="22">
        <v>2</v>
      </c>
      <c r="O3514" s="22">
        <v>0</v>
      </c>
      <c r="P3514" s="22">
        <v>0</v>
      </c>
      <c r="Q3514" s="22">
        <v>1</v>
      </c>
      <c r="R3514" s="22"/>
      <c r="S3514" s="22"/>
      <c r="T3514" s="22"/>
      <c r="U3514" t="s">
        <v>714</v>
      </c>
      <c r="V3514" s="18">
        <f t="shared" si="328"/>
        <v>0.24</v>
      </c>
      <c r="W3514" s="18">
        <v>41.416152615400001</v>
      </c>
      <c r="X3514" s="18">
        <v>-83.8648550849</v>
      </c>
      <c r="Y3514" s="18">
        <v>41.415844995299999</v>
      </c>
      <c r="Z3514" s="18">
        <v>-83.860286979199998</v>
      </c>
      <c r="AA3514" s="71" t="str">
        <f t="shared" si="329"/>
        <v>LUC</v>
      </c>
    </row>
    <row r="3515" spans="1:27" x14ac:dyDescent="0.25">
      <c r="A3515" s="22" t="s">
        <v>5186</v>
      </c>
      <c r="B3515" s="22">
        <v>0</v>
      </c>
      <c r="C3515" s="22" t="s">
        <v>4700</v>
      </c>
      <c r="D3515" s="22">
        <v>2</v>
      </c>
      <c r="E3515" s="23" t="str">
        <f t="shared" si="324"/>
        <v>Green</v>
      </c>
      <c r="F3515" s="72" t="s">
        <v>1750</v>
      </c>
      <c r="G3515" s="23"/>
      <c r="H3515" s="24" t="str">
        <f t="shared" si="325"/>
        <v>Start Loc</v>
      </c>
      <c r="I3515" s="24" t="str">
        <f t="shared" si="326"/>
        <v>End Loc</v>
      </c>
      <c r="J3515" s="24" t="str">
        <f t="shared" si="327"/>
        <v>Segment</v>
      </c>
      <c r="K3515" s="71" t="s">
        <v>975</v>
      </c>
      <c r="L3515" s="22">
        <v>18.25</v>
      </c>
      <c r="M3515" s="22">
        <v>18.489999999999998</v>
      </c>
      <c r="N3515" s="22">
        <v>2</v>
      </c>
      <c r="O3515" s="22">
        <v>0</v>
      </c>
      <c r="P3515" s="22">
        <v>0</v>
      </c>
      <c r="Q3515" s="22">
        <v>1</v>
      </c>
      <c r="R3515" s="22"/>
      <c r="S3515" s="22"/>
      <c r="T3515" s="22"/>
      <c r="U3515" t="s">
        <v>1178</v>
      </c>
      <c r="V3515" s="18">
        <f t="shared" si="328"/>
        <v>0.23999999999999844</v>
      </c>
      <c r="W3515" s="18">
        <v>41.418807569099997</v>
      </c>
      <c r="X3515" s="18">
        <v>-83.975941703299995</v>
      </c>
      <c r="Y3515" s="18">
        <v>41.420267181600003</v>
      </c>
      <c r="Z3515" s="18">
        <v>-83.9717859414</v>
      </c>
      <c r="AA3515" s="71" t="str">
        <f t="shared" si="329"/>
        <v>HEN</v>
      </c>
    </row>
    <row r="3516" spans="1:27" x14ac:dyDescent="0.25">
      <c r="A3516" s="22" t="s">
        <v>5359</v>
      </c>
      <c r="B3516" s="22">
        <v>0</v>
      </c>
      <c r="C3516" s="22" t="s">
        <v>4643</v>
      </c>
      <c r="D3516" s="22">
        <v>2</v>
      </c>
      <c r="E3516" s="23" t="str">
        <f t="shared" si="324"/>
        <v>Green</v>
      </c>
      <c r="F3516" s="72" t="s">
        <v>1717</v>
      </c>
      <c r="G3516" s="23"/>
      <c r="H3516" s="24" t="str">
        <f t="shared" si="325"/>
        <v>Start Loc</v>
      </c>
      <c r="I3516" s="24" t="str">
        <f t="shared" si="326"/>
        <v>End Loc</v>
      </c>
      <c r="J3516" s="24" t="str">
        <f t="shared" si="327"/>
        <v>Segment</v>
      </c>
      <c r="K3516" s="71" t="s">
        <v>892</v>
      </c>
      <c r="L3516" s="22">
        <v>3.5</v>
      </c>
      <c r="M3516" s="22">
        <v>3.74</v>
      </c>
      <c r="N3516" s="22">
        <v>2</v>
      </c>
      <c r="O3516" s="22">
        <v>0</v>
      </c>
      <c r="P3516" s="22">
        <v>0</v>
      </c>
      <c r="Q3516" s="22">
        <v>1</v>
      </c>
      <c r="R3516" s="22"/>
      <c r="S3516" s="22"/>
      <c r="T3516" s="22"/>
      <c r="U3516" t="s">
        <v>4855</v>
      </c>
      <c r="V3516" s="18">
        <f t="shared" si="328"/>
        <v>0.24000000000000021</v>
      </c>
      <c r="W3516" s="18">
        <v>41.419135518399997</v>
      </c>
      <c r="X3516" s="18">
        <v>-82.680965952199998</v>
      </c>
      <c r="Y3516" s="18">
        <v>41.421344345900003</v>
      </c>
      <c r="Z3516" s="18">
        <v>-82.677417543999994</v>
      </c>
      <c r="AA3516" s="71" t="str">
        <f t="shared" si="329"/>
        <v>ERI</v>
      </c>
    </row>
    <row r="3517" spans="1:27" x14ac:dyDescent="0.25">
      <c r="A3517" s="22" t="s">
        <v>3192</v>
      </c>
      <c r="B3517" s="22">
        <v>0</v>
      </c>
      <c r="C3517" s="22" t="s">
        <v>4607</v>
      </c>
      <c r="D3517" s="22">
        <v>4</v>
      </c>
      <c r="E3517" s="23" t="str">
        <f t="shared" si="324"/>
        <v>Green</v>
      </c>
      <c r="F3517" s="72" t="s">
        <v>1677</v>
      </c>
      <c r="G3517" s="23"/>
      <c r="H3517" s="24" t="str">
        <f t="shared" si="325"/>
        <v>Start Loc</v>
      </c>
      <c r="I3517" s="24" t="str">
        <f t="shared" si="326"/>
        <v>End Loc</v>
      </c>
      <c r="J3517" s="24" t="str">
        <f t="shared" si="327"/>
        <v>Segment</v>
      </c>
      <c r="K3517" s="71" t="s">
        <v>864</v>
      </c>
      <c r="L3517" s="22">
        <v>5</v>
      </c>
      <c r="M3517" s="22">
        <v>5.24</v>
      </c>
      <c r="N3517" s="22">
        <v>4</v>
      </c>
      <c r="O3517" s="22">
        <v>0</v>
      </c>
      <c r="P3517" s="22">
        <v>0</v>
      </c>
      <c r="Q3517" s="22">
        <v>0</v>
      </c>
      <c r="R3517" s="22"/>
      <c r="S3517" s="22"/>
      <c r="T3517" s="22"/>
      <c r="U3517" t="s">
        <v>334</v>
      </c>
      <c r="V3517" s="18">
        <f t="shared" si="328"/>
        <v>0.24000000000000021</v>
      </c>
      <c r="W3517" s="18">
        <v>41.418784769699997</v>
      </c>
      <c r="X3517" s="18">
        <v>-81.167008837500006</v>
      </c>
      <c r="Y3517" s="18">
        <v>41.421892579900003</v>
      </c>
      <c r="Z3517" s="18">
        <v>-81.165038995499998</v>
      </c>
      <c r="AA3517" s="71" t="str">
        <f t="shared" si="329"/>
        <v>GEA</v>
      </c>
    </row>
    <row r="3518" spans="1:27" x14ac:dyDescent="0.25">
      <c r="A3518" s="22" t="s">
        <v>3460</v>
      </c>
      <c r="B3518" s="22">
        <v>0</v>
      </c>
      <c r="C3518" s="22" t="s">
        <v>4629</v>
      </c>
      <c r="D3518" s="22">
        <v>3</v>
      </c>
      <c r="E3518" s="23" t="str">
        <f t="shared" si="324"/>
        <v>Green</v>
      </c>
      <c r="F3518" s="72" t="s">
        <v>1719</v>
      </c>
      <c r="G3518" s="23"/>
      <c r="H3518" s="24" t="str">
        <f t="shared" si="325"/>
        <v>Start Loc</v>
      </c>
      <c r="I3518" s="24" t="str">
        <f t="shared" si="326"/>
        <v>End Loc</v>
      </c>
      <c r="J3518" s="24" t="str">
        <f t="shared" si="327"/>
        <v>Segment</v>
      </c>
      <c r="K3518" s="71" t="s">
        <v>990</v>
      </c>
      <c r="L3518" s="22">
        <v>7</v>
      </c>
      <c r="M3518" s="22">
        <v>7.24</v>
      </c>
      <c r="N3518" s="22">
        <v>3</v>
      </c>
      <c r="O3518" s="22">
        <v>0</v>
      </c>
      <c r="P3518" s="22">
        <v>0</v>
      </c>
      <c r="Q3518" s="22">
        <v>1</v>
      </c>
      <c r="R3518" s="22"/>
      <c r="S3518" s="22"/>
      <c r="T3518" s="22"/>
      <c r="U3518" t="s">
        <v>603</v>
      </c>
      <c r="V3518" s="18">
        <f t="shared" si="328"/>
        <v>0.24000000000000021</v>
      </c>
      <c r="W3518" s="18">
        <v>41.418896537499997</v>
      </c>
      <c r="X3518" s="18">
        <v>-84.261954961900003</v>
      </c>
      <c r="Y3518" s="18">
        <v>41.422192775799999</v>
      </c>
      <c r="Z3518" s="18">
        <v>-84.262901393600004</v>
      </c>
      <c r="AA3518" s="71" t="str">
        <f t="shared" si="329"/>
        <v>DEF</v>
      </c>
    </row>
    <row r="3519" spans="1:27" x14ac:dyDescent="0.25">
      <c r="A3519" s="22" t="s">
        <v>5645</v>
      </c>
      <c r="B3519" s="22">
        <v>0</v>
      </c>
      <c r="C3519" s="22" t="s">
        <v>4618</v>
      </c>
      <c r="D3519" s="22">
        <v>2</v>
      </c>
      <c r="E3519" s="23" t="str">
        <f t="shared" si="324"/>
        <v>Green</v>
      </c>
      <c r="F3519" s="72" t="s">
        <v>1750</v>
      </c>
      <c r="G3519" s="23"/>
      <c r="H3519" s="24" t="str">
        <f t="shared" si="325"/>
        <v>Start Loc</v>
      </c>
      <c r="I3519" s="24" t="str">
        <f t="shared" si="326"/>
        <v>End Loc</v>
      </c>
      <c r="J3519" s="24" t="str">
        <f t="shared" si="327"/>
        <v>Segment</v>
      </c>
      <c r="K3519" s="71" t="e">
        <v>#VALUE!</v>
      </c>
      <c r="L3519" s="22">
        <v>2</v>
      </c>
      <c r="M3519" s="22">
        <v>2.2400000000000002</v>
      </c>
      <c r="N3519" s="22">
        <v>2</v>
      </c>
      <c r="O3519" s="22">
        <v>0</v>
      </c>
      <c r="P3519" s="22">
        <v>0</v>
      </c>
      <c r="Q3519" s="22">
        <v>1</v>
      </c>
      <c r="R3519" s="22"/>
      <c r="S3519" s="22"/>
      <c r="T3519" s="22"/>
      <c r="U3519" t="s">
        <v>6658</v>
      </c>
      <c r="V3519" s="18">
        <f t="shared" si="328"/>
        <v>0.24000000000000021</v>
      </c>
      <c r="W3519" s="18">
        <v>41.420032322099999</v>
      </c>
      <c r="X3519" s="18">
        <v>-84.116120940499997</v>
      </c>
      <c r="Y3519" s="18">
        <v>41.423392854600003</v>
      </c>
      <c r="Z3519" s="18">
        <v>-84.1149990543</v>
      </c>
      <c r="AA3519" s="71" t="str">
        <f t="shared" si="329"/>
        <v>HEN</v>
      </c>
    </row>
    <row r="3520" spans="1:27" x14ac:dyDescent="0.25">
      <c r="A3520" s="22" t="s">
        <v>3963</v>
      </c>
      <c r="B3520" s="22">
        <v>0</v>
      </c>
      <c r="C3520" s="22" t="s">
        <v>4612</v>
      </c>
      <c r="D3520" s="22">
        <v>4</v>
      </c>
      <c r="E3520" s="23" t="str">
        <f t="shared" si="324"/>
        <v>Green</v>
      </c>
      <c r="F3520" s="72" t="s">
        <v>1711</v>
      </c>
      <c r="G3520" s="23"/>
      <c r="H3520" s="24" t="str">
        <f t="shared" si="325"/>
        <v>Start Loc</v>
      </c>
      <c r="I3520" s="24" t="str">
        <f t="shared" si="326"/>
        <v>End Loc</v>
      </c>
      <c r="J3520" s="24" t="str">
        <f t="shared" si="327"/>
        <v>Segment</v>
      </c>
      <c r="K3520" s="71" t="s">
        <v>894</v>
      </c>
      <c r="L3520" s="22">
        <v>1</v>
      </c>
      <c r="M3520" s="22">
        <v>1.24</v>
      </c>
      <c r="N3520" s="22">
        <v>4</v>
      </c>
      <c r="O3520" s="22">
        <v>0</v>
      </c>
      <c r="P3520" s="22">
        <v>0</v>
      </c>
      <c r="Q3520" s="22">
        <v>2</v>
      </c>
      <c r="R3520" s="22"/>
      <c r="S3520" s="22"/>
      <c r="T3520" s="22"/>
      <c r="U3520" t="s">
        <v>1160</v>
      </c>
      <c r="V3520" s="18">
        <f t="shared" si="328"/>
        <v>0.24</v>
      </c>
      <c r="W3520" s="18">
        <v>41.425926230599998</v>
      </c>
      <c r="X3520" s="18">
        <v>-82.147200467199994</v>
      </c>
      <c r="Y3520" s="18">
        <v>41.4280039613</v>
      </c>
      <c r="Z3520" s="18">
        <v>-82.150886888100004</v>
      </c>
      <c r="AA3520" s="71" t="str">
        <f t="shared" si="329"/>
        <v>LOR</v>
      </c>
    </row>
    <row r="3521" spans="1:27" x14ac:dyDescent="0.25">
      <c r="A3521" s="22" t="s">
        <v>2490</v>
      </c>
      <c r="B3521" s="22">
        <v>0</v>
      </c>
      <c r="C3521" s="22" t="s">
        <v>4618</v>
      </c>
      <c r="D3521" s="22">
        <v>4</v>
      </c>
      <c r="E3521" s="23" t="str">
        <f t="shared" si="324"/>
        <v>Green</v>
      </c>
      <c r="F3521" s="72" t="s">
        <v>1718</v>
      </c>
      <c r="G3521" s="23"/>
      <c r="H3521" s="24" t="str">
        <f t="shared" si="325"/>
        <v>Start Loc</v>
      </c>
      <c r="I3521" s="24" t="str">
        <f t="shared" si="326"/>
        <v>End Loc</v>
      </c>
      <c r="J3521" s="24" t="str">
        <f t="shared" si="327"/>
        <v>Segment</v>
      </c>
      <c r="K3521" s="71" t="s">
        <v>816</v>
      </c>
      <c r="L3521" s="22">
        <v>2</v>
      </c>
      <c r="M3521" s="22">
        <v>2.2400000000000002</v>
      </c>
      <c r="N3521" s="22">
        <v>4</v>
      </c>
      <c r="O3521" s="22">
        <v>0</v>
      </c>
      <c r="P3521" s="22">
        <v>0</v>
      </c>
      <c r="Q3521" s="22">
        <v>1</v>
      </c>
      <c r="R3521" s="22"/>
      <c r="S3521" s="22"/>
      <c r="T3521" s="22"/>
      <c r="U3521" t="s">
        <v>2094</v>
      </c>
      <c r="V3521" s="18">
        <f t="shared" si="328"/>
        <v>0.24000000000000021</v>
      </c>
      <c r="W3521" s="18">
        <v>41.4287851371</v>
      </c>
      <c r="X3521" s="18">
        <v>-83.612375775100006</v>
      </c>
      <c r="Y3521" s="18">
        <v>41.4287519182</v>
      </c>
      <c r="Z3521" s="18">
        <v>-83.607762813799994</v>
      </c>
      <c r="AA3521" s="71" t="str">
        <f t="shared" si="329"/>
        <v>WOO</v>
      </c>
    </row>
    <row r="3522" spans="1:27" x14ac:dyDescent="0.25">
      <c r="A3522" s="22" t="s">
        <v>5728</v>
      </c>
      <c r="B3522" s="22">
        <v>0</v>
      </c>
      <c r="C3522" s="22" t="s">
        <v>4622</v>
      </c>
      <c r="D3522" s="22">
        <v>2</v>
      </c>
      <c r="E3522" s="23" t="str">
        <f t="shared" si="324"/>
        <v>Green</v>
      </c>
      <c r="F3522" s="72" t="s">
        <v>1711</v>
      </c>
      <c r="G3522" s="23"/>
      <c r="H3522" s="24" t="str">
        <f t="shared" si="325"/>
        <v>Start Loc</v>
      </c>
      <c r="I3522" s="24" t="str">
        <f t="shared" si="326"/>
        <v>End Loc</v>
      </c>
      <c r="J3522" s="24" t="str">
        <f t="shared" si="327"/>
        <v>Segment</v>
      </c>
      <c r="K3522" s="71" t="s">
        <v>894</v>
      </c>
      <c r="L3522" s="22">
        <v>1.5</v>
      </c>
      <c r="M3522" s="22">
        <v>1.74</v>
      </c>
      <c r="N3522" s="22">
        <v>2</v>
      </c>
      <c r="O3522" s="22">
        <v>0</v>
      </c>
      <c r="P3522" s="22">
        <v>0</v>
      </c>
      <c r="Q3522" s="22">
        <v>1</v>
      </c>
      <c r="R3522" s="22"/>
      <c r="S3522" s="22"/>
      <c r="T3522" s="22"/>
      <c r="U3522" t="s">
        <v>1160</v>
      </c>
      <c r="V3522" s="18">
        <f t="shared" si="328"/>
        <v>0.24</v>
      </c>
      <c r="W3522" s="18">
        <v>41.4298609692</v>
      </c>
      <c r="X3522" s="18">
        <v>-82.155180392299997</v>
      </c>
      <c r="Y3522" s="18">
        <v>41.431758412599997</v>
      </c>
      <c r="Z3522" s="18">
        <v>-82.158976386999996</v>
      </c>
      <c r="AA3522" s="71" t="str">
        <f t="shared" si="329"/>
        <v>LOR</v>
      </c>
    </row>
    <row r="3523" spans="1:27" x14ac:dyDescent="0.25">
      <c r="A3523" s="22" t="s">
        <v>5812</v>
      </c>
      <c r="B3523" s="22">
        <v>0</v>
      </c>
      <c r="C3523" s="22" t="s">
        <v>4620</v>
      </c>
      <c r="D3523" s="22">
        <v>2</v>
      </c>
      <c r="E3523" s="23" t="str">
        <f t="shared" si="324"/>
        <v>Green</v>
      </c>
      <c r="F3523" s="72" t="s">
        <v>1717</v>
      </c>
      <c r="G3523" s="23"/>
      <c r="H3523" s="24" t="str">
        <f t="shared" si="325"/>
        <v>Start Loc</v>
      </c>
      <c r="I3523" s="24" t="str">
        <f t="shared" si="326"/>
        <v>End Loc</v>
      </c>
      <c r="J3523" s="24" t="str">
        <f t="shared" si="327"/>
        <v>Segment</v>
      </c>
      <c r="K3523" s="71" t="s">
        <v>861</v>
      </c>
      <c r="L3523" s="22">
        <v>0</v>
      </c>
      <c r="M3523" s="22">
        <v>0.24</v>
      </c>
      <c r="N3523" s="22">
        <v>2</v>
      </c>
      <c r="O3523" s="22">
        <v>0</v>
      </c>
      <c r="P3523" s="22">
        <v>0</v>
      </c>
      <c r="Q3523" s="22">
        <v>1</v>
      </c>
      <c r="R3523" s="22"/>
      <c r="S3523" s="22"/>
      <c r="T3523" s="22"/>
      <c r="U3523" t="s">
        <v>1812</v>
      </c>
      <c r="V3523" s="18">
        <f t="shared" si="328"/>
        <v>0.24</v>
      </c>
      <c r="W3523" s="18">
        <v>41.430480758199998</v>
      </c>
      <c r="X3523" s="18">
        <v>-82.901243678300006</v>
      </c>
      <c r="Y3523" s="18">
        <v>41.431980261299998</v>
      </c>
      <c r="Z3523" s="18">
        <v>-82.898222234399995</v>
      </c>
      <c r="AA3523" s="71" t="str">
        <f t="shared" si="329"/>
        <v>ERI</v>
      </c>
    </row>
    <row r="3524" spans="1:27" x14ac:dyDescent="0.25">
      <c r="A3524" s="22" t="s">
        <v>2265</v>
      </c>
      <c r="B3524" s="22">
        <v>0</v>
      </c>
      <c r="C3524" s="22" t="s">
        <v>4616</v>
      </c>
      <c r="D3524" s="22">
        <v>2</v>
      </c>
      <c r="E3524" s="23" t="str">
        <f t="shared" si="324"/>
        <v>Green</v>
      </c>
      <c r="F3524" s="72" t="s">
        <v>1677</v>
      </c>
      <c r="G3524" s="23"/>
      <c r="H3524" s="24" t="str">
        <f t="shared" si="325"/>
        <v>Start Loc</v>
      </c>
      <c r="I3524" s="24" t="str">
        <f t="shared" si="326"/>
        <v>End Loc</v>
      </c>
      <c r="J3524" s="24" t="str">
        <f t="shared" si="327"/>
        <v>Segment</v>
      </c>
      <c r="K3524" s="71" t="s">
        <v>792</v>
      </c>
      <c r="L3524" s="22">
        <v>4</v>
      </c>
      <c r="M3524" s="22">
        <v>4.24</v>
      </c>
      <c r="N3524" s="22">
        <v>2</v>
      </c>
      <c r="O3524" s="22">
        <v>0</v>
      </c>
      <c r="P3524" s="22">
        <v>0</v>
      </c>
      <c r="Q3524" s="22">
        <v>1</v>
      </c>
      <c r="R3524" s="22"/>
      <c r="S3524" s="22"/>
      <c r="T3524" s="22"/>
      <c r="U3524" t="s">
        <v>586</v>
      </c>
      <c r="V3524" s="18">
        <f t="shared" si="328"/>
        <v>0.24000000000000021</v>
      </c>
      <c r="W3524" s="18">
        <v>41.429791074699999</v>
      </c>
      <c r="X3524" s="18">
        <v>-81.049484056300003</v>
      </c>
      <c r="Y3524" s="18">
        <v>41.432629137299998</v>
      </c>
      <c r="Z3524" s="18">
        <v>-81.052154072099995</v>
      </c>
      <c r="AA3524" s="71" t="str">
        <f t="shared" si="329"/>
        <v>GEA</v>
      </c>
    </row>
    <row r="3525" spans="1:27" x14ac:dyDescent="0.25">
      <c r="A3525" s="22" t="s">
        <v>4030</v>
      </c>
      <c r="B3525" s="22">
        <v>0</v>
      </c>
      <c r="C3525" s="22" t="s">
        <v>4626</v>
      </c>
      <c r="D3525" s="22">
        <v>3</v>
      </c>
      <c r="E3525" s="23" t="str">
        <f t="shared" si="324"/>
        <v>Green</v>
      </c>
      <c r="F3525" s="72" t="s">
        <v>1711</v>
      </c>
      <c r="G3525" s="23"/>
      <c r="H3525" s="24" t="str">
        <f t="shared" si="325"/>
        <v>Start Loc</v>
      </c>
      <c r="I3525" s="24" t="str">
        <f t="shared" si="326"/>
        <v>End Loc</v>
      </c>
      <c r="J3525" s="24" t="str">
        <f t="shared" si="327"/>
        <v>Segment</v>
      </c>
      <c r="K3525" s="71" t="s">
        <v>894</v>
      </c>
      <c r="L3525" s="22">
        <v>1.75</v>
      </c>
      <c r="M3525" s="22">
        <v>1.99</v>
      </c>
      <c r="N3525" s="22">
        <v>3</v>
      </c>
      <c r="O3525" s="22">
        <v>0</v>
      </c>
      <c r="P3525" s="22">
        <v>0</v>
      </c>
      <c r="Q3525" s="22">
        <v>3</v>
      </c>
      <c r="R3525" s="22"/>
      <c r="S3525" s="22"/>
      <c r="T3525" s="22"/>
      <c r="U3525" t="s">
        <v>1160</v>
      </c>
      <c r="V3525" s="18">
        <f t="shared" si="328"/>
        <v>0.24</v>
      </c>
      <c r="W3525" s="18">
        <v>41.431824368400001</v>
      </c>
      <c r="X3525" s="18">
        <v>-82.159132695699995</v>
      </c>
      <c r="Y3525" s="18">
        <v>41.434589999899998</v>
      </c>
      <c r="Z3525" s="18">
        <v>-82.161303735100006</v>
      </c>
      <c r="AA3525" s="71" t="str">
        <f t="shared" si="329"/>
        <v>LOR</v>
      </c>
    </row>
    <row r="3526" spans="1:27" x14ac:dyDescent="0.25">
      <c r="A3526" s="22" t="s">
        <v>3468</v>
      </c>
      <c r="B3526" s="22">
        <v>0</v>
      </c>
      <c r="C3526" s="22" t="s">
        <v>4609</v>
      </c>
      <c r="D3526" s="22">
        <v>4</v>
      </c>
      <c r="E3526" s="23" t="str">
        <f t="shared" si="324"/>
        <v>Green</v>
      </c>
      <c r="F3526" s="72" t="s">
        <v>1677</v>
      </c>
      <c r="G3526" s="23"/>
      <c r="H3526" s="24" t="str">
        <f t="shared" si="325"/>
        <v>Start Loc</v>
      </c>
      <c r="I3526" s="24" t="str">
        <f t="shared" si="326"/>
        <v>End Loc</v>
      </c>
      <c r="J3526" s="24" t="str">
        <f t="shared" si="327"/>
        <v>Segment</v>
      </c>
      <c r="K3526" s="71" t="s">
        <v>792</v>
      </c>
      <c r="L3526" s="22">
        <v>4.25</v>
      </c>
      <c r="M3526" s="22">
        <v>4.49</v>
      </c>
      <c r="N3526" s="22">
        <v>4</v>
      </c>
      <c r="O3526" s="22">
        <v>0</v>
      </c>
      <c r="P3526" s="22">
        <v>0</v>
      </c>
      <c r="Q3526" s="22">
        <v>4</v>
      </c>
      <c r="R3526" s="22"/>
      <c r="S3526" s="22"/>
      <c r="T3526" s="22"/>
      <c r="U3526" t="s">
        <v>586</v>
      </c>
      <c r="V3526" s="18">
        <f t="shared" si="328"/>
        <v>0.24000000000000021</v>
      </c>
      <c r="W3526" s="18">
        <v>41.432748027700001</v>
      </c>
      <c r="X3526" s="18">
        <v>-81.052263959399994</v>
      </c>
      <c r="Y3526" s="18">
        <v>41.435027310300001</v>
      </c>
      <c r="Z3526" s="18">
        <v>-81.055728227800003</v>
      </c>
      <c r="AA3526" s="71" t="str">
        <f t="shared" si="329"/>
        <v>GEA</v>
      </c>
    </row>
    <row r="3527" spans="1:27" x14ac:dyDescent="0.25">
      <c r="A3527" s="22" t="s">
        <v>3724</v>
      </c>
      <c r="B3527" s="22">
        <v>0</v>
      </c>
      <c r="C3527" s="22" t="s">
        <v>4627</v>
      </c>
      <c r="D3527" s="22">
        <v>2</v>
      </c>
      <c r="E3527" s="23" t="str">
        <f t="shared" si="324"/>
        <v>Green</v>
      </c>
      <c r="F3527" s="72" t="s">
        <v>1717</v>
      </c>
      <c r="G3527" s="23"/>
      <c r="H3527" s="24" t="str">
        <f t="shared" si="325"/>
        <v>Start Loc</v>
      </c>
      <c r="I3527" s="24" t="str">
        <f t="shared" si="326"/>
        <v>End Loc</v>
      </c>
      <c r="J3527" s="24" t="str">
        <f t="shared" si="327"/>
        <v>Segment</v>
      </c>
      <c r="K3527" s="71" t="s">
        <v>861</v>
      </c>
      <c r="L3527" s="22">
        <v>3.25</v>
      </c>
      <c r="M3527" s="22">
        <v>3.49</v>
      </c>
      <c r="N3527" s="22">
        <v>2</v>
      </c>
      <c r="O3527" s="22">
        <v>0</v>
      </c>
      <c r="P3527" s="22">
        <v>1</v>
      </c>
      <c r="Q3527" s="22">
        <v>4</v>
      </c>
      <c r="R3527" s="22"/>
      <c r="S3527" s="22"/>
      <c r="T3527" s="22"/>
      <c r="U3527" t="s">
        <v>1812</v>
      </c>
      <c r="V3527" s="18">
        <f t="shared" si="328"/>
        <v>0.24000000000000021</v>
      </c>
      <c r="W3527" s="18">
        <v>41.437460438899997</v>
      </c>
      <c r="X3527" s="18">
        <v>-82.841841638700004</v>
      </c>
      <c r="Y3527" s="18">
        <v>41.435581609099998</v>
      </c>
      <c r="Z3527" s="18">
        <v>-82.839430238899993</v>
      </c>
      <c r="AA3527" s="71" t="str">
        <f t="shared" si="329"/>
        <v>ERI</v>
      </c>
    </row>
    <row r="3528" spans="1:27" x14ac:dyDescent="0.25">
      <c r="A3528" s="22" t="s">
        <v>6464</v>
      </c>
      <c r="B3528" s="22">
        <v>0</v>
      </c>
      <c r="C3528" s="22" t="s">
        <v>4606</v>
      </c>
      <c r="D3528" s="22">
        <v>3</v>
      </c>
      <c r="E3528" s="23" t="str">
        <f t="shared" si="324"/>
        <v>Green</v>
      </c>
      <c r="F3528" s="72" t="s">
        <v>1710</v>
      </c>
      <c r="G3528" s="23"/>
      <c r="H3528" s="24" t="str">
        <f t="shared" si="325"/>
        <v>Start Loc</v>
      </c>
      <c r="I3528" s="24" t="str">
        <f t="shared" si="326"/>
        <v>End Loc</v>
      </c>
      <c r="J3528" s="24" t="str">
        <f t="shared" si="327"/>
        <v>Segment</v>
      </c>
      <c r="K3528" s="71" t="s">
        <v>1149</v>
      </c>
      <c r="L3528" s="22">
        <v>0.25</v>
      </c>
      <c r="M3528" s="22">
        <v>0.49</v>
      </c>
      <c r="N3528" s="22">
        <v>3</v>
      </c>
      <c r="O3528" s="22">
        <v>0</v>
      </c>
      <c r="P3528" s="22">
        <v>1</v>
      </c>
      <c r="Q3528" s="22">
        <v>1</v>
      </c>
      <c r="R3528" s="22"/>
      <c r="S3528" s="22"/>
      <c r="T3528" s="22"/>
      <c r="U3528" t="s">
        <v>1337</v>
      </c>
      <c r="V3528" s="18">
        <f t="shared" si="328"/>
        <v>0.24</v>
      </c>
      <c r="W3528" s="18">
        <v>41.444094853899998</v>
      </c>
      <c r="X3528" s="18">
        <v>-81.399810513199995</v>
      </c>
      <c r="Y3528" s="18">
        <v>41.447268604000001</v>
      </c>
      <c r="Z3528" s="18">
        <v>-81.400327002300003</v>
      </c>
      <c r="AA3528" s="71" t="str">
        <f t="shared" si="329"/>
        <v>CUY</v>
      </c>
    </row>
    <row r="3529" spans="1:27" x14ac:dyDescent="0.25">
      <c r="A3529" s="22" t="s">
        <v>2786</v>
      </c>
      <c r="B3529" s="22">
        <v>0</v>
      </c>
      <c r="C3529" s="22" t="s">
        <v>4621</v>
      </c>
      <c r="D3529" s="22">
        <v>2</v>
      </c>
      <c r="E3529" s="23" t="str">
        <f t="shared" ref="E3529:E3592" si="330">IF(D3529&gt;15,"Red",IF(D3529&gt;10,"Yellow",IF(D3529&gt;5,"Purple",IF(D3529&gt;1,"Green",""))))</f>
        <v>Green</v>
      </c>
      <c r="F3529" s="72" t="s">
        <v>1696</v>
      </c>
      <c r="G3529" s="23"/>
      <c r="H3529" s="24" t="str">
        <f t="shared" ref="H3529:H3592" si="331">IF(W3529=0,"Unavailable",HYPERLINK(CONCATENATE("http://maps.google.com/maps?q=",+W3529,",+",+X3529,"+(Begin)&amp;iwloc=A&amp;hl=en"),"Start Loc"))</f>
        <v>Start Loc</v>
      </c>
      <c r="I3529" s="24" t="str">
        <f t="shared" ref="I3529:I3592" si="332">IF(Y3529=0,"Unavailable",HYPERLINK(CONCATENATE("http://maps.google.com/maps?q=",+Y3529,",+",+Z3529,"+(End)&amp;iwloc=A&amp;hl=en"),"End Loc"))</f>
        <v>End Loc</v>
      </c>
      <c r="J3529" s="24" t="str">
        <f t="shared" ref="J3529:J3592" si="333">HYPERLINK(CONCATENATE("https://www.google.us/maps/dir/",W3529,",",X3529,"/",Y3529,",",Z3529,"/@",AVERAGE(W3529,Y3529),",",AVERAGE(X3529,Z3529),",15z"),"Segment")</f>
        <v>Segment</v>
      </c>
      <c r="K3529" s="71" t="s">
        <v>1061</v>
      </c>
      <c r="L3529" s="22">
        <v>0.75</v>
      </c>
      <c r="M3529" s="22">
        <v>0.99</v>
      </c>
      <c r="N3529" s="22">
        <v>2</v>
      </c>
      <c r="O3529" s="22">
        <v>0</v>
      </c>
      <c r="P3529" s="22">
        <v>0</v>
      </c>
      <c r="Q3529" s="22">
        <v>1</v>
      </c>
      <c r="R3529" s="22"/>
      <c r="S3529" s="22"/>
      <c r="T3529" s="22"/>
      <c r="U3529" t="s">
        <v>1175</v>
      </c>
      <c r="V3529" s="18">
        <f t="shared" ref="V3529:V3592" si="334">M3529-L3529</f>
        <v>0.24</v>
      </c>
      <c r="W3529" s="18">
        <v>41.452954605499997</v>
      </c>
      <c r="X3529" s="18">
        <v>-84.361163695399995</v>
      </c>
      <c r="Y3529" s="18">
        <v>41.455699206200002</v>
      </c>
      <c r="Z3529" s="18">
        <v>-84.358986146800007</v>
      </c>
      <c r="AA3529" s="71" t="str">
        <f t="shared" ref="AA3529:AA3592" si="335">MID(U3529,2,3)</f>
        <v>WIL</v>
      </c>
    </row>
    <row r="3530" spans="1:27" x14ac:dyDescent="0.25">
      <c r="A3530" s="22" t="s">
        <v>2641</v>
      </c>
      <c r="B3530" s="22">
        <v>0</v>
      </c>
      <c r="C3530" s="22" t="s">
        <v>4638</v>
      </c>
      <c r="D3530" s="22">
        <v>4</v>
      </c>
      <c r="E3530" s="23" t="str">
        <f t="shared" si="330"/>
        <v>Green</v>
      </c>
      <c r="F3530" s="72" t="s">
        <v>1677</v>
      </c>
      <c r="G3530" s="23"/>
      <c r="H3530" s="24" t="str">
        <f t="shared" si="331"/>
        <v>Start Loc</v>
      </c>
      <c r="I3530" s="24" t="str">
        <f t="shared" si="332"/>
        <v>End Loc</v>
      </c>
      <c r="J3530" s="24" t="str">
        <f t="shared" si="333"/>
        <v>Segment</v>
      </c>
      <c r="K3530" s="71" t="s">
        <v>864</v>
      </c>
      <c r="L3530" s="22">
        <v>7.5</v>
      </c>
      <c r="M3530" s="22">
        <v>7.74</v>
      </c>
      <c r="N3530" s="22">
        <v>4</v>
      </c>
      <c r="O3530" s="22">
        <v>0</v>
      </c>
      <c r="P3530" s="22">
        <v>1</v>
      </c>
      <c r="Q3530" s="22">
        <v>1</v>
      </c>
      <c r="R3530" s="22"/>
      <c r="S3530" s="22"/>
      <c r="T3530" s="22"/>
      <c r="U3530" t="s">
        <v>334</v>
      </c>
      <c r="V3530" s="18">
        <f t="shared" si="334"/>
        <v>0.24000000000000021</v>
      </c>
      <c r="W3530" s="18">
        <v>41.4536571792</v>
      </c>
      <c r="X3530" s="18">
        <v>-81.157814433200002</v>
      </c>
      <c r="Y3530" s="18">
        <v>41.456120202000001</v>
      </c>
      <c r="Z3530" s="18">
        <v>-81.154643364999998</v>
      </c>
      <c r="AA3530" s="71" t="str">
        <f t="shared" si="335"/>
        <v>GEA</v>
      </c>
    </row>
    <row r="3531" spans="1:27" x14ac:dyDescent="0.25">
      <c r="A3531" s="22" t="s">
        <v>2293</v>
      </c>
      <c r="B3531" s="22">
        <v>0</v>
      </c>
      <c r="C3531" s="22" t="s">
        <v>4606</v>
      </c>
      <c r="D3531" s="22">
        <v>2</v>
      </c>
      <c r="E3531" s="23" t="str">
        <f t="shared" si="330"/>
        <v>Green</v>
      </c>
      <c r="F3531" s="72" t="s">
        <v>1696</v>
      </c>
      <c r="G3531" s="23"/>
      <c r="H3531" s="24" t="str">
        <f t="shared" si="331"/>
        <v>Start Loc</v>
      </c>
      <c r="I3531" s="24" t="str">
        <f t="shared" si="332"/>
        <v>End Loc</v>
      </c>
      <c r="J3531" s="24" t="str">
        <f t="shared" si="333"/>
        <v>Segment</v>
      </c>
      <c r="K3531" s="71" t="s">
        <v>925</v>
      </c>
      <c r="L3531" s="22">
        <v>0.25</v>
      </c>
      <c r="M3531" s="22">
        <v>0.49</v>
      </c>
      <c r="N3531" s="22">
        <v>2</v>
      </c>
      <c r="O3531" s="22">
        <v>0</v>
      </c>
      <c r="P3531" s="22">
        <v>0</v>
      </c>
      <c r="Q3531" s="22">
        <v>0</v>
      </c>
      <c r="R3531" s="22"/>
      <c r="S3531" s="22"/>
      <c r="T3531" s="22"/>
      <c r="U3531" t="s">
        <v>2061</v>
      </c>
      <c r="V3531" s="18">
        <f t="shared" si="334"/>
        <v>0.24</v>
      </c>
      <c r="W3531" s="18">
        <v>41.455575228900003</v>
      </c>
      <c r="X3531" s="18">
        <v>-84.571377698700005</v>
      </c>
      <c r="Y3531" s="18">
        <v>41.458721443199998</v>
      </c>
      <c r="Z3531" s="18">
        <v>-84.573167237000007</v>
      </c>
      <c r="AA3531" s="71" t="str">
        <f t="shared" si="335"/>
        <v>WIL</v>
      </c>
    </row>
    <row r="3532" spans="1:27" x14ac:dyDescent="0.25">
      <c r="A3532" s="22" t="s">
        <v>3766</v>
      </c>
      <c r="B3532" s="22">
        <v>0</v>
      </c>
      <c r="C3532" s="22" t="s">
        <v>4606</v>
      </c>
      <c r="D3532" s="22">
        <v>3</v>
      </c>
      <c r="E3532" s="23" t="str">
        <f t="shared" si="330"/>
        <v>Green</v>
      </c>
      <c r="F3532" s="72" t="s">
        <v>1677</v>
      </c>
      <c r="G3532" s="23"/>
      <c r="H3532" s="24" t="str">
        <f t="shared" si="331"/>
        <v>Start Loc</v>
      </c>
      <c r="I3532" s="24" t="str">
        <f t="shared" si="332"/>
        <v>End Loc</v>
      </c>
      <c r="J3532" s="24" t="str">
        <f t="shared" si="333"/>
        <v>Segment</v>
      </c>
      <c r="K3532" s="71" t="s">
        <v>908</v>
      </c>
      <c r="L3532" s="22">
        <v>0.25</v>
      </c>
      <c r="M3532" s="22">
        <v>0.49</v>
      </c>
      <c r="N3532" s="22">
        <v>3</v>
      </c>
      <c r="O3532" s="22">
        <v>0</v>
      </c>
      <c r="P3532" s="22">
        <v>0</v>
      </c>
      <c r="Q3532" s="22">
        <v>0</v>
      </c>
      <c r="R3532" s="22"/>
      <c r="S3532" s="22"/>
      <c r="T3532" s="22"/>
      <c r="U3532" t="s">
        <v>1177</v>
      </c>
      <c r="V3532" s="18">
        <f t="shared" si="334"/>
        <v>0.24</v>
      </c>
      <c r="W3532" s="18">
        <v>41.458872273499999</v>
      </c>
      <c r="X3532" s="18">
        <v>-81.128832593799999</v>
      </c>
      <c r="Y3532" s="18">
        <v>41.461569168099999</v>
      </c>
      <c r="Z3532" s="18">
        <v>-81.126888470699996</v>
      </c>
      <c r="AA3532" s="71" t="str">
        <f t="shared" si="335"/>
        <v>GEA</v>
      </c>
    </row>
    <row r="3533" spans="1:27" x14ac:dyDescent="0.25">
      <c r="A3533" s="22" t="s">
        <v>2901</v>
      </c>
      <c r="B3533" s="22">
        <v>0</v>
      </c>
      <c r="C3533" s="22" t="s">
        <v>4626</v>
      </c>
      <c r="D3533" s="22">
        <v>2</v>
      </c>
      <c r="E3533" s="23" t="str">
        <f t="shared" si="330"/>
        <v>Green</v>
      </c>
      <c r="F3533" s="72" t="s">
        <v>1712</v>
      </c>
      <c r="G3533" s="23"/>
      <c r="H3533" s="24" t="str">
        <f t="shared" si="331"/>
        <v>Start Loc</v>
      </c>
      <c r="I3533" s="24" t="str">
        <f t="shared" si="332"/>
        <v>End Loc</v>
      </c>
      <c r="J3533" s="24" t="str">
        <f t="shared" si="333"/>
        <v>Segment</v>
      </c>
      <c r="K3533" s="71" t="s">
        <v>848</v>
      </c>
      <c r="L3533" s="22">
        <v>1.75</v>
      </c>
      <c r="M3533" s="22">
        <v>1.99</v>
      </c>
      <c r="N3533" s="22">
        <v>2</v>
      </c>
      <c r="O3533" s="22">
        <v>0</v>
      </c>
      <c r="P3533" s="22">
        <v>0</v>
      </c>
      <c r="Q3533" s="22">
        <v>0</v>
      </c>
      <c r="R3533" s="22"/>
      <c r="S3533" s="22"/>
      <c r="T3533" s="22"/>
      <c r="U3533" t="s">
        <v>475</v>
      </c>
      <c r="V3533" s="18">
        <f t="shared" si="334"/>
        <v>0.24</v>
      </c>
      <c r="W3533" s="18">
        <v>41.463751485499998</v>
      </c>
      <c r="X3533" s="18">
        <v>-83.309581806500006</v>
      </c>
      <c r="Y3533" s="18">
        <v>41.4661613257</v>
      </c>
      <c r="Z3533" s="18">
        <v>-83.306684468399993</v>
      </c>
      <c r="AA3533" s="71" t="str">
        <f t="shared" si="335"/>
        <v>OTT</v>
      </c>
    </row>
    <row r="3534" spans="1:27" x14ac:dyDescent="0.25">
      <c r="A3534" s="22" t="s">
        <v>5388</v>
      </c>
      <c r="B3534" s="22">
        <v>0</v>
      </c>
      <c r="C3534" s="22" t="s">
        <v>4621</v>
      </c>
      <c r="D3534" s="22">
        <v>2</v>
      </c>
      <c r="E3534" s="23" t="str">
        <f t="shared" si="330"/>
        <v>Green</v>
      </c>
      <c r="F3534" s="72" t="s">
        <v>1712</v>
      </c>
      <c r="G3534" s="23"/>
      <c r="H3534" s="24" t="str">
        <f t="shared" si="331"/>
        <v>Start Loc</v>
      </c>
      <c r="I3534" s="24" t="str">
        <f t="shared" si="332"/>
        <v>End Loc</v>
      </c>
      <c r="J3534" s="24" t="str">
        <f t="shared" si="333"/>
        <v>Segment</v>
      </c>
      <c r="K3534" s="71" t="s">
        <v>848</v>
      </c>
      <c r="L3534" s="22">
        <v>0.75</v>
      </c>
      <c r="M3534" s="22">
        <v>0.99</v>
      </c>
      <c r="N3534" s="22">
        <v>2</v>
      </c>
      <c r="O3534" s="22">
        <v>0</v>
      </c>
      <c r="P3534" s="22">
        <v>0</v>
      </c>
      <c r="Q3534" s="22">
        <v>1</v>
      </c>
      <c r="R3534" s="22"/>
      <c r="S3534" s="22"/>
      <c r="T3534" s="22"/>
      <c r="U3534" t="s">
        <v>475</v>
      </c>
      <c r="V3534" s="18">
        <f t="shared" si="334"/>
        <v>0.24</v>
      </c>
      <c r="W3534" s="18">
        <v>41.4653240162</v>
      </c>
      <c r="X3534" s="18">
        <v>-83.327212825000004</v>
      </c>
      <c r="Y3534" s="18">
        <v>41.466780385699998</v>
      </c>
      <c r="Z3534" s="18">
        <v>-83.323228628699994</v>
      </c>
      <c r="AA3534" s="71" t="str">
        <f t="shared" si="335"/>
        <v>OTT</v>
      </c>
    </row>
    <row r="3535" spans="1:27" x14ac:dyDescent="0.25">
      <c r="A3535" s="22" t="s">
        <v>3166</v>
      </c>
      <c r="B3535" s="22">
        <v>0</v>
      </c>
      <c r="C3535" s="22" t="s">
        <v>4612</v>
      </c>
      <c r="D3535" s="22">
        <v>2</v>
      </c>
      <c r="E3535" s="23" t="str">
        <f t="shared" si="330"/>
        <v>Green</v>
      </c>
      <c r="F3535" s="72" t="s">
        <v>1750</v>
      </c>
      <c r="G3535" s="23"/>
      <c r="H3535" s="24" t="str">
        <f t="shared" si="331"/>
        <v>Start Loc</v>
      </c>
      <c r="I3535" s="24" t="str">
        <f t="shared" si="332"/>
        <v>End Loc</v>
      </c>
      <c r="J3535" s="24" t="str">
        <f t="shared" si="333"/>
        <v>Segment</v>
      </c>
      <c r="K3535" s="71" t="e">
        <v>#VALUE!</v>
      </c>
      <c r="L3535" s="22">
        <v>1</v>
      </c>
      <c r="M3535" s="22">
        <v>1.24</v>
      </c>
      <c r="N3535" s="22">
        <v>2</v>
      </c>
      <c r="O3535" s="22">
        <v>0</v>
      </c>
      <c r="P3535" s="22">
        <v>1</v>
      </c>
      <c r="Q3535" s="22">
        <v>4</v>
      </c>
      <c r="R3535" s="22"/>
      <c r="S3535" s="22"/>
      <c r="T3535" s="22"/>
      <c r="U3535" t="s">
        <v>2179</v>
      </c>
      <c r="V3535" s="18">
        <f t="shared" si="334"/>
        <v>0.24</v>
      </c>
      <c r="W3535" s="18">
        <v>41.472128488400003</v>
      </c>
      <c r="X3535" s="18">
        <v>-84.214558924000002</v>
      </c>
      <c r="Y3535" s="18">
        <v>41.4743279562</v>
      </c>
      <c r="Z3535" s="18">
        <v>-84.211020587700006</v>
      </c>
      <c r="AA3535" s="71" t="str">
        <f t="shared" si="335"/>
        <v>HEN</v>
      </c>
    </row>
    <row r="3536" spans="1:27" x14ac:dyDescent="0.25">
      <c r="A3536" s="22" t="s">
        <v>3561</v>
      </c>
      <c r="B3536" s="22">
        <v>0</v>
      </c>
      <c r="C3536" s="22" t="s">
        <v>4612</v>
      </c>
      <c r="D3536" s="22">
        <v>4</v>
      </c>
      <c r="E3536" s="23" t="str">
        <f t="shared" si="330"/>
        <v>Green</v>
      </c>
      <c r="F3536" s="72" t="s">
        <v>1677</v>
      </c>
      <c r="G3536" s="23"/>
      <c r="H3536" s="24" t="str">
        <f t="shared" si="331"/>
        <v>Start Loc</v>
      </c>
      <c r="I3536" s="24" t="str">
        <f t="shared" si="332"/>
        <v>End Loc</v>
      </c>
      <c r="J3536" s="24" t="str">
        <f t="shared" si="333"/>
        <v>Segment</v>
      </c>
      <c r="K3536" s="71" t="s">
        <v>815</v>
      </c>
      <c r="L3536" s="22">
        <v>1</v>
      </c>
      <c r="M3536" s="22">
        <v>1.24</v>
      </c>
      <c r="N3536" s="22">
        <v>4</v>
      </c>
      <c r="O3536" s="22">
        <v>0</v>
      </c>
      <c r="P3536" s="22">
        <v>0</v>
      </c>
      <c r="Q3536" s="22">
        <v>2</v>
      </c>
      <c r="R3536" s="22"/>
      <c r="S3536" s="22"/>
      <c r="T3536" s="22"/>
      <c r="U3536" t="s">
        <v>1423</v>
      </c>
      <c r="V3536" s="18">
        <f t="shared" si="334"/>
        <v>0.24</v>
      </c>
      <c r="W3536" s="18">
        <v>41.474770521799996</v>
      </c>
      <c r="X3536" s="18">
        <v>-81.214021789699999</v>
      </c>
      <c r="Y3536" s="18">
        <v>41.476428490700002</v>
      </c>
      <c r="Z3536" s="18">
        <v>-81.2173568579</v>
      </c>
      <c r="AA3536" s="71" t="str">
        <f t="shared" si="335"/>
        <v>GEA</v>
      </c>
    </row>
    <row r="3537" spans="1:27" x14ac:dyDescent="0.25">
      <c r="A3537" s="22" t="s">
        <v>5710</v>
      </c>
      <c r="B3537" s="22">
        <v>0</v>
      </c>
      <c r="C3537" s="22" t="s">
        <v>4626</v>
      </c>
      <c r="D3537" s="22">
        <v>2</v>
      </c>
      <c r="E3537" s="23" t="str">
        <f t="shared" si="330"/>
        <v>Green</v>
      </c>
      <c r="F3537" s="72" t="s">
        <v>1750</v>
      </c>
      <c r="G3537" s="23"/>
      <c r="H3537" s="24" t="str">
        <f t="shared" si="331"/>
        <v>Start Loc</v>
      </c>
      <c r="I3537" s="24" t="str">
        <f t="shared" si="332"/>
        <v>End Loc</v>
      </c>
      <c r="J3537" s="24" t="str">
        <f t="shared" si="333"/>
        <v>Segment</v>
      </c>
      <c r="K3537" s="71" t="e">
        <v>#VALUE!</v>
      </c>
      <c r="L3537" s="22">
        <v>1.75</v>
      </c>
      <c r="M3537" s="22">
        <v>1.99</v>
      </c>
      <c r="N3537" s="22">
        <v>2</v>
      </c>
      <c r="O3537" s="22">
        <v>0</v>
      </c>
      <c r="P3537" s="22">
        <v>0</v>
      </c>
      <c r="Q3537" s="22">
        <v>0</v>
      </c>
      <c r="R3537" s="22"/>
      <c r="S3537" s="22"/>
      <c r="T3537" s="22"/>
      <c r="U3537" t="s">
        <v>2179</v>
      </c>
      <c r="V3537" s="18">
        <f t="shared" si="334"/>
        <v>0.24</v>
      </c>
      <c r="W3537" s="18">
        <v>41.476898271800003</v>
      </c>
      <c r="X3537" s="18">
        <v>-84.201809177399994</v>
      </c>
      <c r="Y3537" s="18">
        <v>41.478443328600001</v>
      </c>
      <c r="Z3537" s="18">
        <v>-84.197754123799996</v>
      </c>
      <c r="AA3537" s="71" t="str">
        <f t="shared" si="335"/>
        <v>HEN</v>
      </c>
    </row>
    <row r="3538" spans="1:27" x14ac:dyDescent="0.25">
      <c r="A3538" s="22" t="s">
        <v>2914</v>
      </c>
      <c r="B3538" s="22">
        <v>0</v>
      </c>
      <c r="C3538" s="22" t="s">
        <v>4612</v>
      </c>
      <c r="D3538" s="22">
        <v>2</v>
      </c>
      <c r="E3538" s="23" t="str">
        <f t="shared" si="330"/>
        <v>Green</v>
      </c>
      <c r="F3538" s="72" t="s">
        <v>1677</v>
      </c>
      <c r="G3538" s="23"/>
      <c r="H3538" s="24" t="str">
        <f t="shared" si="331"/>
        <v>Start Loc</v>
      </c>
      <c r="I3538" s="24" t="str">
        <f t="shared" si="332"/>
        <v>End Loc</v>
      </c>
      <c r="J3538" s="24" t="str">
        <f t="shared" si="333"/>
        <v>Segment</v>
      </c>
      <c r="K3538" s="71" t="s">
        <v>803</v>
      </c>
      <c r="L3538" s="22">
        <v>1</v>
      </c>
      <c r="M3538" s="22">
        <v>1.24</v>
      </c>
      <c r="N3538" s="22">
        <v>2</v>
      </c>
      <c r="O3538" s="22">
        <v>0</v>
      </c>
      <c r="P3538" s="22">
        <v>1</v>
      </c>
      <c r="Q3538" s="22">
        <v>1</v>
      </c>
      <c r="R3538" s="22"/>
      <c r="S3538" s="22"/>
      <c r="T3538" s="22"/>
      <c r="U3538" t="s">
        <v>634</v>
      </c>
      <c r="V3538" s="18">
        <f t="shared" si="334"/>
        <v>0.24</v>
      </c>
      <c r="W3538" s="18">
        <v>41.477638296800002</v>
      </c>
      <c r="X3538" s="18">
        <v>-81.288327691000006</v>
      </c>
      <c r="Y3538" s="18">
        <v>41.481045050600002</v>
      </c>
      <c r="Z3538" s="18">
        <v>-81.288869095799996</v>
      </c>
      <c r="AA3538" s="71" t="str">
        <f t="shared" si="335"/>
        <v>GEA</v>
      </c>
    </row>
    <row r="3539" spans="1:27" x14ac:dyDescent="0.25">
      <c r="A3539" s="22" t="s">
        <v>5193</v>
      </c>
      <c r="B3539" s="22">
        <v>0</v>
      </c>
      <c r="C3539" s="22" t="s">
        <v>4616</v>
      </c>
      <c r="D3539" s="22">
        <v>2</v>
      </c>
      <c r="E3539" s="23" t="str">
        <f t="shared" si="330"/>
        <v>Green</v>
      </c>
      <c r="F3539" s="72" t="s">
        <v>1712</v>
      </c>
      <c r="G3539" s="23"/>
      <c r="H3539" s="24" t="str">
        <f t="shared" si="331"/>
        <v>Start Loc</v>
      </c>
      <c r="I3539" s="24" t="str">
        <f t="shared" si="332"/>
        <v>End Loc</v>
      </c>
      <c r="J3539" s="24" t="str">
        <f t="shared" si="333"/>
        <v>Segment</v>
      </c>
      <c r="K3539" s="71" t="s">
        <v>833</v>
      </c>
      <c r="L3539" s="22">
        <v>4</v>
      </c>
      <c r="M3539" s="22">
        <v>4.24</v>
      </c>
      <c r="N3539" s="22">
        <v>2</v>
      </c>
      <c r="O3539" s="22">
        <v>0</v>
      </c>
      <c r="P3539" s="22">
        <v>0</v>
      </c>
      <c r="Q3539" s="22">
        <v>2</v>
      </c>
      <c r="R3539" s="22"/>
      <c r="S3539" s="22"/>
      <c r="T3539" s="22"/>
      <c r="U3539" t="s">
        <v>4827</v>
      </c>
      <c r="V3539" s="18">
        <f t="shared" si="334"/>
        <v>0.24000000000000021</v>
      </c>
      <c r="W3539" s="18">
        <v>41.486394359400002</v>
      </c>
      <c r="X3539" s="18">
        <v>-83.072701525100001</v>
      </c>
      <c r="Y3539" s="18">
        <v>41.486385967799997</v>
      </c>
      <c r="Z3539" s="18">
        <v>-83.068078686000007</v>
      </c>
      <c r="AA3539" s="71" t="str">
        <f t="shared" si="335"/>
        <v>OTT</v>
      </c>
    </row>
    <row r="3540" spans="1:27" x14ac:dyDescent="0.25">
      <c r="A3540" s="22" t="s">
        <v>6251</v>
      </c>
      <c r="B3540" s="22">
        <v>0</v>
      </c>
      <c r="C3540" s="22" t="s">
        <v>4622</v>
      </c>
      <c r="D3540" s="22">
        <v>2</v>
      </c>
      <c r="E3540" s="23" t="str">
        <f t="shared" si="330"/>
        <v>Green</v>
      </c>
      <c r="F3540" s="72" t="s">
        <v>1712</v>
      </c>
      <c r="G3540" s="23"/>
      <c r="H3540" s="24" t="str">
        <f t="shared" si="331"/>
        <v>Start Loc</v>
      </c>
      <c r="I3540" s="24" t="str">
        <f t="shared" si="332"/>
        <v>End Loc</v>
      </c>
      <c r="J3540" s="24" t="str">
        <f t="shared" si="333"/>
        <v>Segment</v>
      </c>
      <c r="K3540" s="71" t="s">
        <v>833</v>
      </c>
      <c r="L3540" s="22">
        <v>1.5</v>
      </c>
      <c r="M3540" s="22">
        <v>1.74</v>
      </c>
      <c r="N3540" s="22">
        <v>2</v>
      </c>
      <c r="O3540" s="22">
        <v>0</v>
      </c>
      <c r="P3540" s="22">
        <v>0</v>
      </c>
      <c r="Q3540" s="22">
        <v>0</v>
      </c>
      <c r="R3540" s="22"/>
      <c r="S3540" s="22"/>
      <c r="T3540" s="22"/>
      <c r="U3540" t="s">
        <v>4827</v>
      </c>
      <c r="V3540" s="18">
        <f t="shared" si="334"/>
        <v>0.24</v>
      </c>
      <c r="W3540" s="18">
        <v>41.488077019899997</v>
      </c>
      <c r="X3540" s="18">
        <v>-83.1201522641</v>
      </c>
      <c r="Y3540" s="18">
        <v>41.486560839799999</v>
      </c>
      <c r="Z3540" s="18">
        <v>-83.1162575508</v>
      </c>
      <c r="AA3540" s="71" t="str">
        <f t="shared" si="335"/>
        <v>OTT</v>
      </c>
    </row>
    <row r="3541" spans="1:27" x14ac:dyDescent="0.25">
      <c r="A3541" s="22" t="s">
        <v>3903</v>
      </c>
      <c r="B3541" s="22">
        <v>0</v>
      </c>
      <c r="C3541" s="22" t="s">
        <v>4612</v>
      </c>
      <c r="D3541" s="22">
        <v>3</v>
      </c>
      <c r="E3541" s="23" t="str">
        <f t="shared" si="330"/>
        <v>Green</v>
      </c>
      <c r="F3541" s="72" t="s">
        <v>1677</v>
      </c>
      <c r="G3541" s="23"/>
      <c r="H3541" s="24" t="str">
        <f t="shared" si="331"/>
        <v>Start Loc</v>
      </c>
      <c r="I3541" s="24" t="str">
        <f t="shared" si="332"/>
        <v>End Loc</v>
      </c>
      <c r="J3541" s="24" t="str">
        <f t="shared" si="333"/>
        <v>Segment</v>
      </c>
      <c r="K3541" s="71" t="s">
        <v>4711</v>
      </c>
      <c r="L3541" s="22">
        <v>1</v>
      </c>
      <c r="M3541" s="22">
        <v>1.24</v>
      </c>
      <c r="N3541" s="22">
        <v>3</v>
      </c>
      <c r="O3541" s="22">
        <v>0</v>
      </c>
      <c r="P3541" s="22">
        <v>0</v>
      </c>
      <c r="Q3541" s="22">
        <v>1</v>
      </c>
      <c r="R3541" s="22"/>
      <c r="S3541" s="22"/>
      <c r="T3541" s="22"/>
      <c r="U3541" t="s">
        <v>2119</v>
      </c>
      <c r="V3541" s="18">
        <f t="shared" si="334"/>
        <v>0.24</v>
      </c>
      <c r="W3541" s="18">
        <v>41.484795119300003</v>
      </c>
      <c r="X3541" s="18">
        <v>-81.1752720068</v>
      </c>
      <c r="Y3541" s="18">
        <v>41.487811080500002</v>
      </c>
      <c r="Z3541" s="18">
        <v>-81.174285917099994</v>
      </c>
      <c r="AA3541" s="71" t="str">
        <f t="shared" si="335"/>
        <v>GEA</v>
      </c>
    </row>
    <row r="3542" spans="1:27" x14ac:dyDescent="0.25">
      <c r="A3542" s="22" t="s">
        <v>2348</v>
      </c>
      <c r="B3542" s="22">
        <v>0</v>
      </c>
      <c r="C3542" s="22" t="s">
        <v>4626</v>
      </c>
      <c r="D3542" s="22">
        <v>4</v>
      </c>
      <c r="E3542" s="23" t="str">
        <f t="shared" si="330"/>
        <v>Green</v>
      </c>
      <c r="F3542" s="72" t="s">
        <v>1677</v>
      </c>
      <c r="G3542" s="23"/>
      <c r="H3542" s="24" t="str">
        <f t="shared" si="331"/>
        <v>Start Loc</v>
      </c>
      <c r="I3542" s="24" t="str">
        <f t="shared" si="332"/>
        <v>End Loc</v>
      </c>
      <c r="J3542" s="24" t="str">
        <f t="shared" si="333"/>
        <v>Segment</v>
      </c>
      <c r="K3542" s="71" t="s">
        <v>854</v>
      </c>
      <c r="L3542" s="22">
        <v>1.75</v>
      </c>
      <c r="M3542" s="22">
        <v>1.99</v>
      </c>
      <c r="N3542" s="22">
        <v>4</v>
      </c>
      <c r="O3542" s="22">
        <v>0</v>
      </c>
      <c r="P3542" s="22">
        <v>0</v>
      </c>
      <c r="Q3542" s="22">
        <v>0</v>
      </c>
      <c r="R3542" s="22"/>
      <c r="S3542" s="22"/>
      <c r="T3542" s="22"/>
      <c r="U3542" t="s">
        <v>1641</v>
      </c>
      <c r="V3542" s="18">
        <f t="shared" si="334"/>
        <v>0.24</v>
      </c>
      <c r="W3542" s="18">
        <v>41.487108899699997</v>
      </c>
      <c r="X3542" s="18">
        <v>-81.105456564400001</v>
      </c>
      <c r="Y3542" s="18">
        <v>41.489092528299999</v>
      </c>
      <c r="Z3542" s="18">
        <v>-81.101912188599997</v>
      </c>
      <c r="AA3542" s="71" t="str">
        <f t="shared" si="335"/>
        <v>GEA</v>
      </c>
    </row>
    <row r="3543" spans="1:27" x14ac:dyDescent="0.25">
      <c r="A3543" s="22" t="s">
        <v>5628</v>
      </c>
      <c r="B3543" s="22">
        <v>0</v>
      </c>
      <c r="C3543" s="22" t="s">
        <v>4628</v>
      </c>
      <c r="D3543" s="22">
        <v>2</v>
      </c>
      <c r="E3543" s="23" t="str">
        <f t="shared" si="330"/>
        <v>Green</v>
      </c>
      <c r="F3543" s="72" t="s">
        <v>1677</v>
      </c>
      <c r="G3543" s="23"/>
      <c r="H3543" s="24" t="str">
        <f t="shared" si="331"/>
        <v>Start Loc</v>
      </c>
      <c r="I3543" s="24" t="str">
        <f t="shared" si="332"/>
        <v>End Loc</v>
      </c>
      <c r="J3543" s="24" t="str">
        <f t="shared" si="333"/>
        <v>Segment</v>
      </c>
      <c r="K3543" s="71" t="s">
        <v>842</v>
      </c>
      <c r="L3543" s="22">
        <v>4.75</v>
      </c>
      <c r="M3543" s="22">
        <v>4.99</v>
      </c>
      <c r="N3543" s="22">
        <v>2</v>
      </c>
      <c r="O3543" s="22">
        <v>0</v>
      </c>
      <c r="P3543" s="22">
        <v>0</v>
      </c>
      <c r="Q3543" s="22">
        <v>0</v>
      </c>
      <c r="R3543" s="22"/>
      <c r="S3543" s="22"/>
      <c r="T3543" s="22"/>
      <c r="U3543" t="s">
        <v>602</v>
      </c>
      <c r="V3543" s="18">
        <f t="shared" si="334"/>
        <v>0.24000000000000021</v>
      </c>
      <c r="W3543" s="18">
        <v>41.488643953699999</v>
      </c>
      <c r="X3543" s="18">
        <v>-81.300409053300001</v>
      </c>
      <c r="Y3543" s="18">
        <v>41.489764349700003</v>
      </c>
      <c r="Z3543" s="18">
        <v>-81.296362174400002</v>
      </c>
      <c r="AA3543" s="71" t="str">
        <f t="shared" si="335"/>
        <v>GEA</v>
      </c>
    </row>
    <row r="3544" spans="1:27" x14ac:dyDescent="0.25">
      <c r="A3544" s="22" t="s">
        <v>5895</v>
      </c>
      <c r="B3544" s="22">
        <v>0</v>
      </c>
      <c r="C3544" s="22" t="s">
        <v>4620</v>
      </c>
      <c r="D3544" s="22">
        <v>2</v>
      </c>
      <c r="E3544" s="23" t="str">
        <f t="shared" si="330"/>
        <v>Green</v>
      </c>
      <c r="F3544" s="72" t="s">
        <v>1712</v>
      </c>
      <c r="G3544" s="23"/>
      <c r="H3544" s="24" t="str">
        <f t="shared" si="331"/>
        <v>Start Loc</v>
      </c>
      <c r="I3544" s="24" t="str">
        <f t="shared" si="332"/>
        <v>End Loc</v>
      </c>
      <c r="J3544" s="24" t="str">
        <f t="shared" si="333"/>
        <v>Segment</v>
      </c>
      <c r="K3544" s="71" t="s">
        <v>908</v>
      </c>
      <c r="L3544" s="22">
        <v>0</v>
      </c>
      <c r="M3544" s="22">
        <v>0.24</v>
      </c>
      <c r="N3544" s="22">
        <v>2</v>
      </c>
      <c r="O3544" s="22">
        <v>0</v>
      </c>
      <c r="P3544" s="22">
        <v>0</v>
      </c>
      <c r="Q3544" s="22">
        <v>0</v>
      </c>
      <c r="R3544" s="22"/>
      <c r="S3544" s="22"/>
      <c r="T3544" s="22"/>
      <c r="U3544" t="s">
        <v>2199</v>
      </c>
      <c r="V3544" s="18">
        <f t="shared" si="334"/>
        <v>0.24</v>
      </c>
      <c r="W3544" s="18">
        <v>41.491464438599998</v>
      </c>
      <c r="X3544" s="18">
        <v>-82.870936710699993</v>
      </c>
      <c r="Y3544" s="18">
        <v>41.490687176800002</v>
      </c>
      <c r="Z3544" s="18">
        <v>-82.875314564899995</v>
      </c>
      <c r="AA3544" s="71" t="str">
        <f t="shared" si="335"/>
        <v>OTT</v>
      </c>
    </row>
    <row r="3545" spans="1:27" x14ac:dyDescent="0.25">
      <c r="A3545" s="22" t="s">
        <v>5949</v>
      </c>
      <c r="B3545" s="22">
        <v>0</v>
      </c>
      <c r="C3545" s="22" t="s">
        <v>4612</v>
      </c>
      <c r="D3545" s="22">
        <v>2</v>
      </c>
      <c r="E3545" s="23" t="str">
        <f t="shared" si="330"/>
        <v>Green</v>
      </c>
      <c r="F3545" s="72" t="s">
        <v>1712</v>
      </c>
      <c r="G3545" s="23"/>
      <c r="H3545" s="24" t="str">
        <f t="shared" si="331"/>
        <v>Start Loc</v>
      </c>
      <c r="I3545" s="24" t="str">
        <f t="shared" si="332"/>
        <v>End Loc</v>
      </c>
      <c r="J3545" s="24" t="str">
        <f t="shared" si="333"/>
        <v>Segment</v>
      </c>
      <c r="K3545" s="71" t="s">
        <v>833</v>
      </c>
      <c r="L3545" s="22">
        <v>1</v>
      </c>
      <c r="M3545" s="22">
        <v>1.24</v>
      </c>
      <c r="N3545" s="22">
        <v>2</v>
      </c>
      <c r="O3545" s="22">
        <v>0</v>
      </c>
      <c r="P3545" s="22">
        <v>1</v>
      </c>
      <c r="Q3545" s="22">
        <v>2</v>
      </c>
      <c r="R3545" s="22"/>
      <c r="S3545" s="22"/>
      <c r="T3545" s="22"/>
      <c r="U3545" t="s">
        <v>4827</v>
      </c>
      <c r="V3545" s="18">
        <f t="shared" si="334"/>
        <v>0.24</v>
      </c>
      <c r="W3545" s="18">
        <v>41.492369696899999</v>
      </c>
      <c r="X3545" s="18">
        <v>-83.127579408200006</v>
      </c>
      <c r="Y3545" s="18">
        <v>41.490750275499998</v>
      </c>
      <c r="Z3545" s="18">
        <v>-83.123678819899993</v>
      </c>
      <c r="AA3545" s="71" t="str">
        <f t="shared" si="335"/>
        <v>OTT</v>
      </c>
    </row>
    <row r="3546" spans="1:27" x14ac:dyDescent="0.25">
      <c r="A3546" s="22" t="s">
        <v>4094</v>
      </c>
      <c r="B3546" s="22">
        <v>0</v>
      </c>
      <c r="C3546" s="22" t="s">
        <v>4665</v>
      </c>
      <c r="D3546" s="22">
        <v>2</v>
      </c>
      <c r="E3546" s="23" t="str">
        <f t="shared" si="330"/>
        <v>Green</v>
      </c>
      <c r="F3546" s="72" t="s">
        <v>1677</v>
      </c>
      <c r="G3546" s="23"/>
      <c r="H3546" s="24" t="str">
        <f t="shared" si="331"/>
        <v>Start Loc</v>
      </c>
      <c r="I3546" s="24" t="str">
        <f t="shared" si="332"/>
        <v>End Loc</v>
      </c>
      <c r="J3546" s="24" t="str">
        <f t="shared" si="333"/>
        <v>Segment</v>
      </c>
      <c r="K3546" s="71" t="s">
        <v>808</v>
      </c>
      <c r="L3546" s="22">
        <v>9.75</v>
      </c>
      <c r="M3546" s="22">
        <v>9.99</v>
      </c>
      <c r="N3546" s="22">
        <v>2</v>
      </c>
      <c r="O3546" s="22">
        <v>0</v>
      </c>
      <c r="P3546" s="22">
        <v>0</v>
      </c>
      <c r="Q3546" s="22">
        <v>2</v>
      </c>
      <c r="R3546" s="22"/>
      <c r="S3546" s="22"/>
      <c r="T3546" s="22"/>
      <c r="U3546" t="s">
        <v>266</v>
      </c>
      <c r="V3546" s="18">
        <f t="shared" si="334"/>
        <v>0.24000000000000021</v>
      </c>
      <c r="W3546" s="18">
        <v>41.4881603794</v>
      </c>
      <c r="X3546" s="18">
        <v>-81.243871045000006</v>
      </c>
      <c r="Y3546" s="18">
        <v>41.4915707372</v>
      </c>
      <c r="Z3546" s="18">
        <v>-81.243265294799997</v>
      </c>
      <c r="AA3546" s="71" t="str">
        <f t="shared" si="335"/>
        <v>GEA</v>
      </c>
    </row>
    <row r="3547" spans="1:27" x14ac:dyDescent="0.25">
      <c r="A3547" s="22" t="s">
        <v>3191</v>
      </c>
      <c r="B3547" s="22">
        <v>0</v>
      </c>
      <c r="C3547" s="22" t="s">
        <v>4622</v>
      </c>
      <c r="D3547" s="22">
        <v>2</v>
      </c>
      <c r="E3547" s="23" t="str">
        <f t="shared" si="330"/>
        <v>Green</v>
      </c>
      <c r="F3547" s="72" t="s">
        <v>1677</v>
      </c>
      <c r="G3547" s="23"/>
      <c r="H3547" s="24" t="str">
        <f t="shared" si="331"/>
        <v>Start Loc</v>
      </c>
      <c r="I3547" s="24" t="str">
        <f t="shared" si="332"/>
        <v>End Loc</v>
      </c>
      <c r="J3547" s="24" t="str">
        <f t="shared" si="333"/>
        <v>Segment</v>
      </c>
      <c r="K3547" s="71" t="s">
        <v>4711</v>
      </c>
      <c r="L3547" s="22">
        <v>1.5</v>
      </c>
      <c r="M3547" s="22">
        <v>1.74</v>
      </c>
      <c r="N3547" s="22">
        <v>2</v>
      </c>
      <c r="O3547" s="22">
        <v>0</v>
      </c>
      <c r="P3547" s="22">
        <v>0</v>
      </c>
      <c r="Q3547" s="22">
        <v>0</v>
      </c>
      <c r="R3547" s="22"/>
      <c r="S3547" s="22"/>
      <c r="T3547" s="22"/>
      <c r="U3547" t="s">
        <v>2119</v>
      </c>
      <c r="V3547" s="18">
        <f t="shared" si="334"/>
        <v>0.24</v>
      </c>
      <c r="W3547" s="18">
        <v>41.489846841099997</v>
      </c>
      <c r="X3547" s="18">
        <v>-81.178429063099998</v>
      </c>
      <c r="Y3547" s="18">
        <v>41.491995834900003</v>
      </c>
      <c r="Z3547" s="18">
        <v>-81.181506932000005</v>
      </c>
      <c r="AA3547" s="71" t="str">
        <f t="shared" si="335"/>
        <v>GEA</v>
      </c>
    </row>
    <row r="3548" spans="1:27" x14ac:dyDescent="0.25">
      <c r="A3548" s="22" t="s">
        <v>3657</v>
      </c>
      <c r="B3548" s="22">
        <v>0</v>
      </c>
      <c r="C3548" s="22" t="s">
        <v>4621</v>
      </c>
      <c r="D3548" s="22">
        <v>2</v>
      </c>
      <c r="E3548" s="23" t="str">
        <f t="shared" si="330"/>
        <v>Green</v>
      </c>
      <c r="F3548" s="72" t="s">
        <v>1712</v>
      </c>
      <c r="G3548" s="23"/>
      <c r="H3548" s="24" t="str">
        <f t="shared" si="331"/>
        <v>Start Loc</v>
      </c>
      <c r="I3548" s="24" t="str">
        <f t="shared" si="332"/>
        <v>End Loc</v>
      </c>
      <c r="J3548" s="24" t="str">
        <f t="shared" si="333"/>
        <v>Segment</v>
      </c>
      <c r="K3548" s="71" t="s">
        <v>908</v>
      </c>
      <c r="L3548" s="22">
        <v>0.75</v>
      </c>
      <c r="M3548" s="22">
        <v>0.99</v>
      </c>
      <c r="N3548" s="22">
        <v>2</v>
      </c>
      <c r="O3548" s="22">
        <v>0</v>
      </c>
      <c r="P3548" s="22">
        <v>0</v>
      </c>
      <c r="Q3548" s="22">
        <v>1</v>
      </c>
      <c r="R3548" s="22"/>
      <c r="S3548" s="22"/>
      <c r="T3548" s="22"/>
      <c r="U3548" t="s">
        <v>2199</v>
      </c>
      <c r="V3548" s="18">
        <f t="shared" si="334"/>
        <v>0.24</v>
      </c>
      <c r="W3548" s="18">
        <v>41.491185161700002</v>
      </c>
      <c r="X3548" s="18">
        <v>-82.883971747900006</v>
      </c>
      <c r="Y3548" s="18">
        <v>41.4940790116</v>
      </c>
      <c r="Z3548" s="18">
        <v>-82.886454232299997</v>
      </c>
      <c r="AA3548" s="71" t="str">
        <f t="shared" si="335"/>
        <v>OTT</v>
      </c>
    </row>
    <row r="3549" spans="1:27" x14ac:dyDescent="0.25">
      <c r="A3549" s="22" t="s">
        <v>4056</v>
      </c>
      <c r="B3549" s="22">
        <v>0</v>
      </c>
      <c r="C3549" s="22" t="s">
        <v>4625</v>
      </c>
      <c r="D3549" s="22">
        <v>5</v>
      </c>
      <c r="E3549" s="23" t="str">
        <f t="shared" si="330"/>
        <v>Green</v>
      </c>
      <c r="F3549" s="72" t="s">
        <v>1677</v>
      </c>
      <c r="G3549" s="23"/>
      <c r="H3549" s="24" t="str">
        <f t="shared" si="331"/>
        <v>Start Loc</v>
      </c>
      <c r="I3549" s="24" t="str">
        <f t="shared" si="332"/>
        <v>End Loc</v>
      </c>
      <c r="J3549" s="24" t="str">
        <f t="shared" si="333"/>
        <v>Segment</v>
      </c>
      <c r="K3549" s="71" t="s">
        <v>808</v>
      </c>
      <c r="L3549" s="22">
        <v>10</v>
      </c>
      <c r="M3549" s="22">
        <v>10.24</v>
      </c>
      <c r="N3549" s="22">
        <v>5</v>
      </c>
      <c r="O3549" s="22">
        <v>0</v>
      </c>
      <c r="P3549" s="22">
        <v>0</v>
      </c>
      <c r="Q3549" s="22">
        <v>4</v>
      </c>
      <c r="R3549" s="22"/>
      <c r="S3549" s="22"/>
      <c r="T3549" s="22"/>
      <c r="U3549" t="s">
        <v>266</v>
      </c>
      <c r="V3549" s="18">
        <f t="shared" si="334"/>
        <v>0.24000000000000021</v>
      </c>
      <c r="W3549" s="18">
        <v>41.491708701599997</v>
      </c>
      <c r="X3549" s="18">
        <v>-81.243207825100001</v>
      </c>
      <c r="Y3549" s="18">
        <v>41.495077225899998</v>
      </c>
      <c r="Z3549" s="18">
        <v>-81.242537073700007</v>
      </c>
      <c r="AA3549" s="71" t="str">
        <f t="shared" si="335"/>
        <v>GEA</v>
      </c>
    </row>
    <row r="3550" spans="1:27" x14ac:dyDescent="0.25">
      <c r="A3550" s="22" t="s">
        <v>2845</v>
      </c>
      <c r="B3550" s="22">
        <v>0</v>
      </c>
      <c r="C3550" s="22" t="s">
        <v>4617</v>
      </c>
      <c r="D3550" s="22">
        <v>2</v>
      </c>
      <c r="E3550" s="23" t="str">
        <f t="shared" si="330"/>
        <v>Green</v>
      </c>
      <c r="F3550" s="72" t="s">
        <v>1677</v>
      </c>
      <c r="G3550" s="23"/>
      <c r="H3550" s="24" t="str">
        <f t="shared" si="331"/>
        <v>Start Loc</v>
      </c>
      <c r="I3550" s="24" t="str">
        <f t="shared" si="332"/>
        <v>End Loc</v>
      </c>
      <c r="J3550" s="24" t="str">
        <f t="shared" si="333"/>
        <v>Segment</v>
      </c>
      <c r="K3550" s="71" t="s">
        <v>815</v>
      </c>
      <c r="L3550" s="22">
        <v>2.75</v>
      </c>
      <c r="M3550" s="22">
        <v>2.99</v>
      </c>
      <c r="N3550" s="22">
        <v>2</v>
      </c>
      <c r="O3550" s="22">
        <v>0</v>
      </c>
      <c r="P3550" s="22">
        <v>0</v>
      </c>
      <c r="Q3550" s="22">
        <v>1</v>
      </c>
      <c r="R3550" s="22"/>
      <c r="S3550" s="22"/>
      <c r="T3550" s="22"/>
      <c r="U3550" t="s">
        <v>1423</v>
      </c>
      <c r="V3550" s="18">
        <f t="shared" si="334"/>
        <v>0.24000000000000021</v>
      </c>
      <c r="W3550" s="18">
        <v>41.498294680699999</v>
      </c>
      <c r="X3550" s="18">
        <v>-81.217198863999997</v>
      </c>
      <c r="Y3550" s="18">
        <v>41.501581295100003</v>
      </c>
      <c r="Z3550" s="18">
        <v>-81.216139844599994</v>
      </c>
      <c r="AA3550" s="71" t="str">
        <f t="shared" si="335"/>
        <v>GEA</v>
      </c>
    </row>
    <row r="3551" spans="1:27" x14ac:dyDescent="0.25">
      <c r="A3551" s="22" t="s">
        <v>2902</v>
      </c>
      <c r="B3551" s="22">
        <v>0</v>
      </c>
      <c r="C3551" s="22" t="s">
        <v>4621</v>
      </c>
      <c r="D3551" s="22">
        <v>2</v>
      </c>
      <c r="E3551" s="23" t="str">
        <f t="shared" si="330"/>
        <v>Green</v>
      </c>
      <c r="F3551" s="72" t="s">
        <v>1712</v>
      </c>
      <c r="G3551" s="23"/>
      <c r="H3551" s="24" t="str">
        <f t="shared" si="331"/>
        <v>Start Loc</v>
      </c>
      <c r="I3551" s="24" t="str">
        <f t="shared" si="332"/>
        <v>End Loc</v>
      </c>
      <c r="J3551" s="24" t="str">
        <f t="shared" si="333"/>
        <v>Segment</v>
      </c>
      <c r="K3551" s="71" t="s">
        <v>821</v>
      </c>
      <c r="L3551" s="22">
        <v>0.75</v>
      </c>
      <c r="M3551" s="22">
        <v>0.99</v>
      </c>
      <c r="N3551" s="22">
        <v>2</v>
      </c>
      <c r="O3551" s="22">
        <v>1</v>
      </c>
      <c r="P3551" s="22">
        <v>0</v>
      </c>
      <c r="Q3551" s="22">
        <v>0</v>
      </c>
      <c r="R3551" s="22"/>
      <c r="S3551" s="22"/>
      <c r="T3551" s="22"/>
      <c r="U3551" t="s">
        <v>478</v>
      </c>
      <c r="V3551" s="18">
        <f t="shared" si="334"/>
        <v>0.24</v>
      </c>
      <c r="W3551" s="18">
        <v>41.503461736399998</v>
      </c>
      <c r="X3551" s="18">
        <v>-82.835789472200005</v>
      </c>
      <c r="Y3551" s="18">
        <v>41.502772407599998</v>
      </c>
      <c r="Z3551" s="18">
        <v>-82.831539146400004</v>
      </c>
      <c r="AA3551" s="71" t="str">
        <f t="shared" si="335"/>
        <v>OTT</v>
      </c>
    </row>
    <row r="3552" spans="1:27" x14ac:dyDescent="0.25">
      <c r="A3552" s="22" t="s">
        <v>3051</v>
      </c>
      <c r="B3552" s="22">
        <v>0</v>
      </c>
      <c r="C3552" s="22" t="s">
        <v>4673</v>
      </c>
      <c r="D3552" s="22">
        <v>2</v>
      </c>
      <c r="E3552" s="23" t="str">
        <f t="shared" si="330"/>
        <v>Green</v>
      </c>
      <c r="F3552" s="72" t="s">
        <v>1677</v>
      </c>
      <c r="G3552" s="23"/>
      <c r="H3552" s="24" t="str">
        <f t="shared" si="331"/>
        <v>Start Loc</v>
      </c>
      <c r="I3552" s="24" t="str">
        <f t="shared" si="332"/>
        <v>End Loc</v>
      </c>
      <c r="J3552" s="24" t="str">
        <f t="shared" si="333"/>
        <v>Segment</v>
      </c>
      <c r="K3552" s="71" t="s">
        <v>808</v>
      </c>
      <c r="L3552" s="22">
        <v>10.75</v>
      </c>
      <c r="M3552" s="22">
        <v>10.99</v>
      </c>
      <c r="N3552" s="22">
        <v>2</v>
      </c>
      <c r="O3552" s="22">
        <v>1</v>
      </c>
      <c r="P3552" s="22">
        <v>2</v>
      </c>
      <c r="Q3552" s="22">
        <v>2</v>
      </c>
      <c r="R3552" s="22"/>
      <c r="S3552" s="22"/>
      <c r="T3552" s="22"/>
      <c r="U3552" t="s">
        <v>266</v>
      </c>
      <c r="V3552" s="18">
        <f t="shared" si="334"/>
        <v>0.24000000000000021</v>
      </c>
      <c r="W3552" s="18">
        <v>41.502146755799998</v>
      </c>
      <c r="X3552" s="18">
        <v>-81.243072223499993</v>
      </c>
      <c r="Y3552" s="18">
        <v>41.505624378500002</v>
      </c>
      <c r="Z3552" s="18">
        <v>-81.243098884600002</v>
      </c>
      <c r="AA3552" s="71" t="str">
        <f t="shared" si="335"/>
        <v>GEA</v>
      </c>
    </row>
    <row r="3553" spans="1:27" x14ac:dyDescent="0.25">
      <c r="A3553" s="22" t="s">
        <v>5283</v>
      </c>
      <c r="B3553" s="22">
        <v>0</v>
      </c>
      <c r="C3553" s="22" t="s">
        <v>4627</v>
      </c>
      <c r="D3553" s="22">
        <v>2</v>
      </c>
      <c r="E3553" s="23" t="str">
        <f t="shared" si="330"/>
        <v>Green</v>
      </c>
      <c r="F3553" s="72" t="s">
        <v>1677</v>
      </c>
      <c r="G3553" s="23"/>
      <c r="H3553" s="24" t="str">
        <f t="shared" si="331"/>
        <v>Start Loc</v>
      </c>
      <c r="I3553" s="24" t="str">
        <f t="shared" si="332"/>
        <v>End Loc</v>
      </c>
      <c r="J3553" s="24" t="str">
        <f t="shared" si="333"/>
        <v>Segment</v>
      </c>
      <c r="K3553" s="71" t="s">
        <v>803</v>
      </c>
      <c r="L3553" s="22">
        <v>3.25</v>
      </c>
      <c r="M3553" s="22">
        <v>3.49</v>
      </c>
      <c r="N3553" s="22">
        <v>2</v>
      </c>
      <c r="O3553" s="22">
        <v>0</v>
      </c>
      <c r="P3553" s="22">
        <v>0</v>
      </c>
      <c r="Q3553" s="22">
        <v>0</v>
      </c>
      <c r="R3553" s="22"/>
      <c r="S3553" s="22"/>
      <c r="T3553" s="22"/>
      <c r="U3553" t="s">
        <v>634</v>
      </c>
      <c r="V3553" s="18">
        <f t="shared" si="334"/>
        <v>0.24000000000000021</v>
      </c>
      <c r="W3553" s="18">
        <v>41.504792910299997</v>
      </c>
      <c r="X3553" s="18">
        <v>-81.310110553000001</v>
      </c>
      <c r="Y3553" s="18">
        <v>41.507310816599997</v>
      </c>
      <c r="Z3553" s="18">
        <v>-81.313202562300006</v>
      </c>
      <c r="AA3553" s="71" t="str">
        <f t="shared" si="335"/>
        <v>GEA</v>
      </c>
    </row>
    <row r="3554" spans="1:27" x14ac:dyDescent="0.25">
      <c r="A3554" s="22" t="s">
        <v>2734</v>
      </c>
      <c r="B3554" s="22">
        <v>0</v>
      </c>
      <c r="C3554" s="22" t="s">
        <v>4631</v>
      </c>
      <c r="D3554" s="22">
        <v>2</v>
      </c>
      <c r="E3554" s="23" t="str">
        <f t="shared" si="330"/>
        <v>Green</v>
      </c>
      <c r="F3554" s="72" t="s">
        <v>1677</v>
      </c>
      <c r="G3554" s="23"/>
      <c r="H3554" s="24" t="str">
        <f t="shared" si="331"/>
        <v>Start Loc</v>
      </c>
      <c r="I3554" s="24" t="str">
        <f t="shared" si="332"/>
        <v>End Loc</v>
      </c>
      <c r="J3554" s="24" t="str">
        <f t="shared" si="333"/>
        <v>Segment</v>
      </c>
      <c r="K3554" s="71" t="s">
        <v>1016</v>
      </c>
      <c r="L3554" s="22">
        <v>3</v>
      </c>
      <c r="M3554" s="22">
        <v>3.24</v>
      </c>
      <c r="N3554" s="22">
        <v>2</v>
      </c>
      <c r="O3554" s="22">
        <v>0</v>
      </c>
      <c r="P3554" s="22">
        <v>0</v>
      </c>
      <c r="Q3554" s="22">
        <v>1</v>
      </c>
      <c r="R3554" s="22"/>
      <c r="S3554" s="22"/>
      <c r="T3554" s="22"/>
      <c r="U3554" t="s">
        <v>1927</v>
      </c>
      <c r="V3554" s="18">
        <f t="shared" si="334"/>
        <v>0.24000000000000021</v>
      </c>
      <c r="W3554" s="18">
        <v>41.504575086700001</v>
      </c>
      <c r="X3554" s="18">
        <v>-81.362106203099998</v>
      </c>
      <c r="Y3554" s="18">
        <v>41.508050557499999</v>
      </c>
      <c r="Z3554" s="18">
        <v>-81.362056484999997</v>
      </c>
      <c r="AA3554" s="71" t="str">
        <f t="shared" si="335"/>
        <v>GEA</v>
      </c>
    </row>
    <row r="3555" spans="1:27" x14ac:dyDescent="0.25">
      <c r="A3555" s="22" t="s">
        <v>3719</v>
      </c>
      <c r="B3555" s="22">
        <v>0</v>
      </c>
      <c r="C3555" s="22" t="s">
        <v>4628</v>
      </c>
      <c r="D3555" s="22">
        <v>3</v>
      </c>
      <c r="E3555" s="23" t="str">
        <f t="shared" si="330"/>
        <v>Green</v>
      </c>
      <c r="F3555" s="72" t="s">
        <v>1712</v>
      </c>
      <c r="G3555" s="23"/>
      <c r="H3555" s="24" t="str">
        <f t="shared" si="331"/>
        <v>Start Loc</v>
      </c>
      <c r="I3555" s="24" t="str">
        <f t="shared" si="332"/>
        <v>End Loc</v>
      </c>
      <c r="J3555" s="24" t="str">
        <f t="shared" si="333"/>
        <v>Segment</v>
      </c>
      <c r="K3555" s="71" t="s">
        <v>821</v>
      </c>
      <c r="L3555" s="22">
        <v>4.75</v>
      </c>
      <c r="M3555" s="22">
        <v>4.99</v>
      </c>
      <c r="N3555" s="22">
        <v>3</v>
      </c>
      <c r="O3555" s="22">
        <v>0</v>
      </c>
      <c r="P3555" s="22">
        <v>0</v>
      </c>
      <c r="Q3555" s="22">
        <v>4</v>
      </c>
      <c r="R3555" s="22"/>
      <c r="S3555" s="22"/>
      <c r="T3555" s="22"/>
      <c r="U3555" t="s">
        <v>478</v>
      </c>
      <c r="V3555" s="18">
        <f t="shared" si="334"/>
        <v>0.24000000000000021</v>
      </c>
      <c r="W3555" s="18">
        <v>41.505719367300003</v>
      </c>
      <c r="X3555" s="18">
        <v>-82.762761852799997</v>
      </c>
      <c r="Y3555" s="18">
        <v>41.508819054200004</v>
      </c>
      <c r="Z3555" s="18">
        <v>-82.761651553099995</v>
      </c>
      <c r="AA3555" s="71" t="str">
        <f t="shared" si="335"/>
        <v>OTT</v>
      </c>
    </row>
    <row r="3556" spans="1:27" x14ac:dyDescent="0.25">
      <c r="A3556" s="22" t="s">
        <v>3301</v>
      </c>
      <c r="B3556" s="22">
        <v>0</v>
      </c>
      <c r="C3556" s="22" t="s">
        <v>4618</v>
      </c>
      <c r="D3556" s="22">
        <v>3</v>
      </c>
      <c r="E3556" s="23" t="str">
        <f t="shared" si="330"/>
        <v>Green</v>
      </c>
      <c r="F3556" s="72" t="s">
        <v>1712</v>
      </c>
      <c r="G3556" s="23"/>
      <c r="H3556" s="24" t="str">
        <f t="shared" si="331"/>
        <v>Start Loc</v>
      </c>
      <c r="I3556" s="24" t="str">
        <f t="shared" si="332"/>
        <v>End Loc</v>
      </c>
      <c r="J3556" s="24" t="str">
        <f t="shared" si="333"/>
        <v>Segment</v>
      </c>
      <c r="K3556" s="71" t="s">
        <v>796</v>
      </c>
      <c r="L3556" s="22">
        <v>2</v>
      </c>
      <c r="M3556" s="22">
        <v>2.2400000000000002</v>
      </c>
      <c r="N3556" s="22">
        <v>3</v>
      </c>
      <c r="O3556" s="22">
        <v>0</v>
      </c>
      <c r="P3556" s="22">
        <v>0</v>
      </c>
      <c r="Q3556" s="22">
        <v>0</v>
      </c>
      <c r="R3556" s="22"/>
      <c r="S3556" s="22"/>
      <c r="T3556" s="22"/>
      <c r="U3556" t="s">
        <v>310</v>
      </c>
      <c r="V3556" s="18">
        <f t="shared" si="334"/>
        <v>0.24000000000000021</v>
      </c>
      <c r="W3556" s="18">
        <v>41.509406099099998</v>
      </c>
      <c r="X3556" s="18">
        <v>-82.882126487899995</v>
      </c>
      <c r="Y3556" s="18">
        <v>41.509477241900001</v>
      </c>
      <c r="Z3556" s="18">
        <v>-82.877719002800006</v>
      </c>
      <c r="AA3556" s="71" t="str">
        <f t="shared" si="335"/>
        <v>OTT</v>
      </c>
    </row>
    <row r="3557" spans="1:27" x14ac:dyDescent="0.25">
      <c r="A3557" s="22" t="s">
        <v>5821</v>
      </c>
      <c r="B3557" s="22">
        <v>0</v>
      </c>
      <c r="C3557" s="22" t="s">
        <v>4620</v>
      </c>
      <c r="D3557" s="22">
        <v>2</v>
      </c>
      <c r="E3557" s="23" t="str">
        <f t="shared" si="330"/>
        <v>Green</v>
      </c>
      <c r="F3557" s="72" t="s">
        <v>1712</v>
      </c>
      <c r="G3557" s="23"/>
      <c r="H3557" s="24" t="str">
        <f t="shared" si="331"/>
        <v>Start Loc</v>
      </c>
      <c r="I3557" s="24" t="str">
        <f t="shared" si="332"/>
        <v>End Loc</v>
      </c>
      <c r="J3557" s="24" t="str">
        <f t="shared" si="333"/>
        <v>Segment</v>
      </c>
      <c r="K3557" s="71" t="s">
        <v>952</v>
      </c>
      <c r="L3557" s="22">
        <v>0</v>
      </c>
      <c r="M3557" s="22">
        <v>0.24</v>
      </c>
      <c r="N3557" s="22">
        <v>2</v>
      </c>
      <c r="O3557" s="22">
        <v>0</v>
      </c>
      <c r="P3557" s="22">
        <v>0</v>
      </c>
      <c r="Q3557" s="22">
        <v>0</v>
      </c>
      <c r="R3557" s="22"/>
      <c r="S3557" s="22"/>
      <c r="T3557" s="22"/>
      <c r="U3557" t="s">
        <v>6698</v>
      </c>
      <c r="V3557" s="18">
        <f t="shared" si="334"/>
        <v>0.24</v>
      </c>
      <c r="W3557" s="18">
        <v>41.508771727899997</v>
      </c>
      <c r="X3557" s="18">
        <v>-82.847379117299994</v>
      </c>
      <c r="Y3557" s="18">
        <v>41.510033119699997</v>
      </c>
      <c r="Z3557" s="18">
        <v>-82.843253947600004</v>
      </c>
      <c r="AA3557" s="71" t="str">
        <f t="shared" si="335"/>
        <v>OTT</v>
      </c>
    </row>
    <row r="3558" spans="1:27" x14ac:dyDescent="0.25">
      <c r="A3558" s="22" t="s">
        <v>5815</v>
      </c>
      <c r="B3558" s="22">
        <v>0</v>
      </c>
      <c r="C3558" s="22" t="s">
        <v>4621</v>
      </c>
      <c r="D3558" s="22">
        <v>2</v>
      </c>
      <c r="E3558" s="23" t="str">
        <f t="shared" si="330"/>
        <v>Green</v>
      </c>
      <c r="F3558" s="72" t="s">
        <v>1677</v>
      </c>
      <c r="G3558" s="23"/>
      <c r="H3558" s="24" t="str">
        <f t="shared" si="331"/>
        <v>Start Loc</v>
      </c>
      <c r="I3558" s="24" t="str">
        <f t="shared" si="332"/>
        <v>End Loc</v>
      </c>
      <c r="J3558" s="24" t="str">
        <f t="shared" si="333"/>
        <v>Segment</v>
      </c>
      <c r="K3558" s="71" t="s">
        <v>817</v>
      </c>
      <c r="L3558" s="22">
        <v>0.75</v>
      </c>
      <c r="M3558" s="22">
        <v>0.99</v>
      </c>
      <c r="N3558" s="22">
        <v>2</v>
      </c>
      <c r="O3558" s="22">
        <v>0</v>
      </c>
      <c r="P3558" s="22">
        <v>0</v>
      </c>
      <c r="Q3558" s="22">
        <v>0</v>
      </c>
      <c r="R3558" s="22"/>
      <c r="S3558" s="22"/>
      <c r="T3558" s="22"/>
      <c r="U3558" t="s">
        <v>1404</v>
      </c>
      <c r="V3558" s="18">
        <f t="shared" si="334"/>
        <v>0.24</v>
      </c>
      <c r="W3558" s="18">
        <v>41.513069577000003</v>
      </c>
      <c r="X3558" s="18">
        <v>-81.262839829200004</v>
      </c>
      <c r="Y3558" s="18">
        <v>41.510346965700002</v>
      </c>
      <c r="Z3558" s="18">
        <v>-81.259984401099999</v>
      </c>
      <c r="AA3558" s="71" t="str">
        <f t="shared" si="335"/>
        <v>GEA</v>
      </c>
    </row>
    <row r="3559" spans="1:27" x14ac:dyDescent="0.25">
      <c r="A3559" s="22" t="s">
        <v>2323</v>
      </c>
      <c r="B3559" s="22">
        <v>0</v>
      </c>
      <c r="C3559" s="22" t="s">
        <v>4607</v>
      </c>
      <c r="D3559" s="22">
        <v>2</v>
      </c>
      <c r="E3559" s="23" t="str">
        <f t="shared" si="330"/>
        <v>Green</v>
      </c>
      <c r="F3559" s="72" t="s">
        <v>1718</v>
      </c>
      <c r="G3559" s="23"/>
      <c r="H3559" s="24" t="str">
        <f t="shared" si="331"/>
        <v>Start Loc</v>
      </c>
      <c r="I3559" s="24" t="str">
        <f t="shared" si="332"/>
        <v>End Loc</v>
      </c>
      <c r="J3559" s="24" t="str">
        <f t="shared" si="333"/>
        <v>Segment</v>
      </c>
      <c r="K3559" s="71" t="s">
        <v>881</v>
      </c>
      <c r="L3559" s="22">
        <v>5</v>
      </c>
      <c r="M3559" s="22">
        <v>5.24</v>
      </c>
      <c r="N3559" s="22">
        <v>2</v>
      </c>
      <c r="O3559" s="22">
        <v>0</v>
      </c>
      <c r="P3559" s="22">
        <v>0</v>
      </c>
      <c r="Q3559" s="22">
        <v>0</v>
      </c>
      <c r="R3559" s="22"/>
      <c r="S3559" s="22"/>
      <c r="T3559" s="22"/>
      <c r="U3559" t="s">
        <v>1939</v>
      </c>
      <c r="V3559" s="18">
        <f t="shared" si="334"/>
        <v>0.24000000000000021</v>
      </c>
      <c r="W3559" s="18">
        <v>41.521971898799997</v>
      </c>
      <c r="X3559" s="18">
        <v>-83.605984670599995</v>
      </c>
      <c r="Y3559" s="18">
        <v>41.521976866400003</v>
      </c>
      <c r="Z3559" s="18">
        <v>-83.601450707200001</v>
      </c>
      <c r="AA3559" s="71" t="str">
        <f t="shared" si="335"/>
        <v>WOO</v>
      </c>
    </row>
    <row r="3560" spans="1:27" x14ac:dyDescent="0.25">
      <c r="A3560" s="22" t="s">
        <v>6429</v>
      </c>
      <c r="B3560" s="22">
        <v>0</v>
      </c>
      <c r="C3560" s="22" t="s">
        <v>4608</v>
      </c>
      <c r="D3560" s="22">
        <v>3</v>
      </c>
      <c r="E3560" s="23" t="str">
        <f t="shared" si="330"/>
        <v>Green</v>
      </c>
      <c r="F3560" s="72" t="s">
        <v>1718</v>
      </c>
      <c r="G3560" s="23"/>
      <c r="H3560" s="24" t="str">
        <f t="shared" si="331"/>
        <v>Start Loc</v>
      </c>
      <c r="I3560" s="24" t="str">
        <f t="shared" si="332"/>
        <v>End Loc</v>
      </c>
      <c r="J3560" s="24" t="str">
        <f t="shared" si="333"/>
        <v>Segment</v>
      </c>
      <c r="K3560" s="71" t="s">
        <v>881</v>
      </c>
      <c r="L3560" s="22">
        <v>1.25</v>
      </c>
      <c r="M3560" s="22">
        <v>1.49</v>
      </c>
      <c r="N3560" s="22">
        <v>3</v>
      </c>
      <c r="O3560" s="22">
        <v>0</v>
      </c>
      <c r="P3560" s="22">
        <v>1</v>
      </c>
      <c r="Q3560" s="22">
        <v>3</v>
      </c>
      <c r="R3560" s="22"/>
      <c r="S3560" s="22"/>
      <c r="T3560" s="22"/>
      <c r="U3560" t="s">
        <v>1939</v>
      </c>
      <c r="V3560" s="18">
        <f t="shared" si="334"/>
        <v>0.24</v>
      </c>
      <c r="W3560" s="18">
        <v>41.522008198000002</v>
      </c>
      <c r="X3560" s="18">
        <v>-83.678221562299996</v>
      </c>
      <c r="Y3560" s="18">
        <v>41.522115233400001</v>
      </c>
      <c r="Z3560" s="18">
        <v>-83.673682631199995</v>
      </c>
      <c r="AA3560" s="71" t="str">
        <f t="shared" si="335"/>
        <v>WOO</v>
      </c>
    </row>
    <row r="3561" spans="1:27" x14ac:dyDescent="0.25">
      <c r="A3561" s="22" t="s">
        <v>2433</v>
      </c>
      <c r="B3561" s="22">
        <v>0</v>
      </c>
      <c r="C3561" s="22" t="s">
        <v>4654</v>
      </c>
      <c r="D3561" s="22">
        <v>2</v>
      </c>
      <c r="E3561" s="23" t="str">
        <f t="shared" si="330"/>
        <v>Green</v>
      </c>
      <c r="F3561" s="72" t="s">
        <v>1694</v>
      </c>
      <c r="G3561" s="23"/>
      <c r="H3561" s="24" t="str">
        <f t="shared" si="331"/>
        <v>Start Loc</v>
      </c>
      <c r="I3561" s="24" t="str">
        <f t="shared" si="332"/>
        <v>End Loc</v>
      </c>
      <c r="J3561" s="24" t="str">
        <f t="shared" si="333"/>
        <v>Segment</v>
      </c>
      <c r="K3561" s="71" t="e">
        <v>#VALUE!</v>
      </c>
      <c r="L3561" s="22">
        <v>6.75</v>
      </c>
      <c r="M3561" s="22">
        <v>6.99</v>
      </c>
      <c r="N3561" s="22">
        <v>2</v>
      </c>
      <c r="O3561" s="22">
        <v>0</v>
      </c>
      <c r="P3561" s="22">
        <v>0</v>
      </c>
      <c r="Q3561" s="22">
        <v>0</v>
      </c>
      <c r="R3561" s="22"/>
      <c r="S3561" s="22"/>
      <c r="T3561" s="22"/>
      <c r="U3561" t="s">
        <v>297</v>
      </c>
      <c r="V3561" s="18">
        <f t="shared" si="334"/>
        <v>0.24000000000000021</v>
      </c>
      <c r="W3561" s="18">
        <v>41.528865343</v>
      </c>
      <c r="X3561" s="18">
        <v>-84.251045009899997</v>
      </c>
      <c r="Y3561" s="18">
        <v>41.528885336400002</v>
      </c>
      <c r="Z3561" s="18">
        <v>-84.246417037699999</v>
      </c>
      <c r="AA3561" s="71" t="str">
        <f t="shared" si="335"/>
        <v>FUL</v>
      </c>
    </row>
    <row r="3562" spans="1:27" x14ac:dyDescent="0.25">
      <c r="A3562" s="22" t="s">
        <v>3294</v>
      </c>
      <c r="B3562" s="22">
        <v>0</v>
      </c>
      <c r="C3562" s="22" t="s">
        <v>4621</v>
      </c>
      <c r="D3562" s="22">
        <v>2</v>
      </c>
      <c r="E3562" s="23" t="str">
        <f t="shared" si="330"/>
        <v>Green</v>
      </c>
      <c r="F3562" s="72" t="s">
        <v>1680</v>
      </c>
      <c r="G3562" s="23"/>
      <c r="H3562" s="24" t="str">
        <f t="shared" si="331"/>
        <v>Start Loc</v>
      </c>
      <c r="I3562" s="24" t="str">
        <f t="shared" si="332"/>
        <v>End Loc</v>
      </c>
      <c r="J3562" s="24" t="str">
        <f t="shared" si="333"/>
        <v>Segment</v>
      </c>
      <c r="K3562" s="71" t="s">
        <v>951</v>
      </c>
      <c r="L3562" s="22">
        <v>0.75</v>
      </c>
      <c r="M3562" s="22">
        <v>0.99</v>
      </c>
      <c r="N3562" s="22">
        <v>2</v>
      </c>
      <c r="O3562" s="22">
        <v>0</v>
      </c>
      <c r="P3562" s="22">
        <v>0</v>
      </c>
      <c r="Q3562" s="22">
        <v>0</v>
      </c>
      <c r="R3562" s="22"/>
      <c r="S3562" s="22"/>
      <c r="T3562" s="22"/>
      <c r="U3562" t="s">
        <v>457</v>
      </c>
      <c r="V3562" s="18">
        <f t="shared" si="334"/>
        <v>0.24</v>
      </c>
      <c r="W3562" s="18">
        <v>41.528064051500003</v>
      </c>
      <c r="X3562" s="18">
        <v>-83.796407067900006</v>
      </c>
      <c r="Y3562" s="18">
        <v>41.529992104999998</v>
      </c>
      <c r="Z3562" s="18">
        <v>-83.792678777399999</v>
      </c>
      <c r="AA3562" s="71" t="str">
        <f t="shared" si="335"/>
        <v>LUC</v>
      </c>
    </row>
    <row r="3563" spans="1:27" x14ac:dyDescent="0.25">
      <c r="A3563" s="22" t="s">
        <v>6088</v>
      </c>
      <c r="B3563" s="22">
        <v>0</v>
      </c>
      <c r="C3563" s="22" t="s">
        <v>4626</v>
      </c>
      <c r="D3563" s="22">
        <v>2</v>
      </c>
      <c r="E3563" s="23" t="str">
        <f t="shared" si="330"/>
        <v>Green</v>
      </c>
      <c r="F3563" s="72" t="s">
        <v>1680</v>
      </c>
      <c r="G3563" s="23"/>
      <c r="H3563" s="24" t="str">
        <f t="shared" si="331"/>
        <v>Start Loc</v>
      </c>
      <c r="I3563" s="24" t="str">
        <f t="shared" si="332"/>
        <v>End Loc</v>
      </c>
      <c r="J3563" s="24" t="str">
        <f t="shared" si="333"/>
        <v>Segment</v>
      </c>
      <c r="K3563" s="71" t="s">
        <v>951</v>
      </c>
      <c r="L3563" s="22">
        <v>1.75</v>
      </c>
      <c r="M3563" s="22">
        <v>1.99</v>
      </c>
      <c r="N3563" s="22">
        <v>2</v>
      </c>
      <c r="O3563" s="22">
        <v>0</v>
      </c>
      <c r="P3563" s="22">
        <v>0</v>
      </c>
      <c r="Q3563" s="22">
        <v>0</v>
      </c>
      <c r="R3563" s="22"/>
      <c r="S3563" s="22"/>
      <c r="T3563" s="22"/>
      <c r="U3563" t="s">
        <v>457</v>
      </c>
      <c r="V3563" s="18">
        <f t="shared" si="334"/>
        <v>0.24</v>
      </c>
      <c r="W3563" s="18">
        <v>41.5352408201</v>
      </c>
      <c r="X3563" s="18">
        <v>-83.780542102200002</v>
      </c>
      <c r="Y3563" s="18">
        <v>41.535003953500002</v>
      </c>
      <c r="Z3563" s="18">
        <v>-83.775941401099999</v>
      </c>
      <c r="AA3563" s="71" t="str">
        <f t="shared" si="335"/>
        <v>LUC</v>
      </c>
    </row>
    <row r="3564" spans="1:27" x14ac:dyDescent="0.25">
      <c r="A3564" s="22" t="s">
        <v>5269</v>
      </c>
      <c r="B3564" s="22">
        <v>0</v>
      </c>
      <c r="C3564" s="22" t="s">
        <v>4615</v>
      </c>
      <c r="D3564" s="22">
        <v>3</v>
      </c>
      <c r="E3564" s="23" t="str">
        <f t="shared" si="330"/>
        <v>Green</v>
      </c>
      <c r="F3564" s="72" t="s">
        <v>1680</v>
      </c>
      <c r="G3564" s="23"/>
      <c r="H3564" s="24" t="str">
        <f t="shared" si="331"/>
        <v>Start Loc</v>
      </c>
      <c r="I3564" s="24" t="str">
        <f t="shared" si="332"/>
        <v>End Loc</v>
      </c>
      <c r="J3564" s="24" t="str">
        <f t="shared" si="333"/>
        <v>Segment</v>
      </c>
      <c r="K3564" s="71" t="s">
        <v>890</v>
      </c>
      <c r="L3564" s="22">
        <v>2.5</v>
      </c>
      <c r="M3564" s="22">
        <v>2.74</v>
      </c>
      <c r="N3564" s="22">
        <v>3</v>
      </c>
      <c r="O3564" s="22">
        <v>0</v>
      </c>
      <c r="P3564" s="22">
        <v>0</v>
      </c>
      <c r="Q3564" s="22">
        <v>0</v>
      </c>
      <c r="R3564" s="22"/>
      <c r="S3564" s="22"/>
      <c r="T3564" s="22"/>
      <c r="U3564" t="s">
        <v>4852</v>
      </c>
      <c r="V3564" s="18">
        <f t="shared" si="334"/>
        <v>0.24000000000000021</v>
      </c>
      <c r="W3564" s="18">
        <v>41.536206990300002</v>
      </c>
      <c r="X3564" s="18">
        <v>-83.732988185400004</v>
      </c>
      <c r="Y3564" s="18">
        <v>41.539609287300003</v>
      </c>
      <c r="Z3564" s="18">
        <v>-83.732935431000001</v>
      </c>
      <c r="AA3564" s="71" t="str">
        <f t="shared" si="335"/>
        <v>LUC</v>
      </c>
    </row>
    <row r="3565" spans="1:27" x14ac:dyDescent="0.25">
      <c r="A3565" s="22" t="s">
        <v>4291</v>
      </c>
      <c r="B3565" s="22">
        <v>0</v>
      </c>
      <c r="C3565" s="22" t="s">
        <v>4621</v>
      </c>
      <c r="D3565" s="22">
        <v>2</v>
      </c>
      <c r="E3565" s="23" t="str">
        <f t="shared" si="330"/>
        <v>Green</v>
      </c>
      <c r="F3565" s="72" t="s">
        <v>1712</v>
      </c>
      <c r="G3565" s="23"/>
      <c r="H3565" s="24" t="str">
        <f t="shared" si="331"/>
        <v>Start Loc</v>
      </c>
      <c r="I3565" s="24" t="str">
        <f t="shared" si="332"/>
        <v>End Loc</v>
      </c>
      <c r="J3565" s="24" t="str">
        <f t="shared" si="333"/>
        <v>Segment</v>
      </c>
      <c r="K3565" s="71" t="s">
        <v>1016</v>
      </c>
      <c r="L3565" s="22">
        <v>0.75</v>
      </c>
      <c r="M3565" s="22">
        <v>0.99</v>
      </c>
      <c r="N3565" s="22">
        <v>2</v>
      </c>
      <c r="O3565" s="22">
        <v>0</v>
      </c>
      <c r="P3565" s="22">
        <v>0</v>
      </c>
      <c r="Q3565" s="22">
        <v>0</v>
      </c>
      <c r="R3565" s="22"/>
      <c r="S3565" s="22"/>
      <c r="T3565" s="22"/>
      <c r="U3565" t="s">
        <v>477</v>
      </c>
      <c r="V3565" s="18">
        <f t="shared" si="334"/>
        <v>0.24</v>
      </c>
      <c r="W3565" s="18">
        <v>41.537257067699997</v>
      </c>
      <c r="X3565" s="18">
        <v>-82.861448027400002</v>
      </c>
      <c r="Y3565" s="18">
        <v>41.540333741600001</v>
      </c>
      <c r="Z3565" s="18">
        <v>-82.860281508400007</v>
      </c>
      <c r="AA3565" s="71" t="str">
        <f t="shared" si="335"/>
        <v>OTT</v>
      </c>
    </row>
    <row r="3566" spans="1:27" x14ac:dyDescent="0.25">
      <c r="A3566" s="22" t="s">
        <v>3572</v>
      </c>
      <c r="B3566" s="22">
        <v>0</v>
      </c>
      <c r="C3566" s="22" t="s">
        <v>4646</v>
      </c>
      <c r="D3566" s="22">
        <v>2</v>
      </c>
      <c r="E3566" s="23" t="str">
        <f t="shared" si="330"/>
        <v>Green</v>
      </c>
      <c r="F3566" s="72" t="s">
        <v>1677</v>
      </c>
      <c r="G3566" s="23"/>
      <c r="H3566" s="24" t="str">
        <f t="shared" si="331"/>
        <v>Start Loc</v>
      </c>
      <c r="I3566" s="24" t="str">
        <f t="shared" si="332"/>
        <v>End Loc</v>
      </c>
      <c r="J3566" s="24" t="str">
        <f t="shared" si="333"/>
        <v>Segment</v>
      </c>
      <c r="K3566" s="71" t="s">
        <v>815</v>
      </c>
      <c r="L3566" s="22">
        <v>5.5</v>
      </c>
      <c r="M3566" s="22">
        <v>5.74</v>
      </c>
      <c r="N3566" s="22">
        <v>2</v>
      </c>
      <c r="O3566" s="22">
        <v>0</v>
      </c>
      <c r="P3566" s="22">
        <v>0</v>
      </c>
      <c r="Q3566" s="22">
        <v>1</v>
      </c>
      <c r="R3566" s="22"/>
      <c r="S3566" s="22"/>
      <c r="T3566" s="22"/>
      <c r="U3566" t="s">
        <v>1423</v>
      </c>
      <c r="V3566" s="18">
        <f t="shared" si="334"/>
        <v>0.24000000000000021</v>
      </c>
      <c r="W3566" s="18">
        <v>41.537909848600002</v>
      </c>
      <c r="X3566" s="18">
        <v>-81.2167653371</v>
      </c>
      <c r="Y3566" s="18">
        <v>41.5413121104</v>
      </c>
      <c r="Z3566" s="18">
        <v>-81.216047900299998</v>
      </c>
      <c r="AA3566" s="71" t="str">
        <f t="shared" si="335"/>
        <v>GEA</v>
      </c>
    </row>
    <row r="3567" spans="1:27" x14ac:dyDescent="0.25">
      <c r="A3567" s="22" t="s">
        <v>3292</v>
      </c>
      <c r="B3567" s="22">
        <v>0</v>
      </c>
      <c r="C3567" s="22" t="s">
        <v>4646</v>
      </c>
      <c r="D3567" s="22">
        <v>5</v>
      </c>
      <c r="E3567" s="23" t="str">
        <f t="shared" si="330"/>
        <v>Green</v>
      </c>
      <c r="F3567" s="72" t="s">
        <v>1677</v>
      </c>
      <c r="G3567" s="23"/>
      <c r="H3567" s="24" t="str">
        <f t="shared" si="331"/>
        <v>Start Loc</v>
      </c>
      <c r="I3567" s="24" t="str">
        <f t="shared" si="332"/>
        <v>End Loc</v>
      </c>
      <c r="J3567" s="24" t="str">
        <f t="shared" si="333"/>
        <v>Segment</v>
      </c>
      <c r="K3567" s="71" t="s">
        <v>796</v>
      </c>
      <c r="L3567" s="22">
        <v>5.5</v>
      </c>
      <c r="M3567" s="22">
        <v>5.74</v>
      </c>
      <c r="N3567" s="22">
        <v>5</v>
      </c>
      <c r="O3567" s="22">
        <v>0</v>
      </c>
      <c r="P3567" s="22">
        <v>1</v>
      </c>
      <c r="Q3567" s="22">
        <v>2</v>
      </c>
      <c r="R3567" s="22"/>
      <c r="S3567" s="22"/>
      <c r="T3567" s="22"/>
      <c r="U3567" t="s">
        <v>293</v>
      </c>
      <c r="V3567" s="18">
        <f t="shared" si="334"/>
        <v>0.24000000000000021</v>
      </c>
      <c r="W3567" s="18">
        <v>41.545798301399998</v>
      </c>
      <c r="X3567" s="18">
        <v>-81.287373570599996</v>
      </c>
      <c r="Y3567" s="18">
        <v>41.547115958399999</v>
      </c>
      <c r="Z3567" s="18">
        <v>-81.283225774900004</v>
      </c>
      <c r="AA3567" s="71" t="str">
        <f t="shared" si="335"/>
        <v>GEA</v>
      </c>
    </row>
    <row r="3568" spans="1:27" x14ac:dyDescent="0.25">
      <c r="A3568" s="22" t="s">
        <v>3685</v>
      </c>
      <c r="B3568" s="22">
        <v>0</v>
      </c>
      <c r="C3568" s="22" t="s">
        <v>4609</v>
      </c>
      <c r="D3568" s="22">
        <v>3</v>
      </c>
      <c r="E3568" s="23" t="str">
        <f t="shared" si="330"/>
        <v>Green</v>
      </c>
      <c r="F3568" s="72" t="s">
        <v>1677</v>
      </c>
      <c r="G3568" s="23"/>
      <c r="H3568" s="24" t="str">
        <f t="shared" si="331"/>
        <v>Start Loc</v>
      </c>
      <c r="I3568" s="24" t="str">
        <f t="shared" si="332"/>
        <v>End Loc</v>
      </c>
      <c r="J3568" s="24" t="str">
        <f t="shared" si="333"/>
        <v>Segment</v>
      </c>
      <c r="K3568" s="71" t="s">
        <v>796</v>
      </c>
      <c r="L3568" s="22">
        <v>4.25</v>
      </c>
      <c r="M3568" s="22">
        <v>4.49</v>
      </c>
      <c r="N3568" s="22">
        <v>3</v>
      </c>
      <c r="O3568" s="22">
        <v>0</v>
      </c>
      <c r="P3568" s="22">
        <v>0</v>
      </c>
      <c r="Q3568" s="22">
        <v>2</v>
      </c>
      <c r="R3568" s="22"/>
      <c r="S3568" s="22"/>
      <c r="T3568" s="22"/>
      <c r="U3568" t="s">
        <v>293</v>
      </c>
      <c r="V3568" s="18">
        <f t="shared" si="334"/>
        <v>0.24000000000000021</v>
      </c>
      <c r="W3568" s="18">
        <v>41.546217011000003</v>
      </c>
      <c r="X3568" s="18">
        <v>-81.310079641900003</v>
      </c>
      <c r="Y3568" s="18">
        <v>41.547701477499999</v>
      </c>
      <c r="Z3568" s="18">
        <v>-81.305944659800005</v>
      </c>
      <c r="AA3568" s="71" t="str">
        <f t="shared" si="335"/>
        <v>GEA</v>
      </c>
    </row>
    <row r="3569" spans="1:27" x14ac:dyDescent="0.25">
      <c r="A3569" s="22" t="s">
        <v>2409</v>
      </c>
      <c r="B3569" s="22">
        <v>0</v>
      </c>
      <c r="C3569" s="22" t="s">
        <v>4612</v>
      </c>
      <c r="D3569" s="22">
        <v>2</v>
      </c>
      <c r="E3569" s="23" t="str">
        <f t="shared" si="330"/>
        <v>Green</v>
      </c>
      <c r="F3569" s="72" t="s">
        <v>1677</v>
      </c>
      <c r="G3569" s="23"/>
      <c r="H3569" s="24" t="str">
        <f t="shared" si="331"/>
        <v>Start Loc</v>
      </c>
      <c r="I3569" s="24" t="str">
        <f t="shared" si="332"/>
        <v>End Loc</v>
      </c>
      <c r="J3569" s="24" t="str">
        <f t="shared" si="333"/>
        <v>Segment</v>
      </c>
      <c r="K3569" s="71" t="s">
        <v>939</v>
      </c>
      <c r="L3569" s="22">
        <v>1</v>
      </c>
      <c r="M3569" s="22">
        <v>1.24</v>
      </c>
      <c r="N3569" s="22">
        <v>2</v>
      </c>
      <c r="O3569" s="22">
        <v>0</v>
      </c>
      <c r="P3569" s="22">
        <v>0</v>
      </c>
      <c r="Q3569" s="22">
        <v>0</v>
      </c>
      <c r="R3569" s="22"/>
      <c r="S3569" s="22"/>
      <c r="T3569" s="22"/>
      <c r="U3569" t="s">
        <v>1838</v>
      </c>
      <c r="V3569" s="18">
        <f t="shared" si="334"/>
        <v>0.24</v>
      </c>
      <c r="W3569" s="18">
        <v>41.5475521818</v>
      </c>
      <c r="X3569" s="18">
        <v>-81.102932620900006</v>
      </c>
      <c r="Y3569" s="18">
        <v>41.550125860000001</v>
      </c>
      <c r="Z3569" s="18">
        <v>-81.100378564099998</v>
      </c>
      <c r="AA3569" s="71" t="str">
        <f t="shared" si="335"/>
        <v>GEA</v>
      </c>
    </row>
    <row r="3570" spans="1:27" x14ac:dyDescent="0.25">
      <c r="A3570" s="22" t="s">
        <v>2905</v>
      </c>
      <c r="B3570" s="22">
        <v>0</v>
      </c>
      <c r="C3570" s="22" t="s">
        <v>4634</v>
      </c>
      <c r="D3570" s="22">
        <v>2</v>
      </c>
      <c r="E3570" s="23" t="str">
        <f t="shared" si="330"/>
        <v>Green</v>
      </c>
      <c r="F3570" s="72" t="s">
        <v>1677</v>
      </c>
      <c r="G3570" s="23"/>
      <c r="H3570" s="24" t="str">
        <f t="shared" si="331"/>
        <v>Start Loc</v>
      </c>
      <c r="I3570" s="24" t="str">
        <f t="shared" si="332"/>
        <v>End Loc</v>
      </c>
      <c r="J3570" s="24" t="str">
        <f t="shared" si="333"/>
        <v>Segment</v>
      </c>
      <c r="K3570" s="71" t="s">
        <v>796</v>
      </c>
      <c r="L3570" s="22">
        <v>6.25</v>
      </c>
      <c r="M3570" s="22">
        <v>6.49</v>
      </c>
      <c r="N3570" s="22">
        <v>2</v>
      </c>
      <c r="O3570" s="22">
        <v>0</v>
      </c>
      <c r="P3570" s="22">
        <v>0</v>
      </c>
      <c r="Q3570" s="22">
        <v>1</v>
      </c>
      <c r="R3570" s="22"/>
      <c r="S3570" s="22"/>
      <c r="T3570" s="22"/>
      <c r="U3570" t="s">
        <v>293</v>
      </c>
      <c r="V3570" s="18">
        <f t="shared" si="334"/>
        <v>0.24000000000000021</v>
      </c>
      <c r="W3570" s="18">
        <v>41.5489727649</v>
      </c>
      <c r="X3570" s="18">
        <v>-81.2738669907</v>
      </c>
      <c r="Y3570" s="18">
        <v>41.550776096100002</v>
      </c>
      <c r="Z3570" s="18">
        <v>-81.269917827800001</v>
      </c>
      <c r="AA3570" s="71" t="str">
        <f t="shared" si="335"/>
        <v>GEA</v>
      </c>
    </row>
    <row r="3571" spans="1:27" x14ac:dyDescent="0.25">
      <c r="A3571" s="22" t="s">
        <v>5876</v>
      </c>
      <c r="B3571" s="22">
        <v>0</v>
      </c>
      <c r="C3571" s="22" t="s">
        <v>4613</v>
      </c>
      <c r="D3571" s="22">
        <v>2</v>
      </c>
      <c r="E3571" s="23" t="str">
        <f t="shared" si="330"/>
        <v>Green</v>
      </c>
      <c r="F3571" s="72" t="s">
        <v>1677</v>
      </c>
      <c r="G3571" s="23"/>
      <c r="H3571" s="24" t="str">
        <f t="shared" si="331"/>
        <v>Start Loc</v>
      </c>
      <c r="I3571" s="24" t="str">
        <f t="shared" si="332"/>
        <v>End Loc</v>
      </c>
      <c r="J3571" s="24" t="str">
        <f t="shared" si="333"/>
        <v>Segment</v>
      </c>
      <c r="K3571" s="71" t="s">
        <v>796</v>
      </c>
      <c r="L3571" s="22">
        <v>6.5</v>
      </c>
      <c r="M3571" s="22">
        <v>6.74</v>
      </c>
      <c r="N3571" s="22">
        <v>2</v>
      </c>
      <c r="O3571" s="22">
        <v>0</v>
      </c>
      <c r="P3571" s="22">
        <v>0</v>
      </c>
      <c r="Q3571" s="22">
        <v>0</v>
      </c>
      <c r="R3571" s="22"/>
      <c r="S3571" s="22"/>
      <c r="T3571" s="22"/>
      <c r="U3571" t="s">
        <v>293</v>
      </c>
      <c r="V3571" s="18">
        <f t="shared" si="334"/>
        <v>0.24000000000000021</v>
      </c>
      <c r="W3571" s="18">
        <v>41.550839641099998</v>
      </c>
      <c r="X3571" s="18">
        <v>-81.269745231800002</v>
      </c>
      <c r="Y3571" s="18">
        <v>41.551940932900003</v>
      </c>
      <c r="Z3571" s="18">
        <v>-81.265362411699996</v>
      </c>
      <c r="AA3571" s="71" t="str">
        <f t="shared" si="335"/>
        <v>GEA</v>
      </c>
    </row>
    <row r="3572" spans="1:27" x14ac:dyDescent="0.25">
      <c r="A3572" s="22" t="s">
        <v>6305</v>
      </c>
      <c r="B3572" s="22">
        <v>0</v>
      </c>
      <c r="C3572" s="22" t="s">
        <v>4629</v>
      </c>
      <c r="D3572" s="22">
        <v>2</v>
      </c>
      <c r="E3572" s="23" t="str">
        <f t="shared" si="330"/>
        <v>Green</v>
      </c>
      <c r="F3572" s="72" t="s">
        <v>1677</v>
      </c>
      <c r="G3572" s="23"/>
      <c r="H3572" s="24" t="str">
        <f t="shared" si="331"/>
        <v>Start Loc</v>
      </c>
      <c r="I3572" s="24" t="str">
        <f t="shared" si="332"/>
        <v>End Loc</v>
      </c>
      <c r="J3572" s="24" t="str">
        <f t="shared" si="333"/>
        <v>Segment</v>
      </c>
      <c r="K3572" s="71" t="s">
        <v>796</v>
      </c>
      <c r="L3572" s="22">
        <v>7</v>
      </c>
      <c r="M3572" s="22">
        <v>7.24</v>
      </c>
      <c r="N3572" s="22">
        <v>2</v>
      </c>
      <c r="O3572" s="22">
        <v>0</v>
      </c>
      <c r="P3572" s="22">
        <v>1</v>
      </c>
      <c r="Q3572" s="22">
        <v>2</v>
      </c>
      <c r="R3572" s="22"/>
      <c r="S3572" s="22"/>
      <c r="T3572" s="22"/>
      <c r="U3572" t="s">
        <v>293</v>
      </c>
      <c r="V3572" s="18">
        <f t="shared" si="334"/>
        <v>0.24000000000000021</v>
      </c>
      <c r="W3572" s="18">
        <v>41.553105570600003</v>
      </c>
      <c r="X3572" s="18">
        <v>-81.260599146100006</v>
      </c>
      <c r="Y3572" s="18">
        <v>41.554109406099997</v>
      </c>
      <c r="Z3572" s="18">
        <v>-81.256186475000007</v>
      </c>
      <c r="AA3572" s="71" t="str">
        <f t="shared" si="335"/>
        <v>GEA</v>
      </c>
    </row>
    <row r="3573" spans="1:27" x14ac:dyDescent="0.25">
      <c r="A3573" s="22" t="s">
        <v>2744</v>
      </c>
      <c r="B3573" s="22">
        <v>0</v>
      </c>
      <c r="C3573" s="22" t="s">
        <v>4632</v>
      </c>
      <c r="D3573" s="22">
        <v>2</v>
      </c>
      <c r="E3573" s="23" t="str">
        <f t="shared" si="330"/>
        <v>Green</v>
      </c>
      <c r="F3573" s="72" t="s">
        <v>1677</v>
      </c>
      <c r="G3573" s="23"/>
      <c r="H3573" s="24" t="str">
        <f t="shared" si="331"/>
        <v>Start Loc</v>
      </c>
      <c r="I3573" s="24" t="str">
        <f t="shared" si="332"/>
        <v>End Loc</v>
      </c>
      <c r="J3573" s="24" t="str">
        <f t="shared" si="333"/>
        <v>Segment</v>
      </c>
      <c r="K3573" s="71" t="s">
        <v>796</v>
      </c>
      <c r="L3573" s="22">
        <v>7.75</v>
      </c>
      <c r="M3573" s="22">
        <v>7.99</v>
      </c>
      <c r="N3573" s="22">
        <v>2</v>
      </c>
      <c r="O3573" s="22">
        <v>0</v>
      </c>
      <c r="P3573" s="22">
        <v>0</v>
      </c>
      <c r="Q3573" s="22">
        <v>1</v>
      </c>
      <c r="R3573" s="22"/>
      <c r="S3573" s="22"/>
      <c r="T3573" s="22"/>
      <c r="U3573" t="s">
        <v>293</v>
      </c>
      <c r="V3573" s="18">
        <f t="shared" si="334"/>
        <v>0.24000000000000021</v>
      </c>
      <c r="W3573" s="18">
        <v>41.554076281699999</v>
      </c>
      <c r="X3573" s="18">
        <v>-81.246360073600002</v>
      </c>
      <c r="Y3573" s="18">
        <v>41.554753368599997</v>
      </c>
      <c r="Z3573" s="18">
        <v>-81.242008452899995</v>
      </c>
      <c r="AA3573" s="71" t="str">
        <f t="shared" si="335"/>
        <v>GEA</v>
      </c>
    </row>
    <row r="3574" spans="1:27" x14ac:dyDescent="0.25">
      <c r="A3574" s="22" t="s">
        <v>3605</v>
      </c>
      <c r="B3574" s="22">
        <v>0</v>
      </c>
      <c r="C3574" s="22" t="s">
        <v>4624</v>
      </c>
      <c r="D3574" s="22">
        <v>2</v>
      </c>
      <c r="E3574" s="23" t="str">
        <f t="shared" si="330"/>
        <v>Green</v>
      </c>
      <c r="F3574" s="72" t="s">
        <v>1712</v>
      </c>
      <c r="G3574" s="23"/>
      <c r="H3574" s="24" t="str">
        <f t="shared" si="331"/>
        <v>Start Loc</v>
      </c>
      <c r="I3574" s="24" t="str">
        <f t="shared" si="332"/>
        <v>End Loc</v>
      </c>
      <c r="J3574" s="24" t="str">
        <f t="shared" si="333"/>
        <v>Segment</v>
      </c>
      <c r="K3574" s="71" t="s">
        <v>1016</v>
      </c>
      <c r="L3574" s="22">
        <v>2.25</v>
      </c>
      <c r="M3574" s="22">
        <v>2.4900000000000002</v>
      </c>
      <c r="N3574" s="22">
        <v>2</v>
      </c>
      <c r="O3574" s="22">
        <v>0</v>
      </c>
      <c r="P3574" s="22">
        <v>1</v>
      </c>
      <c r="Q3574" s="22">
        <v>1</v>
      </c>
      <c r="R3574" s="22"/>
      <c r="S3574" s="22"/>
      <c r="T3574" s="22"/>
      <c r="U3574" t="s">
        <v>477</v>
      </c>
      <c r="V3574" s="18">
        <f t="shared" si="334"/>
        <v>0.24000000000000021</v>
      </c>
      <c r="W3574" s="18">
        <v>41.555355900999999</v>
      </c>
      <c r="X3574" s="18">
        <v>-82.846475617899998</v>
      </c>
      <c r="Y3574" s="18">
        <v>41.558742323099999</v>
      </c>
      <c r="Z3574" s="18">
        <v>-82.845891596200005</v>
      </c>
      <c r="AA3574" s="71" t="str">
        <f t="shared" si="335"/>
        <v>OTT</v>
      </c>
    </row>
    <row r="3575" spans="1:27" x14ac:dyDescent="0.25">
      <c r="A3575" s="22" t="s">
        <v>2635</v>
      </c>
      <c r="B3575" s="22">
        <v>0</v>
      </c>
      <c r="C3575" s="22" t="s">
        <v>4627</v>
      </c>
      <c r="D3575" s="22">
        <v>2</v>
      </c>
      <c r="E3575" s="23" t="str">
        <f t="shared" si="330"/>
        <v>Green</v>
      </c>
      <c r="F3575" s="72" t="s">
        <v>1696</v>
      </c>
      <c r="G3575" s="23"/>
      <c r="H3575" s="24" t="str">
        <f t="shared" si="331"/>
        <v>Start Loc</v>
      </c>
      <c r="I3575" s="24" t="str">
        <f t="shared" si="332"/>
        <v>End Loc</v>
      </c>
      <c r="J3575" s="24" t="str">
        <f t="shared" si="333"/>
        <v>Segment</v>
      </c>
      <c r="K3575" s="71" t="s">
        <v>848</v>
      </c>
      <c r="L3575" s="22">
        <v>3.25</v>
      </c>
      <c r="M3575" s="22">
        <v>3.49</v>
      </c>
      <c r="N3575" s="22">
        <v>2</v>
      </c>
      <c r="O3575" s="22">
        <v>0</v>
      </c>
      <c r="P3575" s="22">
        <v>0</v>
      </c>
      <c r="Q3575" s="22">
        <v>0</v>
      </c>
      <c r="R3575" s="22"/>
      <c r="S3575" s="22"/>
      <c r="T3575" s="22"/>
      <c r="U3575" t="s">
        <v>2102</v>
      </c>
      <c r="V3575" s="18">
        <f t="shared" si="334"/>
        <v>0.24000000000000021</v>
      </c>
      <c r="W3575" s="18">
        <v>41.557111272500002</v>
      </c>
      <c r="X3575" s="18">
        <v>-84.667622352899997</v>
      </c>
      <c r="Y3575" s="18">
        <v>41.558899198699997</v>
      </c>
      <c r="Z3575" s="18">
        <v>-84.664937628999994</v>
      </c>
      <c r="AA3575" s="71" t="str">
        <f t="shared" si="335"/>
        <v>WIL</v>
      </c>
    </row>
    <row r="3576" spans="1:27" x14ac:dyDescent="0.25">
      <c r="A3576" s="22" t="s">
        <v>6509</v>
      </c>
      <c r="B3576" s="22">
        <v>0</v>
      </c>
      <c r="C3576" s="22" t="s">
        <v>4646</v>
      </c>
      <c r="D3576" s="22">
        <v>4</v>
      </c>
      <c r="E3576" s="23" t="str">
        <f t="shared" si="330"/>
        <v>Green</v>
      </c>
      <c r="F3576" s="72" t="s">
        <v>1680</v>
      </c>
      <c r="G3576" s="23"/>
      <c r="H3576" s="24" t="str">
        <f t="shared" si="331"/>
        <v>Start Loc</v>
      </c>
      <c r="I3576" s="24" t="str">
        <f t="shared" si="332"/>
        <v>End Loc</v>
      </c>
      <c r="J3576" s="24" t="str">
        <f t="shared" si="333"/>
        <v>Segment</v>
      </c>
      <c r="K3576" s="71" t="s">
        <v>894</v>
      </c>
      <c r="L3576" s="22">
        <v>5.5</v>
      </c>
      <c r="M3576" s="22">
        <v>5.74</v>
      </c>
      <c r="N3576" s="22">
        <v>4</v>
      </c>
      <c r="O3576" s="22">
        <v>0</v>
      </c>
      <c r="P3576" s="22">
        <v>0</v>
      </c>
      <c r="Q3576" s="22">
        <v>0</v>
      </c>
      <c r="R3576" s="22"/>
      <c r="S3576" s="22"/>
      <c r="T3576" s="22"/>
      <c r="U3576" t="s">
        <v>6836</v>
      </c>
      <c r="V3576" s="18">
        <f t="shared" si="334"/>
        <v>0.24000000000000021</v>
      </c>
      <c r="W3576" s="18">
        <v>41.558921087800002</v>
      </c>
      <c r="X3576" s="18">
        <v>-83.769296224300007</v>
      </c>
      <c r="Y3576" s="18">
        <v>41.558909032099997</v>
      </c>
      <c r="Z3576" s="18">
        <v>-83.764738835499998</v>
      </c>
      <c r="AA3576" s="71" t="str">
        <f t="shared" si="335"/>
        <v>LUC</v>
      </c>
    </row>
    <row r="3577" spans="1:27" x14ac:dyDescent="0.25">
      <c r="A3577" s="22" t="s">
        <v>5282</v>
      </c>
      <c r="B3577" s="22">
        <v>0</v>
      </c>
      <c r="C3577" s="22" t="s">
        <v>4686</v>
      </c>
      <c r="D3577" s="22">
        <v>2</v>
      </c>
      <c r="E3577" s="23" t="str">
        <f t="shared" si="330"/>
        <v>Green</v>
      </c>
      <c r="F3577" s="72" t="s">
        <v>1694</v>
      </c>
      <c r="G3577" s="23"/>
      <c r="H3577" s="24" t="str">
        <f t="shared" si="331"/>
        <v>Start Loc</v>
      </c>
      <c r="I3577" s="24" t="str">
        <f t="shared" si="332"/>
        <v>End Loc</v>
      </c>
      <c r="J3577" s="24" t="str">
        <f t="shared" si="333"/>
        <v>Segment</v>
      </c>
      <c r="K3577" s="71" t="e">
        <v>#VALUE!</v>
      </c>
      <c r="L3577" s="22">
        <v>19</v>
      </c>
      <c r="M3577" s="22">
        <v>19.239999999999998</v>
      </c>
      <c r="N3577" s="22">
        <v>2</v>
      </c>
      <c r="O3577" s="22">
        <v>0</v>
      </c>
      <c r="P3577" s="22">
        <v>0</v>
      </c>
      <c r="Q3577" s="22">
        <v>2</v>
      </c>
      <c r="R3577" s="22"/>
      <c r="S3577" s="22"/>
      <c r="T3577" s="22"/>
      <c r="U3577" t="s">
        <v>4858</v>
      </c>
      <c r="V3577" s="18">
        <f t="shared" si="334"/>
        <v>0.23999999999999844</v>
      </c>
      <c r="W3577" s="18">
        <v>41.556493502000002</v>
      </c>
      <c r="X3577" s="18">
        <v>-83.961246905600007</v>
      </c>
      <c r="Y3577" s="18">
        <v>41.559522315599999</v>
      </c>
      <c r="Z3577" s="18">
        <v>-83.888711284500005</v>
      </c>
      <c r="AA3577" s="71" t="str">
        <f t="shared" si="335"/>
        <v>FUL</v>
      </c>
    </row>
    <row r="3578" spans="1:27" x14ac:dyDescent="0.25">
      <c r="A3578" s="22" t="s">
        <v>5384</v>
      </c>
      <c r="B3578" s="22">
        <v>0</v>
      </c>
      <c r="C3578" s="22" t="s">
        <v>4628</v>
      </c>
      <c r="D3578" s="22">
        <v>2</v>
      </c>
      <c r="E3578" s="23" t="str">
        <f t="shared" si="330"/>
        <v>Green</v>
      </c>
      <c r="F3578" s="72" t="s">
        <v>1694</v>
      </c>
      <c r="G3578" s="23"/>
      <c r="H3578" s="24" t="str">
        <f t="shared" si="331"/>
        <v>Start Loc</v>
      </c>
      <c r="I3578" s="24" t="str">
        <f t="shared" si="332"/>
        <v>End Loc</v>
      </c>
      <c r="J3578" s="24" t="str">
        <f t="shared" si="333"/>
        <v>Segment</v>
      </c>
      <c r="K3578" s="71" t="s">
        <v>864</v>
      </c>
      <c r="L3578" s="22">
        <v>4.95</v>
      </c>
      <c r="M3578" s="22">
        <v>5.1070000000000002</v>
      </c>
      <c r="N3578" s="22">
        <v>2</v>
      </c>
      <c r="O3578" s="22">
        <v>0</v>
      </c>
      <c r="P3578" s="22">
        <v>0</v>
      </c>
      <c r="Q3578" s="22">
        <v>0</v>
      </c>
      <c r="R3578" s="22"/>
      <c r="S3578" s="22"/>
      <c r="T3578" s="22"/>
      <c r="U3578" t="s">
        <v>4889</v>
      </c>
      <c r="V3578" s="18">
        <f t="shared" si="334"/>
        <v>0.15700000000000003</v>
      </c>
      <c r="W3578" s="18">
        <v>41.559881050199998</v>
      </c>
      <c r="X3578" s="18">
        <v>-83.882689582599994</v>
      </c>
      <c r="Y3578" s="18">
        <v>41.561231343568998</v>
      </c>
      <c r="Z3578" s="18">
        <v>-83.8826058979989</v>
      </c>
      <c r="AA3578" s="71" t="str">
        <f t="shared" si="335"/>
        <v>FUL</v>
      </c>
    </row>
    <row r="3579" spans="1:27" x14ac:dyDescent="0.25">
      <c r="A3579" s="22" t="s">
        <v>2642</v>
      </c>
      <c r="B3579" s="22">
        <v>0</v>
      </c>
      <c r="C3579" s="22" t="s">
        <v>4616</v>
      </c>
      <c r="D3579" s="22">
        <v>2</v>
      </c>
      <c r="E3579" s="23" t="str">
        <f t="shared" si="330"/>
        <v>Green</v>
      </c>
      <c r="F3579" s="72" t="s">
        <v>1677</v>
      </c>
      <c r="G3579" s="23"/>
      <c r="H3579" s="24" t="str">
        <f t="shared" si="331"/>
        <v>Start Loc</v>
      </c>
      <c r="I3579" s="24" t="str">
        <f t="shared" si="332"/>
        <v>End Loc</v>
      </c>
      <c r="J3579" s="24" t="str">
        <f t="shared" si="333"/>
        <v>Segment</v>
      </c>
      <c r="K3579" s="71" t="s">
        <v>845</v>
      </c>
      <c r="L3579" s="22">
        <v>4</v>
      </c>
      <c r="M3579" s="22">
        <v>4.24</v>
      </c>
      <c r="N3579" s="22">
        <v>2</v>
      </c>
      <c r="O3579" s="22">
        <v>0</v>
      </c>
      <c r="P3579" s="22">
        <v>0</v>
      </c>
      <c r="Q3579" s="22">
        <v>1</v>
      </c>
      <c r="R3579" s="22"/>
      <c r="S3579" s="22"/>
      <c r="T3579" s="22"/>
      <c r="U3579" t="s">
        <v>1772</v>
      </c>
      <c r="V3579" s="18">
        <f t="shared" si="334"/>
        <v>0.24000000000000021</v>
      </c>
      <c r="W3579" s="18">
        <v>41.564073258500002</v>
      </c>
      <c r="X3579" s="18">
        <v>-81.131584565699995</v>
      </c>
      <c r="Y3579" s="18">
        <v>41.562390649500003</v>
      </c>
      <c r="Z3579" s="18">
        <v>-81.127886090199993</v>
      </c>
      <c r="AA3579" s="71" t="str">
        <f t="shared" si="335"/>
        <v>GEA</v>
      </c>
    </row>
    <row r="3580" spans="1:27" x14ac:dyDescent="0.25">
      <c r="A3580" s="22" t="s">
        <v>5947</v>
      </c>
      <c r="B3580" s="22">
        <v>0</v>
      </c>
      <c r="C3580" s="22" t="s">
        <v>4616</v>
      </c>
      <c r="D3580" s="22">
        <v>2</v>
      </c>
      <c r="E3580" s="23" t="str">
        <f t="shared" si="330"/>
        <v>Green</v>
      </c>
      <c r="F3580" s="72" t="s">
        <v>1677</v>
      </c>
      <c r="G3580" s="23"/>
      <c r="H3580" s="24" t="str">
        <f t="shared" si="331"/>
        <v>Start Loc</v>
      </c>
      <c r="I3580" s="24" t="str">
        <f t="shared" si="332"/>
        <v>End Loc</v>
      </c>
      <c r="J3580" s="24" t="str">
        <f t="shared" si="333"/>
        <v>Segment</v>
      </c>
      <c r="K3580" s="71" t="s">
        <v>835</v>
      </c>
      <c r="L3580" s="22">
        <v>4</v>
      </c>
      <c r="M3580" s="22">
        <v>4.24</v>
      </c>
      <c r="N3580" s="22">
        <v>2</v>
      </c>
      <c r="O3580" s="22">
        <v>0</v>
      </c>
      <c r="P3580" s="22">
        <v>0</v>
      </c>
      <c r="Q3580" s="22">
        <v>1</v>
      </c>
      <c r="R3580" s="22"/>
      <c r="S3580" s="22"/>
      <c r="T3580" s="22"/>
      <c r="U3580" t="s">
        <v>393</v>
      </c>
      <c r="V3580" s="18">
        <f t="shared" si="334"/>
        <v>0.24000000000000021</v>
      </c>
      <c r="W3580" s="18">
        <v>41.561672076400001</v>
      </c>
      <c r="X3580" s="18">
        <v>-81.316508747</v>
      </c>
      <c r="Y3580" s="18">
        <v>41.562629762999997</v>
      </c>
      <c r="Z3580" s="18">
        <v>-81.312102436800004</v>
      </c>
      <c r="AA3580" s="71" t="str">
        <f t="shared" si="335"/>
        <v>GEA</v>
      </c>
    </row>
    <row r="3581" spans="1:27" x14ac:dyDescent="0.25">
      <c r="A3581" s="22" t="s">
        <v>3779</v>
      </c>
      <c r="B3581" s="22">
        <v>0</v>
      </c>
      <c r="C3581" s="22" t="s">
        <v>4607</v>
      </c>
      <c r="D3581" s="22">
        <v>3</v>
      </c>
      <c r="E3581" s="23" t="str">
        <f t="shared" si="330"/>
        <v>Green</v>
      </c>
      <c r="F3581" s="72" t="s">
        <v>1677</v>
      </c>
      <c r="G3581" s="23"/>
      <c r="H3581" s="24" t="str">
        <f t="shared" si="331"/>
        <v>Start Loc</v>
      </c>
      <c r="I3581" s="24" t="str">
        <f t="shared" si="332"/>
        <v>End Loc</v>
      </c>
      <c r="J3581" s="24" t="str">
        <f t="shared" si="333"/>
        <v>Segment</v>
      </c>
      <c r="K3581" s="71" t="s">
        <v>835</v>
      </c>
      <c r="L3581" s="22">
        <v>5</v>
      </c>
      <c r="M3581" s="22">
        <v>5.24</v>
      </c>
      <c r="N3581" s="22">
        <v>3</v>
      </c>
      <c r="O3581" s="22">
        <v>0</v>
      </c>
      <c r="P3581" s="22">
        <v>0</v>
      </c>
      <c r="Q3581" s="22">
        <v>1</v>
      </c>
      <c r="R3581" s="22"/>
      <c r="S3581" s="22"/>
      <c r="T3581" s="22"/>
      <c r="U3581" t="s">
        <v>393</v>
      </c>
      <c r="V3581" s="18">
        <f t="shared" si="334"/>
        <v>0.24000000000000021</v>
      </c>
      <c r="W3581" s="18">
        <v>41.562444296400002</v>
      </c>
      <c r="X3581" s="18">
        <v>-81.297438283299996</v>
      </c>
      <c r="Y3581" s="18">
        <v>41.562824342600003</v>
      </c>
      <c r="Z3581" s="18">
        <v>-81.292894540000006</v>
      </c>
      <c r="AA3581" s="71" t="str">
        <f t="shared" si="335"/>
        <v>GEA</v>
      </c>
    </row>
    <row r="3582" spans="1:27" x14ac:dyDescent="0.25">
      <c r="A3582" s="22" t="s">
        <v>4245</v>
      </c>
      <c r="B3582" s="22">
        <v>0</v>
      </c>
      <c r="C3582" s="22" t="s">
        <v>4654</v>
      </c>
      <c r="D3582" s="22">
        <v>3</v>
      </c>
      <c r="E3582" s="23" t="str">
        <f t="shared" si="330"/>
        <v>Green</v>
      </c>
      <c r="F3582" s="72" t="s">
        <v>1677</v>
      </c>
      <c r="G3582" s="23"/>
      <c r="H3582" s="24" t="str">
        <f t="shared" si="331"/>
        <v>Start Loc</v>
      </c>
      <c r="I3582" s="24" t="str">
        <f t="shared" si="332"/>
        <v>End Loc</v>
      </c>
      <c r="J3582" s="24" t="str">
        <f t="shared" si="333"/>
        <v>Segment</v>
      </c>
      <c r="K3582" s="71" t="s">
        <v>835</v>
      </c>
      <c r="L3582" s="22">
        <v>6.75</v>
      </c>
      <c r="M3582" s="22">
        <v>6.99</v>
      </c>
      <c r="N3582" s="22">
        <v>3</v>
      </c>
      <c r="O3582" s="22">
        <v>1</v>
      </c>
      <c r="P3582" s="22">
        <v>3</v>
      </c>
      <c r="Q3582" s="22">
        <v>4</v>
      </c>
      <c r="R3582" s="22"/>
      <c r="S3582" s="22"/>
      <c r="T3582" s="22"/>
      <c r="U3582" t="s">
        <v>393</v>
      </c>
      <c r="V3582" s="18">
        <f t="shared" si="334"/>
        <v>0.24000000000000021</v>
      </c>
      <c r="W3582" s="18">
        <v>41.563964670700003</v>
      </c>
      <c r="X3582" s="18">
        <v>-81.263898757899995</v>
      </c>
      <c r="Y3582" s="18">
        <v>41.563828837800003</v>
      </c>
      <c r="Z3582" s="18">
        <v>-81.259290392400004</v>
      </c>
      <c r="AA3582" s="71" t="str">
        <f t="shared" si="335"/>
        <v>GEA</v>
      </c>
    </row>
    <row r="3583" spans="1:27" x14ac:dyDescent="0.25">
      <c r="A3583" s="22" t="s">
        <v>3936</v>
      </c>
      <c r="B3583" s="22">
        <v>0</v>
      </c>
      <c r="C3583" s="22" t="s">
        <v>4629</v>
      </c>
      <c r="D3583" s="22">
        <v>3</v>
      </c>
      <c r="E3583" s="23" t="str">
        <f t="shared" si="330"/>
        <v>Green</v>
      </c>
      <c r="F3583" s="72" t="s">
        <v>1677</v>
      </c>
      <c r="G3583" s="23"/>
      <c r="H3583" s="24" t="str">
        <f t="shared" si="331"/>
        <v>Start Loc</v>
      </c>
      <c r="I3583" s="24" t="str">
        <f t="shared" si="332"/>
        <v>End Loc</v>
      </c>
      <c r="J3583" s="24" t="str">
        <f t="shared" si="333"/>
        <v>Segment</v>
      </c>
      <c r="K3583" s="71" t="s">
        <v>835</v>
      </c>
      <c r="L3583" s="22">
        <v>7</v>
      </c>
      <c r="M3583" s="22">
        <v>7.24</v>
      </c>
      <c r="N3583" s="22">
        <v>3</v>
      </c>
      <c r="O3583" s="22">
        <v>0</v>
      </c>
      <c r="P3583" s="22">
        <v>0</v>
      </c>
      <c r="Q3583" s="22">
        <v>2</v>
      </c>
      <c r="R3583" s="22"/>
      <c r="S3583" s="22"/>
      <c r="T3583" s="22"/>
      <c r="U3583" t="s">
        <v>393</v>
      </c>
      <c r="V3583" s="18">
        <f t="shared" si="334"/>
        <v>0.24000000000000021</v>
      </c>
      <c r="W3583" s="18">
        <v>41.563848327700001</v>
      </c>
      <c r="X3583" s="18">
        <v>-81.259099776100001</v>
      </c>
      <c r="Y3583" s="18">
        <v>41.565228421100002</v>
      </c>
      <c r="Z3583" s="18">
        <v>-81.254965616899995</v>
      </c>
      <c r="AA3583" s="71" t="str">
        <f t="shared" si="335"/>
        <v>GEA</v>
      </c>
    </row>
    <row r="3584" spans="1:27" x14ac:dyDescent="0.25">
      <c r="A3584" s="22" t="s">
        <v>5764</v>
      </c>
      <c r="B3584" s="22">
        <v>0</v>
      </c>
      <c r="C3584" s="22" t="s">
        <v>4620</v>
      </c>
      <c r="D3584" s="22">
        <v>2</v>
      </c>
      <c r="E3584" s="23" t="str">
        <f t="shared" si="330"/>
        <v>Green</v>
      </c>
      <c r="F3584" s="72" t="s">
        <v>1680</v>
      </c>
      <c r="G3584" s="23"/>
      <c r="H3584" s="24" t="str">
        <f t="shared" si="331"/>
        <v>Start Loc</v>
      </c>
      <c r="I3584" s="24" t="str">
        <f t="shared" si="332"/>
        <v>End Loc</v>
      </c>
      <c r="J3584" s="24" t="str">
        <f t="shared" si="333"/>
        <v>Segment</v>
      </c>
      <c r="K3584" s="71" t="s">
        <v>6606</v>
      </c>
      <c r="L3584" s="22">
        <v>0</v>
      </c>
      <c r="M3584" s="22">
        <v>0.24</v>
      </c>
      <c r="N3584" s="22">
        <v>2</v>
      </c>
      <c r="O3584" s="22">
        <v>0</v>
      </c>
      <c r="P3584" s="22">
        <v>0</v>
      </c>
      <c r="Q3584" s="22">
        <v>1</v>
      </c>
      <c r="R3584" s="22"/>
      <c r="S3584" s="22"/>
      <c r="T3584" s="22"/>
      <c r="U3584" t="s">
        <v>6681</v>
      </c>
      <c r="V3584" s="18">
        <f t="shared" si="334"/>
        <v>0.24</v>
      </c>
      <c r="W3584" s="18">
        <v>41.567234153500003</v>
      </c>
      <c r="X3584" s="18">
        <v>-83.701011232599996</v>
      </c>
      <c r="Y3584" s="18">
        <v>41.567416394299997</v>
      </c>
      <c r="Z3584" s="18">
        <v>-83.696435212799997</v>
      </c>
      <c r="AA3584" s="71" t="str">
        <f t="shared" si="335"/>
        <v>LUC</v>
      </c>
    </row>
    <row r="3585" spans="1:27" x14ac:dyDescent="0.25">
      <c r="A3585" s="22" t="s">
        <v>4377</v>
      </c>
      <c r="B3585" s="22">
        <v>0</v>
      </c>
      <c r="C3585" s="22" t="s">
        <v>4627</v>
      </c>
      <c r="D3585" s="22">
        <v>5</v>
      </c>
      <c r="E3585" s="23" t="str">
        <f t="shared" si="330"/>
        <v>Green</v>
      </c>
      <c r="F3585" s="72" t="s">
        <v>1677</v>
      </c>
      <c r="G3585" s="23"/>
      <c r="H3585" s="24" t="str">
        <f t="shared" si="331"/>
        <v>Start Loc</v>
      </c>
      <c r="I3585" s="24" t="str">
        <f t="shared" si="332"/>
        <v>End Loc</v>
      </c>
      <c r="J3585" s="24" t="str">
        <f t="shared" si="333"/>
        <v>Segment</v>
      </c>
      <c r="K3585" s="71" t="s">
        <v>845</v>
      </c>
      <c r="L3585" s="22">
        <v>3.25</v>
      </c>
      <c r="M3585" s="22">
        <v>3.49</v>
      </c>
      <c r="N3585" s="22">
        <v>5</v>
      </c>
      <c r="O3585" s="22">
        <v>0</v>
      </c>
      <c r="P3585" s="22">
        <v>0</v>
      </c>
      <c r="Q3585" s="22">
        <v>1</v>
      </c>
      <c r="R3585" s="22"/>
      <c r="S3585" s="22"/>
      <c r="T3585" s="22"/>
      <c r="U3585" t="s">
        <v>1772</v>
      </c>
      <c r="V3585" s="18">
        <f t="shared" si="334"/>
        <v>0.24000000000000021</v>
      </c>
      <c r="W3585" s="18">
        <v>41.571655097700003</v>
      </c>
      <c r="X3585" s="18">
        <v>-81.141800218699998</v>
      </c>
      <c r="Y3585" s="18">
        <v>41.569465936</v>
      </c>
      <c r="Z3585" s="18">
        <v>-81.138303927999999</v>
      </c>
      <c r="AA3585" s="71" t="str">
        <f t="shared" si="335"/>
        <v>GEA</v>
      </c>
    </row>
    <row r="3586" spans="1:27" x14ac:dyDescent="0.25">
      <c r="A3586" s="22" t="s">
        <v>3357</v>
      </c>
      <c r="B3586" s="22">
        <v>0</v>
      </c>
      <c r="C3586" s="22" t="s">
        <v>4665</v>
      </c>
      <c r="D3586" s="22">
        <v>3</v>
      </c>
      <c r="E3586" s="23" t="str">
        <f t="shared" si="330"/>
        <v>Green</v>
      </c>
      <c r="F3586" s="72" t="s">
        <v>1696</v>
      </c>
      <c r="G3586" s="23"/>
      <c r="H3586" s="24" t="str">
        <f t="shared" si="331"/>
        <v>Start Loc</v>
      </c>
      <c r="I3586" s="24" t="str">
        <f t="shared" si="332"/>
        <v>End Loc</v>
      </c>
      <c r="J3586" s="24" t="str">
        <f t="shared" si="333"/>
        <v>Segment</v>
      </c>
      <c r="K3586" s="71" t="s">
        <v>816</v>
      </c>
      <c r="L3586" s="22">
        <v>9.75</v>
      </c>
      <c r="M3586" s="22">
        <v>9.99</v>
      </c>
      <c r="N3586" s="22">
        <v>3</v>
      </c>
      <c r="O3586" s="22">
        <v>0</v>
      </c>
      <c r="P3586" s="22">
        <v>0</v>
      </c>
      <c r="Q3586" s="22">
        <v>1</v>
      </c>
      <c r="R3586" s="22"/>
      <c r="S3586" s="22"/>
      <c r="T3586" s="22"/>
      <c r="U3586" t="s">
        <v>2108</v>
      </c>
      <c r="V3586" s="18">
        <f t="shared" si="334"/>
        <v>0.24000000000000021</v>
      </c>
      <c r="W3586" s="18">
        <v>41.567377790400002</v>
      </c>
      <c r="X3586" s="18">
        <v>-84.632365110199999</v>
      </c>
      <c r="Y3586" s="18">
        <v>41.5708541845</v>
      </c>
      <c r="Z3586" s="18">
        <v>-84.632382542000002</v>
      </c>
      <c r="AA3586" s="71" t="str">
        <f t="shared" si="335"/>
        <v>WIL</v>
      </c>
    </row>
    <row r="3587" spans="1:27" x14ac:dyDescent="0.25">
      <c r="A3587" s="22" t="s">
        <v>3135</v>
      </c>
      <c r="B3587" s="22">
        <v>0</v>
      </c>
      <c r="C3587" s="22" t="s">
        <v>4618</v>
      </c>
      <c r="D3587" s="22">
        <v>2</v>
      </c>
      <c r="E3587" s="23" t="str">
        <f t="shared" si="330"/>
        <v>Green</v>
      </c>
      <c r="F3587" s="72" t="s">
        <v>1696</v>
      </c>
      <c r="G3587" s="23"/>
      <c r="H3587" s="24" t="str">
        <f t="shared" si="331"/>
        <v>Start Loc</v>
      </c>
      <c r="I3587" s="24" t="str">
        <f t="shared" si="332"/>
        <v>End Loc</v>
      </c>
      <c r="J3587" s="24" t="str">
        <f t="shared" si="333"/>
        <v>Segment</v>
      </c>
      <c r="K3587" s="71" t="s">
        <v>845</v>
      </c>
      <c r="L3587" s="22">
        <v>2</v>
      </c>
      <c r="M3587" s="22">
        <v>2.2400000000000002</v>
      </c>
      <c r="N3587" s="22">
        <v>2</v>
      </c>
      <c r="O3587" s="22">
        <v>0</v>
      </c>
      <c r="P3587" s="22">
        <v>0</v>
      </c>
      <c r="Q3587" s="22">
        <v>3</v>
      </c>
      <c r="R3587" s="22"/>
      <c r="S3587" s="22"/>
      <c r="T3587" s="22"/>
      <c r="U3587" t="s">
        <v>1608</v>
      </c>
      <c r="V3587" s="18">
        <f t="shared" si="334"/>
        <v>0.24000000000000021</v>
      </c>
      <c r="W3587" s="18">
        <v>41.567381528600002</v>
      </c>
      <c r="X3587" s="18">
        <v>-84.497046278900001</v>
      </c>
      <c r="Y3587" s="18">
        <v>41.570856119399998</v>
      </c>
      <c r="Z3587" s="18">
        <v>-84.496919108900002</v>
      </c>
      <c r="AA3587" s="71" t="str">
        <f t="shared" si="335"/>
        <v>WIL</v>
      </c>
    </row>
    <row r="3588" spans="1:27" x14ac:dyDescent="0.25">
      <c r="A3588" s="22" t="s">
        <v>2708</v>
      </c>
      <c r="B3588" s="22">
        <v>0</v>
      </c>
      <c r="C3588" s="22" t="s">
        <v>4656</v>
      </c>
      <c r="D3588" s="22">
        <v>3</v>
      </c>
      <c r="E3588" s="23" t="str">
        <f t="shared" si="330"/>
        <v>Green</v>
      </c>
      <c r="F3588" s="72" t="s">
        <v>1677</v>
      </c>
      <c r="G3588" s="23"/>
      <c r="H3588" s="24" t="str">
        <f t="shared" si="331"/>
        <v>Start Loc</v>
      </c>
      <c r="I3588" s="24" t="str">
        <f t="shared" si="332"/>
        <v>End Loc</v>
      </c>
      <c r="J3588" s="24" t="str">
        <f t="shared" si="333"/>
        <v>Segment</v>
      </c>
      <c r="K3588" s="71" t="s">
        <v>4711</v>
      </c>
      <c r="L3588" s="22">
        <v>7.25</v>
      </c>
      <c r="M3588" s="22">
        <v>7.49</v>
      </c>
      <c r="N3588" s="22">
        <v>3</v>
      </c>
      <c r="O3588" s="22">
        <v>0</v>
      </c>
      <c r="P3588" s="22">
        <v>0</v>
      </c>
      <c r="Q3588" s="22">
        <v>2</v>
      </c>
      <c r="R3588" s="22"/>
      <c r="S3588" s="22"/>
      <c r="T3588" s="22"/>
      <c r="U3588" t="s">
        <v>2119</v>
      </c>
      <c r="V3588" s="18">
        <f t="shared" si="334"/>
        <v>0.24000000000000021</v>
      </c>
      <c r="W3588" s="18">
        <v>41.568978689700003</v>
      </c>
      <c r="X3588" s="18">
        <v>-81.1887721943</v>
      </c>
      <c r="Y3588" s="18">
        <v>41.571036204800002</v>
      </c>
      <c r="Z3588" s="18">
        <v>-81.1924803446</v>
      </c>
      <c r="AA3588" s="71" t="str">
        <f t="shared" si="335"/>
        <v>GEA</v>
      </c>
    </row>
    <row r="3589" spans="1:27" x14ac:dyDescent="0.25">
      <c r="A3589" s="22" t="s">
        <v>6367</v>
      </c>
      <c r="B3589" s="22">
        <v>0</v>
      </c>
      <c r="C3589" s="22" t="s">
        <v>4607</v>
      </c>
      <c r="D3589" s="22">
        <v>3</v>
      </c>
      <c r="E3589" s="23" t="str">
        <f t="shared" si="330"/>
        <v>Green</v>
      </c>
      <c r="F3589" s="72" t="s">
        <v>1731</v>
      </c>
      <c r="G3589" s="23"/>
      <c r="H3589" s="24" t="str">
        <f t="shared" si="331"/>
        <v>Start Loc</v>
      </c>
      <c r="I3589" s="24" t="str">
        <f t="shared" si="332"/>
        <v>End Loc</v>
      </c>
      <c r="J3589" s="24" t="str">
        <f t="shared" si="333"/>
        <v>Segment</v>
      </c>
      <c r="K3589" s="71" t="s">
        <v>868</v>
      </c>
      <c r="L3589" s="22">
        <v>5</v>
      </c>
      <c r="M3589" s="22">
        <v>5.24</v>
      </c>
      <c r="N3589" s="22">
        <v>3</v>
      </c>
      <c r="O3589" s="22">
        <v>0</v>
      </c>
      <c r="P3589" s="22">
        <v>0</v>
      </c>
      <c r="Q3589" s="22">
        <v>0</v>
      </c>
      <c r="R3589" s="22"/>
      <c r="S3589" s="22"/>
      <c r="T3589" s="22"/>
      <c r="U3589" t="s">
        <v>1998</v>
      </c>
      <c r="V3589" s="18">
        <f t="shared" si="334"/>
        <v>0.24000000000000021</v>
      </c>
      <c r="W3589" s="18">
        <v>41.568304075199997</v>
      </c>
      <c r="X3589" s="18">
        <v>-80.530111347200005</v>
      </c>
      <c r="Y3589" s="18">
        <v>41.5711435192</v>
      </c>
      <c r="Z3589" s="18">
        <v>-80.531118577000001</v>
      </c>
      <c r="AA3589" s="71" t="str">
        <f t="shared" si="335"/>
        <v>ATB</v>
      </c>
    </row>
    <row r="3590" spans="1:27" x14ac:dyDescent="0.25">
      <c r="A3590" s="22" t="s">
        <v>4052</v>
      </c>
      <c r="B3590" s="22">
        <v>0</v>
      </c>
      <c r="C3590" s="22" t="s">
        <v>4654</v>
      </c>
      <c r="D3590" s="22">
        <v>4</v>
      </c>
      <c r="E3590" s="23" t="str">
        <f t="shared" si="330"/>
        <v>Green</v>
      </c>
      <c r="F3590" s="72" t="s">
        <v>1677</v>
      </c>
      <c r="G3590" s="23"/>
      <c r="H3590" s="24" t="str">
        <f t="shared" si="331"/>
        <v>Start Loc</v>
      </c>
      <c r="I3590" s="24" t="str">
        <f t="shared" si="332"/>
        <v>End Loc</v>
      </c>
      <c r="J3590" s="24" t="str">
        <f t="shared" si="333"/>
        <v>Segment</v>
      </c>
      <c r="K3590" s="71" t="s">
        <v>841</v>
      </c>
      <c r="L3590" s="22">
        <v>6.75</v>
      </c>
      <c r="M3590" s="22">
        <v>6.99</v>
      </c>
      <c r="N3590" s="22">
        <v>4</v>
      </c>
      <c r="O3590" s="22">
        <v>0</v>
      </c>
      <c r="P3590" s="22">
        <v>0</v>
      </c>
      <c r="Q3590" s="22">
        <v>6</v>
      </c>
      <c r="R3590" s="22"/>
      <c r="S3590" s="22"/>
      <c r="T3590" s="22"/>
      <c r="U3590" t="s">
        <v>1441</v>
      </c>
      <c r="V3590" s="18">
        <f t="shared" si="334"/>
        <v>0.24000000000000021</v>
      </c>
      <c r="W3590" s="18">
        <v>41.570094146099997</v>
      </c>
      <c r="X3590" s="18">
        <v>-81.141430957300003</v>
      </c>
      <c r="Y3590" s="18">
        <v>41.573121769099998</v>
      </c>
      <c r="Z3590" s="18">
        <v>-81.139328664100006</v>
      </c>
      <c r="AA3590" s="71" t="str">
        <f t="shared" si="335"/>
        <v>GEA</v>
      </c>
    </row>
    <row r="3591" spans="1:27" x14ac:dyDescent="0.25">
      <c r="A3591" s="22" t="s">
        <v>6371</v>
      </c>
      <c r="B3591" s="22">
        <v>0</v>
      </c>
      <c r="C3591" s="22" t="s">
        <v>4643</v>
      </c>
      <c r="D3591" s="22">
        <v>3</v>
      </c>
      <c r="E3591" s="23" t="str">
        <f t="shared" si="330"/>
        <v>Green</v>
      </c>
      <c r="F3591" s="72" t="s">
        <v>1680</v>
      </c>
      <c r="G3591" s="23"/>
      <c r="H3591" s="24" t="str">
        <f t="shared" si="331"/>
        <v>Start Loc</v>
      </c>
      <c r="I3591" s="24" t="str">
        <f t="shared" si="332"/>
        <v>End Loc</v>
      </c>
      <c r="J3591" s="24" t="str">
        <f t="shared" si="333"/>
        <v>Segment</v>
      </c>
      <c r="K3591" s="71" t="s">
        <v>858</v>
      </c>
      <c r="L3591" s="22">
        <v>3.5</v>
      </c>
      <c r="M3591" s="22">
        <v>3.74</v>
      </c>
      <c r="N3591" s="22">
        <v>3</v>
      </c>
      <c r="O3591" s="22">
        <v>0</v>
      </c>
      <c r="P3591" s="22">
        <v>0</v>
      </c>
      <c r="Q3591" s="22">
        <v>0</v>
      </c>
      <c r="R3591" s="22"/>
      <c r="S3591" s="22"/>
      <c r="T3591" s="22"/>
      <c r="U3591" t="s">
        <v>298</v>
      </c>
      <c r="V3591" s="18">
        <f t="shared" si="334"/>
        <v>0.24000000000000021</v>
      </c>
      <c r="W3591" s="18">
        <v>41.582109580999997</v>
      </c>
      <c r="X3591" s="18">
        <v>-83.695184437199998</v>
      </c>
      <c r="Y3591" s="18">
        <v>41.581524411300002</v>
      </c>
      <c r="Z3591" s="18">
        <v>-83.690629001399998</v>
      </c>
      <c r="AA3591" s="71" t="str">
        <f t="shared" si="335"/>
        <v>LUC</v>
      </c>
    </row>
    <row r="3592" spans="1:27" x14ac:dyDescent="0.25">
      <c r="A3592" s="22" t="s">
        <v>5066</v>
      </c>
      <c r="B3592" s="22">
        <v>0</v>
      </c>
      <c r="C3592" s="22" t="s">
        <v>4624</v>
      </c>
      <c r="D3592" s="22">
        <v>2</v>
      </c>
      <c r="E3592" s="23" t="str">
        <f t="shared" si="330"/>
        <v>Green</v>
      </c>
      <c r="F3592" s="72" t="s">
        <v>1680</v>
      </c>
      <c r="G3592" s="23"/>
      <c r="H3592" s="24" t="str">
        <f t="shared" si="331"/>
        <v>Start Loc</v>
      </c>
      <c r="I3592" s="24" t="str">
        <f t="shared" si="332"/>
        <v>End Loc</v>
      </c>
      <c r="J3592" s="24" t="str">
        <f t="shared" si="333"/>
        <v>Segment</v>
      </c>
      <c r="K3592" s="71" t="s">
        <v>858</v>
      </c>
      <c r="L3592" s="22">
        <v>2.25</v>
      </c>
      <c r="M3592" s="22">
        <v>2.4900000000000002</v>
      </c>
      <c r="N3592" s="22">
        <v>2</v>
      </c>
      <c r="O3592" s="22">
        <v>0</v>
      </c>
      <c r="P3592" s="22">
        <v>0</v>
      </c>
      <c r="Q3592" s="22">
        <v>0</v>
      </c>
      <c r="R3592" s="22"/>
      <c r="S3592" s="22"/>
      <c r="T3592" s="22"/>
      <c r="U3592" t="s">
        <v>298</v>
      </c>
      <c r="V3592" s="18">
        <f t="shared" si="334"/>
        <v>0.24000000000000021</v>
      </c>
      <c r="W3592" s="18">
        <v>41.582374301100003</v>
      </c>
      <c r="X3592" s="18">
        <v>-83.718368913600003</v>
      </c>
      <c r="Y3592" s="18">
        <v>41.583771373499999</v>
      </c>
      <c r="Z3592" s="18">
        <v>-83.714133642700006</v>
      </c>
      <c r="AA3592" s="71" t="str">
        <f t="shared" si="335"/>
        <v>LUC</v>
      </c>
    </row>
    <row r="3593" spans="1:27" x14ac:dyDescent="0.25">
      <c r="A3593" s="22" t="s">
        <v>3024</v>
      </c>
      <c r="B3593" s="22">
        <v>0</v>
      </c>
      <c r="C3593" s="22" t="s">
        <v>4615</v>
      </c>
      <c r="D3593" s="22">
        <v>2</v>
      </c>
      <c r="E3593" s="23" t="str">
        <f t="shared" ref="E3593:E3656" si="336">IF(D3593&gt;15,"Red",IF(D3593&gt;10,"Yellow",IF(D3593&gt;5,"Purple",IF(D3593&gt;1,"Green",""))))</f>
        <v>Green</v>
      </c>
      <c r="F3593" s="72" t="s">
        <v>1731</v>
      </c>
      <c r="G3593" s="23"/>
      <c r="H3593" s="24" t="str">
        <f t="shared" ref="H3593:H3656" si="337">IF(W3593=0,"Unavailable",HYPERLINK(CONCATENATE("http://maps.google.com/maps?q=",+W3593,",+",+X3593,"+(Begin)&amp;iwloc=A&amp;hl=en"),"Start Loc"))</f>
        <v>Start Loc</v>
      </c>
      <c r="I3593" s="24" t="str">
        <f t="shared" ref="I3593:I3656" si="338">IF(Y3593=0,"Unavailable",HYPERLINK(CONCATENATE("http://maps.google.com/maps?q=",+Y3593,",+",+Z3593,"+(End)&amp;iwloc=A&amp;hl=en"),"End Loc"))</f>
        <v>End Loc</v>
      </c>
      <c r="J3593" s="24" t="str">
        <f t="shared" ref="J3593:J3656" si="339">HYPERLINK(CONCATENATE("https://www.google.us/maps/dir/",W3593,",",X3593,"/",Y3593,",",Z3593,"/@",AVERAGE(W3593,Y3593),",",AVERAGE(X3593,Z3593),",15z"),"Segment")</f>
        <v>Segment</v>
      </c>
      <c r="K3593" s="71" t="s">
        <v>796</v>
      </c>
      <c r="L3593" s="22">
        <v>2.5</v>
      </c>
      <c r="M3593" s="22">
        <v>2.74</v>
      </c>
      <c r="N3593" s="22">
        <v>2</v>
      </c>
      <c r="O3593" s="22">
        <v>0</v>
      </c>
      <c r="P3593" s="22">
        <v>1</v>
      </c>
      <c r="Q3593" s="22">
        <v>2</v>
      </c>
      <c r="R3593" s="22"/>
      <c r="S3593" s="22"/>
      <c r="T3593" s="22"/>
      <c r="U3593" t="s">
        <v>1916</v>
      </c>
      <c r="V3593" s="18">
        <f t="shared" ref="V3593:V3656" si="340">M3593-L3593</f>
        <v>0.24000000000000021</v>
      </c>
      <c r="W3593" s="18">
        <v>41.5898216406</v>
      </c>
      <c r="X3593" s="18">
        <v>-80.816956188800006</v>
      </c>
      <c r="Y3593" s="18">
        <v>41.588539512399997</v>
      </c>
      <c r="Z3593" s="18">
        <v>-80.812720325000001</v>
      </c>
      <c r="AA3593" s="71" t="str">
        <f t="shared" ref="AA3593:AA3656" si="341">MID(U3593,2,3)</f>
        <v>ATB</v>
      </c>
    </row>
    <row r="3594" spans="1:27" x14ac:dyDescent="0.25">
      <c r="A3594" s="22" t="s">
        <v>5124</v>
      </c>
      <c r="B3594" s="22">
        <v>0</v>
      </c>
      <c r="C3594" s="22" t="s">
        <v>4624</v>
      </c>
      <c r="D3594" s="22">
        <v>2</v>
      </c>
      <c r="E3594" s="23" t="str">
        <f t="shared" si="336"/>
        <v>Green</v>
      </c>
      <c r="F3594" s="72" t="s">
        <v>1712</v>
      </c>
      <c r="G3594" s="23"/>
      <c r="H3594" s="24" t="str">
        <f t="shared" si="337"/>
        <v>Start Loc</v>
      </c>
      <c r="I3594" s="24" t="str">
        <f t="shared" si="338"/>
        <v>End Loc</v>
      </c>
      <c r="J3594" s="24" t="str">
        <f t="shared" si="339"/>
        <v>Segment</v>
      </c>
      <c r="K3594" s="71" t="s">
        <v>893</v>
      </c>
      <c r="L3594" s="22">
        <v>2.25</v>
      </c>
      <c r="M3594" s="22">
        <v>2.4900000000000002</v>
      </c>
      <c r="N3594" s="22">
        <v>2</v>
      </c>
      <c r="O3594" s="22">
        <v>0</v>
      </c>
      <c r="P3594" s="22">
        <v>0</v>
      </c>
      <c r="Q3594" s="22">
        <v>2</v>
      </c>
      <c r="R3594" s="22"/>
      <c r="S3594" s="22"/>
      <c r="T3594" s="22"/>
      <c r="U3594" t="s">
        <v>4788</v>
      </c>
      <c r="V3594" s="18">
        <f t="shared" si="340"/>
        <v>0.24000000000000021</v>
      </c>
      <c r="W3594" s="18">
        <v>41.5882612913</v>
      </c>
      <c r="X3594" s="18">
        <v>-83.161703383000003</v>
      </c>
      <c r="Y3594" s="18">
        <v>41.588644498599997</v>
      </c>
      <c r="Z3594" s="18">
        <v>-83.157138876000005</v>
      </c>
      <c r="AA3594" s="71" t="str">
        <f t="shared" si="341"/>
        <v>OTT</v>
      </c>
    </row>
    <row r="3595" spans="1:27" x14ac:dyDescent="0.25">
      <c r="A3595" s="22" t="s">
        <v>5688</v>
      </c>
      <c r="B3595" s="22">
        <v>0</v>
      </c>
      <c r="C3595" s="22" t="s">
        <v>4620</v>
      </c>
      <c r="D3595" s="22">
        <v>2</v>
      </c>
      <c r="E3595" s="23" t="str">
        <f t="shared" si="336"/>
        <v>Green</v>
      </c>
      <c r="F3595" s="72" t="s">
        <v>1677</v>
      </c>
      <c r="G3595" s="23"/>
      <c r="H3595" s="24" t="str">
        <f t="shared" si="337"/>
        <v>Start Loc</v>
      </c>
      <c r="I3595" s="24" t="str">
        <f t="shared" si="338"/>
        <v>End Loc</v>
      </c>
      <c r="J3595" s="24" t="str">
        <f t="shared" si="339"/>
        <v>Segment</v>
      </c>
      <c r="K3595" s="71" t="s">
        <v>833</v>
      </c>
      <c r="L3595" s="22">
        <v>0</v>
      </c>
      <c r="M3595" s="22">
        <v>0.24</v>
      </c>
      <c r="N3595" s="22">
        <v>2</v>
      </c>
      <c r="O3595" s="22">
        <v>0</v>
      </c>
      <c r="P3595" s="22">
        <v>0</v>
      </c>
      <c r="Q3595" s="22">
        <v>1</v>
      </c>
      <c r="R3595" s="22"/>
      <c r="S3595" s="22"/>
      <c r="T3595" s="22"/>
      <c r="U3595" t="s">
        <v>4819</v>
      </c>
      <c r="V3595" s="18">
        <f t="shared" si="340"/>
        <v>0.24</v>
      </c>
      <c r="W3595" s="18">
        <v>41.596185603999999</v>
      </c>
      <c r="X3595" s="18">
        <v>-81.295244980099994</v>
      </c>
      <c r="Y3595" s="18">
        <v>41.595281307699999</v>
      </c>
      <c r="Z3595" s="18">
        <v>-81.290800674799996</v>
      </c>
      <c r="AA3595" s="71" t="str">
        <f t="shared" si="341"/>
        <v>GEA</v>
      </c>
    </row>
    <row r="3596" spans="1:27" x14ac:dyDescent="0.25">
      <c r="A3596" s="22" t="s">
        <v>5240</v>
      </c>
      <c r="B3596" s="22">
        <v>0</v>
      </c>
      <c r="C3596" s="22" t="s">
        <v>4606</v>
      </c>
      <c r="D3596" s="22">
        <v>2</v>
      </c>
      <c r="E3596" s="23" t="str">
        <f t="shared" si="336"/>
        <v>Green</v>
      </c>
      <c r="F3596" s="72" t="s">
        <v>1680</v>
      </c>
      <c r="G3596" s="23"/>
      <c r="H3596" s="24" t="str">
        <f t="shared" si="337"/>
        <v>Start Loc</v>
      </c>
      <c r="I3596" s="24" t="str">
        <f t="shared" si="338"/>
        <v>End Loc</v>
      </c>
      <c r="J3596" s="24" t="str">
        <f t="shared" si="339"/>
        <v>Segment</v>
      </c>
      <c r="K3596" s="71" t="s">
        <v>1111</v>
      </c>
      <c r="L3596" s="22">
        <v>0.25</v>
      </c>
      <c r="M3596" s="22">
        <v>0.49</v>
      </c>
      <c r="N3596" s="22">
        <v>2</v>
      </c>
      <c r="O3596" s="22">
        <v>0</v>
      </c>
      <c r="P3596" s="22">
        <v>0</v>
      </c>
      <c r="Q3596" s="22">
        <v>0</v>
      </c>
      <c r="R3596" s="22"/>
      <c r="S3596" s="22"/>
      <c r="T3596" s="22"/>
      <c r="U3596" t="s">
        <v>1461</v>
      </c>
      <c r="V3596" s="18">
        <f t="shared" si="340"/>
        <v>0.24</v>
      </c>
      <c r="W3596" s="18">
        <v>41.598864079599998</v>
      </c>
      <c r="X3596" s="18">
        <v>-83.688941172900002</v>
      </c>
      <c r="Y3596" s="18">
        <v>41.602307867100002</v>
      </c>
      <c r="Z3596" s="18">
        <v>-83.688763728699996</v>
      </c>
      <c r="AA3596" s="71" t="str">
        <f t="shared" si="341"/>
        <v>LUC</v>
      </c>
    </row>
    <row r="3597" spans="1:27" x14ac:dyDescent="0.25">
      <c r="A3597" s="22" t="s">
        <v>3595</v>
      </c>
      <c r="B3597" s="22">
        <v>0</v>
      </c>
      <c r="C3597" s="22" t="s">
        <v>4608</v>
      </c>
      <c r="D3597" s="22">
        <v>2</v>
      </c>
      <c r="E3597" s="23" t="str">
        <f t="shared" si="336"/>
        <v>Green</v>
      </c>
      <c r="F3597" s="72" t="s">
        <v>1677</v>
      </c>
      <c r="G3597" s="23"/>
      <c r="H3597" s="24" t="str">
        <f t="shared" si="337"/>
        <v>Start Loc</v>
      </c>
      <c r="I3597" s="24" t="str">
        <f t="shared" si="338"/>
        <v>End Loc</v>
      </c>
      <c r="J3597" s="24" t="str">
        <f t="shared" si="339"/>
        <v>Segment</v>
      </c>
      <c r="K3597" s="71" t="s">
        <v>925</v>
      </c>
      <c r="L3597" s="22">
        <v>1.25</v>
      </c>
      <c r="M3597" s="22">
        <v>1.49</v>
      </c>
      <c r="N3597" s="22">
        <v>2</v>
      </c>
      <c r="O3597" s="22">
        <v>0</v>
      </c>
      <c r="P3597" s="22">
        <v>0</v>
      </c>
      <c r="Q3597" s="22">
        <v>2</v>
      </c>
      <c r="R3597" s="22"/>
      <c r="S3597" s="22"/>
      <c r="T3597" s="22"/>
      <c r="U3597" t="s">
        <v>1528</v>
      </c>
      <c r="V3597" s="18">
        <f t="shared" si="340"/>
        <v>0.24</v>
      </c>
      <c r="W3597" s="18">
        <v>41.605788105899997</v>
      </c>
      <c r="X3597" s="18">
        <v>-81.191075458499995</v>
      </c>
      <c r="Y3597" s="18">
        <v>41.606532040899999</v>
      </c>
      <c r="Z3597" s="18">
        <v>-81.186715703600001</v>
      </c>
      <c r="AA3597" s="71" t="str">
        <f t="shared" si="341"/>
        <v>GEA</v>
      </c>
    </row>
    <row r="3598" spans="1:27" x14ac:dyDescent="0.25">
      <c r="A3598" s="22" t="s">
        <v>2772</v>
      </c>
      <c r="B3598" s="22">
        <v>0</v>
      </c>
      <c r="C3598" s="22" t="s">
        <v>4607</v>
      </c>
      <c r="D3598" s="22">
        <v>2</v>
      </c>
      <c r="E3598" s="23" t="str">
        <f t="shared" si="336"/>
        <v>Green</v>
      </c>
      <c r="F3598" s="72" t="s">
        <v>1680</v>
      </c>
      <c r="G3598" s="23"/>
      <c r="H3598" s="24" t="str">
        <f t="shared" si="337"/>
        <v>Start Loc</v>
      </c>
      <c r="I3598" s="24" t="str">
        <f t="shared" si="338"/>
        <v>End Loc</v>
      </c>
      <c r="J3598" s="24" t="str">
        <f t="shared" si="339"/>
        <v>Segment</v>
      </c>
      <c r="K3598" s="71" t="s">
        <v>973</v>
      </c>
      <c r="L3598" s="22">
        <v>5</v>
      </c>
      <c r="M3598" s="22">
        <v>5.24</v>
      </c>
      <c r="N3598" s="22">
        <v>2</v>
      </c>
      <c r="O3598" s="22">
        <v>0</v>
      </c>
      <c r="P3598" s="22">
        <v>0</v>
      </c>
      <c r="Q3598" s="22">
        <v>1</v>
      </c>
      <c r="R3598" s="22"/>
      <c r="S3598" s="22"/>
      <c r="T3598" s="22"/>
      <c r="U3598" t="s">
        <v>1905</v>
      </c>
      <c r="V3598" s="18">
        <f t="shared" si="340"/>
        <v>0.24000000000000021</v>
      </c>
      <c r="W3598" s="18">
        <v>41.606053696799997</v>
      </c>
      <c r="X3598" s="18">
        <v>-83.786388848300007</v>
      </c>
      <c r="Y3598" s="18">
        <v>41.609532828900001</v>
      </c>
      <c r="Z3598" s="18">
        <v>-83.786383383800001</v>
      </c>
      <c r="AA3598" s="71" t="str">
        <f t="shared" si="341"/>
        <v>LUC</v>
      </c>
    </row>
    <row r="3599" spans="1:27" x14ac:dyDescent="0.25">
      <c r="A3599" s="22" t="s">
        <v>6472</v>
      </c>
      <c r="B3599" s="22">
        <v>0</v>
      </c>
      <c r="C3599" s="22" t="s">
        <v>4612</v>
      </c>
      <c r="D3599" s="22">
        <v>3</v>
      </c>
      <c r="E3599" s="23" t="str">
        <f t="shared" si="336"/>
        <v>Green</v>
      </c>
      <c r="F3599" s="72" t="s">
        <v>1696</v>
      </c>
      <c r="G3599" s="23"/>
      <c r="H3599" s="24" t="str">
        <f t="shared" si="337"/>
        <v>Start Loc</v>
      </c>
      <c r="I3599" s="24" t="str">
        <f t="shared" si="338"/>
        <v>End Loc</v>
      </c>
      <c r="J3599" s="24" t="str">
        <f t="shared" si="339"/>
        <v>Segment</v>
      </c>
      <c r="K3599" s="71" t="s">
        <v>833</v>
      </c>
      <c r="L3599" s="22">
        <v>1</v>
      </c>
      <c r="M3599" s="22">
        <v>1.24</v>
      </c>
      <c r="N3599" s="22">
        <v>3</v>
      </c>
      <c r="O3599" s="22">
        <v>0</v>
      </c>
      <c r="P3599" s="22">
        <v>0</v>
      </c>
      <c r="Q3599" s="22">
        <v>1</v>
      </c>
      <c r="R3599" s="22"/>
      <c r="S3599" s="22"/>
      <c r="T3599" s="22"/>
      <c r="U3599" t="s">
        <v>1596</v>
      </c>
      <c r="V3599" s="18">
        <f t="shared" si="340"/>
        <v>0.24</v>
      </c>
      <c r="W3599" s="18">
        <v>41.610787772899997</v>
      </c>
      <c r="X3599" s="18">
        <v>-84.787335547799998</v>
      </c>
      <c r="Y3599" s="18">
        <v>41.6097730332</v>
      </c>
      <c r="Z3599" s="18">
        <v>-84.783106422299994</v>
      </c>
      <c r="AA3599" s="71" t="str">
        <f t="shared" si="341"/>
        <v>WIL</v>
      </c>
    </row>
    <row r="3600" spans="1:27" x14ac:dyDescent="0.25">
      <c r="A3600" s="22" t="s">
        <v>3975</v>
      </c>
      <c r="B3600" s="22">
        <v>0</v>
      </c>
      <c r="C3600" s="22" t="s">
        <v>4621</v>
      </c>
      <c r="D3600" s="22">
        <v>3</v>
      </c>
      <c r="E3600" s="23" t="str">
        <f t="shared" si="336"/>
        <v>Green</v>
      </c>
      <c r="F3600" s="72" t="s">
        <v>1696</v>
      </c>
      <c r="G3600" s="23"/>
      <c r="H3600" s="24" t="str">
        <f t="shared" si="337"/>
        <v>Start Loc</v>
      </c>
      <c r="I3600" s="24" t="str">
        <f t="shared" si="338"/>
        <v>End Loc</v>
      </c>
      <c r="J3600" s="24" t="str">
        <f t="shared" si="339"/>
        <v>Segment</v>
      </c>
      <c r="K3600" s="71" t="s">
        <v>833</v>
      </c>
      <c r="L3600" s="22">
        <v>0.75</v>
      </c>
      <c r="M3600" s="22">
        <v>0.99</v>
      </c>
      <c r="N3600" s="22">
        <v>3</v>
      </c>
      <c r="O3600" s="22">
        <v>0</v>
      </c>
      <c r="P3600" s="22">
        <v>0</v>
      </c>
      <c r="Q3600" s="22">
        <v>3</v>
      </c>
      <c r="R3600" s="22"/>
      <c r="S3600" s="22"/>
      <c r="T3600" s="22"/>
      <c r="U3600" t="s">
        <v>1596</v>
      </c>
      <c r="V3600" s="18">
        <f t="shared" si="340"/>
        <v>0.24</v>
      </c>
      <c r="W3600" s="18">
        <v>41.612903492800001</v>
      </c>
      <c r="X3600" s="18">
        <v>-84.791207002799993</v>
      </c>
      <c r="Y3600" s="18">
        <v>41.610879539899997</v>
      </c>
      <c r="Z3600" s="18">
        <v>-84.787484754399998</v>
      </c>
      <c r="AA3600" s="71" t="str">
        <f t="shared" si="341"/>
        <v>WIL</v>
      </c>
    </row>
    <row r="3601" spans="1:27" x14ac:dyDescent="0.25">
      <c r="A3601" s="22" t="s">
        <v>2651</v>
      </c>
      <c r="B3601" s="22">
        <v>0</v>
      </c>
      <c r="C3601" s="22" t="s">
        <v>4615</v>
      </c>
      <c r="D3601" s="22">
        <v>3</v>
      </c>
      <c r="E3601" s="23" t="str">
        <f t="shared" si="336"/>
        <v>Green</v>
      </c>
      <c r="F3601" s="72" t="s">
        <v>1677</v>
      </c>
      <c r="G3601" s="23"/>
      <c r="H3601" s="24" t="str">
        <f t="shared" si="337"/>
        <v>Start Loc</v>
      </c>
      <c r="I3601" s="24" t="str">
        <f t="shared" si="338"/>
        <v>End Loc</v>
      </c>
      <c r="J3601" s="24" t="str">
        <f t="shared" si="339"/>
        <v>Segment</v>
      </c>
      <c r="K3601" s="71" t="s">
        <v>4707</v>
      </c>
      <c r="L3601" s="22">
        <v>2.5</v>
      </c>
      <c r="M3601" s="22">
        <v>2.74</v>
      </c>
      <c r="N3601" s="22">
        <v>3</v>
      </c>
      <c r="O3601" s="22">
        <v>0</v>
      </c>
      <c r="P3601" s="22">
        <v>2</v>
      </c>
      <c r="Q3601" s="22">
        <v>2</v>
      </c>
      <c r="R3601" s="22"/>
      <c r="S3601" s="22"/>
      <c r="T3601" s="22"/>
      <c r="U3601" t="s">
        <v>2070</v>
      </c>
      <c r="V3601" s="18">
        <f t="shared" si="340"/>
        <v>0.24000000000000021</v>
      </c>
      <c r="W3601" s="18">
        <v>41.616336905799997</v>
      </c>
      <c r="X3601" s="18">
        <v>-81.260132050899998</v>
      </c>
      <c r="Y3601" s="18">
        <v>41.614726079599997</v>
      </c>
      <c r="Z3601" s="18">
        <v>-81.256165008899998</v>
      </c>
      <c r="AA3601" s="71" t="str">
        <f t="shared" si="341"/>
        <v>GEA</v>
      </c>
    </row>
    <row r="3602" spans="1:27" x14ac:dyDescent="0.25">
      <c r="A3602" s="22" t="s">
        <v>3206</v>
      </c>
      <c r="B3602" s="22">
        <v>0</v>
      </c>
      <c r="C3602" s="22" t="s">
        <v>4608</v>
      </c>
      <c r="D3602" s="22">
        <v>2</v>
      </c>
      <c r="E3602" s="23" t="str">
        <f t="shared" si="336"/>
        <v>Green</v>
      </c>
      <c r="F3602" s="72" t="s">
        <v>1680</v>
      </c>
      <c r="G3602" s="23"/>
      <c r="H3602" s="24" t="str">
        <f t="shared" si="337"/>
        <v>Start Loc</v>
      </c>
      <c r="I3602" s="24" t="str">
        <f t="shared" si="338"/>
        <v>End Loc</v>
      </c>
      <c r="J3602" s="24" t="str">
        <f t="shared" si="339"/>
        <v>Segment</v>
      </c>
      <c r="K3602" s="71" t="s">
        <v>1111</v>
      </c>
      <c r="L3602" s="22">
        <v>1.25</v>
      </c>
      <c r="M3602" s="22">
        <v>1.49</v>
      </c>
      <c r="N3602" s="22">
        <v>2</v>
      </c>
      <c r="O3602" s="22">
        <v>0</v>
      </c>
      <c r="P3602" s="22">
        <v>0</v>
      </c>
      <c r="Q3602" s="22">
        <v>0</v>
      </c>
      <c r="R3602" s="22"/>
      <c r="S3602" s="22"/>
      <c r="T3602" s="22"/>
      <c r="U3602" t="s">
        <v>1461</v>
      </c>
      <c r="V3602" s="18">
        <f t="shared" si="340"/>
        <v>0.24</v>
      </c>
      <c r="W3602" s="18">
        <v>41.612027060999999</v>
      </c>
      <c r="X3602" s="18">
        <v>-83.684135352400006</v>
      </c>
      <c r="Y3602" s="18">
        <v>41.615507186599999</v>
      </c>
      <c r="Z3602" s="18">
        <v>-83.684165958899996</v>
      </c>
      <c r="AA3602" s="71" t="str">
        <f t="shared" si="341"/>
        <v>LUC</v>
      </c>
    </row>
    <row r="3603" spans="1:27" x14ac:dyDescent="0.25">
      <c r="A3603" s="22" t="s">
        <v>4957</v>
      </c>
      <c r="B3603" s="22">
        <v>0</v>
      </c>
      <c r="C3603" s="22" t="s">
        <v>4645</v>
      </c>
      <c r="D3603" s="22">
        <v>2</v>
      </c>
      <c r="E3603" s="23" t="str">
        <f t="shared" si="336"/>
        <v>Green</v>
      </c>
      <c r="F3603" s="72" t="s">
        <v>1694</v>
      </c>
      <c r="G3603" s="23"/>
      <c r="H3603" s="24" t="str">
        <f t="shared" si="337"/>
        <v>Start Loc</v>
      </c>
      <c r="I3603" s="24" t="str">
        <f t="shared" si="338"/>
        <v>End Loc</v>
      </c>
      <c r="J3603" s="24" t="str">
        <f t="shared" si="339"/>
        <v>Segment</v>
      </c>
      <c r="K3603" s="71" t="s">
        <v>816</v>
      </c>
      <c r="L3603" s="22">
        <v>9</v>
      </c>
      <c r="M3603" s="22">
        <v>9.24</v>
      </c>
      <c r="N3603" s="22">
        <v>2</v>
      </c>
      <c r="O3603" s="22">
        <v>0</v>
      </c>
      <c r="P3603" s="22">
        <v>0</v>
      </c>
      <c r="Q3603" s="22">
        <v>1</v>
      </c>
      <c r="R3603" s="22"/>
      <c r="S3603" s="22"/>
      <c r="T3603" s="22"/>
      <c r="U3603" t="s">
        <v>4729</v>
      </c>
      <c r="V3603" s="18">
        <f t="shared" si="340"/>
        <v>0.24000000000000021</v>
      </c>
      <c r="W3603" s="18">
        <v>41.615999682899997</v>
      </c>
      <c r="X3603" s="18">
        <v>-84.230009570500002</v>
      </c>
      <c r="Y3603" s="18">
        <v>41.618558741699999</v>
      </c>
      <c r="Z3603" s="18">
        <v>-84.231385740999997</v>
      </c>
      <c r="AA3603" s="71" t="str">
        <f t="shared" si="341"/>
        <v>FUL</v>
      </c>
    </row>
    <row r="3604" spans="1:27" x14ac:dyDescent="0.25">
      <c r="A3604" s="22" t="s">
        <v>3970</v>
      </c>
      <c r="B3604" s="22">
        <v>0</v>
      </c>
      <c r="C3604" s="22" t="s">
        <v>4626</v>
      </c>
      <c r="D3604" s="22">
        <v>5</v>
      </c>
      <c r="E3604" s="23" t="str">
        <f t="shared" si="336"/>
        <v>Green</v>
      </c>
      <c r="F3604" s="72" t="s">
        <v>1677</v>
      </c>
      <c r="G3604" s="23"/>
      <c r="H3604" s="24" t="str">
        <f t="shared" si="337"/>
        <v>Start Loc</v>
      </c>
      <c r="I3604" s="24" t="str">
        <f t="shared" si="338"/>
        <v>End Loc</v>
      </c>
      <c r="J3604" s="24" t="str">
        <f t="shared" si="339"/>
        <v>Segment</v>
      </c>
      <c r="K3604" s="71" t="s">
        <v>4707</v>
      </c>
      <c r="L3604" s="22">
        <v>1.75</v>
      </c>
      <c r="M3604" s="22">
        <v>1.99</v>
      </c>
      <c r="N3604" s="22">
        <v>5</v>
      </c>
      <c r="O3604" s="22">
        <v>0</v>
      </c>
      <c r="P3604" s="22">
        <v>0</v>
      </c>
      <c r="Q3604" s="22">
        <v>2</v>
      </c>
      <c r="R3604" s="22"/>
      <c r="S3604" s="22"/>
      <c r="T3604" s="22"/>
      <c r="U3604" t="s">
        <v>2070</v>
      </c>
      <c r="V3604" s="18">
        <f t="shared" si="340"/>
        <v>0.24</v>
      </c>
      <c r="W3604" s="18">
        <v>41.6205885842</v>
      </c>
      <c r="X3604" s="18">
        <v>-81.273191338999993</v>
      </c>
      <c r="Y3604" s="18">
        <v>41.6187167179</v>
      </c>
      <c r="Z3604" s="18">
        <v>-81.269432842599997</v>
      </c>
      <c r="AA3604" s="71" t="str">
        <f t="shared" si="341"/>
        <v>GEA</v>
      </c>
    </row>
    <row r="3605" spans="1:27" x14ac:dyDescent="0.25">
      <c r="A3605" s="22" t="s">
        <v>3547</v>
      </c>
      <c r="B3605" s="22">
        <v>0</v>
      </c>
      <c r="C3605" s="22" t="s">
        <v>4619</v>
      </c>
      <c r="D3605" s="22">
        <v>2</v>
      </c>
      <c r="E3605" s="23" t="str">
        <f t="shared" si="336"/>
        <v>Green</v>
      </c>
      <c r="F3605" s="72" t="s">
        <v>1680</v>
      </c>
      <c r="G3605" s="23"/>
      <c r="H3605" s="24" t="str">
        <f t="shared" si="337"/>
        <v>Start Loc</v>
      </c>
      <c r="I3605" s="24" t="str">
        <f t="shared" si="338"/>
        <v>End Loc</v>
      </c>
      <c r="J3605" s="24" t="str">
        <f t="shared" si="339"/>
        <v>Segment</v>
      </c>
      <c r="K3605" s="71" t="s">
        <v>855</v>
      </c>
      <c r="L3605" s="22">
        <v>0.5</v>
      </c>
      <c r="M3605" s="22">
        <v>0.74</v>
      </c>
      <c r="N3605" s="22">
        <v>2</v>
      </c>
      <c r="O3605" s="22">
        <v>0</v>
      </c>
      <c r="P3605" s="22">
        <v>0</v>
      </c>
      <c r="Q3605" s="22">
        <v>1</v>
      </c>
      <c r="R3605" s="22"/>
      <c r="S3605" s="22"/>
      <c r="T3605" s="22"/>
      <c r="U3605" t="s">
        <v>377</v>
      </c>
      <c r="V3605" s="18">
        <f t="shared" si="340"/>
        <v>0.24</v>
      </c>
      <c r="W3605" s="18">
        <v>41.6190278706</v>
      </c>
      <c r="X3605" s="18">
        <v>-83.703108589500005</v>
      </c>
      <c r="Y3605" s="18">
        <v>41.622495454499997</v>
      </c>
      <c r="Z3605" s="18">
        <v>-83.703316061699994</v>
      </c>
      <c r="AA3605" s="71" t="str">
        <f t="shared" si="341"/>
        <v>LUC</v>
      </c>
    </row>
    <row r="3606" spans="1:27" x14ac:dyDescent="0.25">
      <c r="A3606" s="22" t="s">
        <v>2660</v>
      </c>
      <c r="B3606" s="22">
        <v>0</v>
      </c>
      <c r="C3606" s="22" t="s">
        <v>4662</v>
      </c>
      <c r="D3606" s="22">
        <v>5</v>
      </c>
      <c r="E3606" s="23" t="str">
        <f t="shared" si="336"/>
        <v>Green</v>
      </c>
      <c r="F3606" s="72" t="s">
        <v>1696</v>
      </c>
      <c r="G3606" s="23"/>
      <c r="H3606" s="24" t="str">
        <f t="shared" si="337"/>
        <v>Start Loc</v>
      </c>
      <c r="I3606" s="24" t="str">
        <f t="shared" si="338"/>
        <v>End Loc</v>
      </c>
      <c r="J3606" s="24" t="str">
        <f t="shared" si="339"/>
        <v>Segment</v>
      </c>
      <c r="K3606" s="71" t="s">
        <v>816</v>
      </c>
      <c r="L3606" s="22">
        <v>13.5</v>
      </c>
      <c r="M3606" s="22">
        <v>13.74</v>
      </c>
      <c r="N3606" s="22">
        <v>5</v>
      </c>
      <c r="O3606" s="22">
        <v>0</v>
      </c>
      <c r="P3606" s="22">
        <v>0</v>
      </c>
      <c r="Q3606" s="22">
        <v>4</v>
      </c>
      <c r="R3606" s="22"/>
      <c r="S3606" s="22"/>
      <c r="T3606" s="22"/>
      <c r="U3606" t="s">
        <v>2108</v>
      </c>
      <c r="V3606" s="18">
        <f t="shared" si="340"/>
        <v>0.24000000000000021</v>
      </c>
      <c r="W3606" s="18">
        <v>41.621200596400001</v>
      </c>
      <c r="X3606" s="18">
        <v>-84.633584661300006</v>
      </c>
      <c r="Y3606" s="18">
        <v>41.624077816099998</v>
      </c>
      <c r="Z3606" s="18">
        <v>-84.630977652400006</v>
      </c>
      <c r="AA3606" s="71" t="str">
        <f t="shared" si="341"/>
        <v>WIL</v>
      </c>
    </row>
    <row r="3607" spans="1:27" x14ac:dyDescent="0.25">
      <c r="A3607" s="22" t="s">
        <v>5228</v>
      </c>
      <c r="B3607" s="22">
        <v>0</v>
      </c>
      <c r="C3607" s="22" t="s">
        <v>4641</v>
      </c>
      <c r="D3607" s="22">
        <v>2</v>
      </c>
      <c r="E3607" s="23" t="str">
        <f t="shared" si="336"/>
        <v>Green</v>
      </c>
      <c r="F3607" s="72" t="s">
        <v>1694</v>
      </c>
      <c r="G3607" s="23"/>
      <c r="H3607" s="24" t="str">
        <f t="shared" si="337"/>
        <v>Start Loc</v>
      </c>
      <c r="I3607" s="24" t="str">
        <f t="shared" si="338"/>
        <v>End Loc</v>
      </c>
      <c r="J3607" s="24" t="str">
        <f t="shared" si="339"/>
        <v>Segment</v>
      </c>
      <c r="K3607" s="71" t="e">
        <v>#VALUE!</v>
      </c>
      <c r="L3607" s="22">
        <v>8.5</v>
      </c>
      <c r="M3607" s="22">
        <v>8.74</v>
      </c>
      <c r="N3607" s="22">
        <v>2</v>
      </c>
      <c r="O3607" s="22">
        <v>0</v>
      </c>
      <c r="P3607" s="22">
        <v>0</v>
      </c>
      <c r="Q3607" s="22">
        <v>1</v>
      </c>
      <c r="R3607" s="22"/>
      <c r="S3607" s="22"/>
      <c r="T3607" s="22"/>
      <c r="U3607" t="s">
        <v>4838</v>
      </c>
      <c r="V3607" s="18">
        <f t="shared" si="340"/>
        <v>0.24000000000000021</v>
      </c>
      <c r="W3607" s="18">
        <v>41.623807727100001</v>
      </c>
      <c r="X3607" s="18">
        <v>-84.234277868899994</v>
      </c>
      <c r="Y3607" s="18">
        <v>41.624382371700001</v>
      </c>
      <c r="Z3607" s="18">
        <v>-84.229798090900005</v>
      </c>
      <c r="AA3607" s="71" t="str">
        <f t="shared" si="341"/>
        <v>FUL</v>
      </c>
    </row>
    <row r="3608" spans="1:27" x14ac:dyDescent="0.25">
      <c r="A3608" s="22" t="s">
        <v>5788</v>
      </c>
      <c r="B3608" s="22">
        <v>0</v>
      </c>
      <c r="C3608" s="22" t="s">
        <v>4637</v>
      </c>
      <c r="D3608" s="22">
        <v>2</v>
      </c>
      <c r="E3608" s="23" t="str">
        <f t="shared" si="336"/>
        <v>Green</v>
      </c>
      <c r="F3608" s="72" t="s">
        <v>1696</v>
      </c>
      <c r="G3608" s="23"/>
      <c r="H3608" s="24" t="str">
        <f t="shared" si="337"/>
        <v>Start Loc</v>
      </c>
      <c r="I3608" s="24" t="str">
        <f t="shared" si="338"/>
        <v>End Loc</v>
      </c>
      <c r="J3608" s="24" t="str">
        <f t="shared" si="339"/>
        <v>Segment</v>
      </c>
      <c r="K3608" s="71" t="s">
        <v>923</v>
      </c>
      <c r="L3608" s="22">
        <v>8.25</v>
      </c>
      <c r="M3608" s="22">
        <v>8.49</v>
      </c>
      <c r="N3608" s="22">
        <v>2</v>
      </c>
      <c r="O3608" s="22">
        <v>0</v>
      </c>
      <c r="P3608" s="22">
        <v>0</v>
      </c>
      <c r="Q3608" s="22">
        <v>1</v>
      </c>
      <c r="R3608" s="22"/>
      <c r="S3608" s="22"/>
      <c r="T3608" s="22"/>
      <c r="U3608" t="s">
        <v>6685</v>
      </c>
      <c r="V3608" s="18">
        <f t="shared" si="340"/>
        <v>0.24000000000000021</v>
      </c>
      <c r="W3608" s="18">
        <v>41.628193434400004</v>
      </c>
      <c r="X3608" s="18">
        <v>-84.415628261799995</v>
      </c>
      <c r="Y3608" s="18">
        <v>41.626771402400003</v>
      </c>
      <c r="Z3608" s="18">
        <v>-84.411585128900001</v>
      </c>
      <c r="AA3608" s="71" t="str">
        <f t="shared" si="341"/>
        <v>WIL</v>
      </c>
    </row>
    <row r="3609" spans="1:27" x14ac:dyDescent="0.25">
      <c r="A3609" s="22" t="s">
        <v>2983</v>
      </c>
      <c r="B3609" s="22">
        <v>0</v>
      </c>
      <c r="C3609" s="22" t="s">
        <v>4639</v>
      </c>
      <c r="D3609" s="22">
        <v>2</v>
      </c>
      <c r="E3609" s="23" t="str">
        <f t="shared" si="336"/>
        <v>Green</v>
      </c>
      <c r="F3609" s="72" t="s">
        <v>1696</v>
      </c>
      <c r="G3609" s="23"/>
      <c r="H3609" s="24" t="str">
        <f t="shared" si="337"/>
        <v>Start Loc</v>
      </c>
      <c r="I3609" s="24" t="str">
        <f t="shared" si="338"/>
        <v>End Loc</v>
      </c>
      <c r="J3609" s="24" t="str">
        <f t="shared" si="339"/>
        <v>Segment</v>
      </c>
      <c r="K3609" s="71" t="s">
        <v>816</v>
      </c>
      <c r="L3609" s="22">
        <v>13.75</v>
      </c>
      <c r="M3609" s="22">
        <v>13.99</v>
      </c>
      <c r="N3609" s="22">
        <v>2</v>
      </c>
      <c r="O3609" s="22">
        <v>0</v>
      </c>
      <c r="P3609" s="22">
        <v>0</v>
      </c>
      <c r="Q3609" s="22">
        <v>2</v>
      </c>
      <c r="R3609" s="22"/>
      <c r="S3609" s="22"/>
      <c r="T3609" s="22"/>
      <c r="U3609" t="s">
        <v>2108</v>
      </c>
      <c r="V3609" s="18">
        <f t="shared" si="340"/>
        <v>0.24000000000000021</v>
      </c>
      <c r="W3609" s="18">
        <v>41.624228130299997</v>
      </c>
      <c r="X3609" s="18">
        <v>-84.630915668599997</v>
      </c>
      <c r="Y3609" s="18">
        <v>41.627691757500003</v>
      </c>
      <c r="Z3609" s="18">
        <v>-84.630956568900004</v>
      </c>
      <c r="AA3609" s="71" t="str">
        <f t="shared" si="341"/>
        <v>WIL</v>
      </c>
    </row>
    <row r="3610" spans="1:27" x14ac:dyDescent="0.25">
      <c r="A3610" s="22" t="s">
        <v>3131</v>
      </c>
      <c r="B3610" s="22">
        <v>0</v>
      </c>
      <c r="C3610" s="22" t="s">
        <v>4630</v>
      </c>
      <c r="D3610" s="22">
        <v>3</v>
      </c>
      <c r="E3610" s="23" t="str">
        <f t="shared" si="336"/>
        <v>Green</v>
      </c>
      <c r="F3610" s="72" t="s">
        <v>1680</v>
      </c>
      <c r="G3610" s="23"/>
      <c r="H3610" s="24" t="str">
        <f t="shared" si="337"/>
        <v>Start Loc</v>
      </c>
      <c r="I3610" s="24" t="str">
        <f t="shared" si="338"/>
        <v>End Loc</v>
      </c>
      <c r="J3610" s="24" t="str">
        <f t="shared" si="339"/>
        <v>Segment</v>
      </c>
      <c r="K3610" s="71" t="s">
        <v>787</v>
      </c>
      <c r="L3610" s="22">
        <v>5.75</v>
      </c>
      <c r="M3610" s="22">
        <v>5.99</v>
      </c>
      <c r="N3610" s="22">
        <v>3</v>
      </c>
      <c r="O3610" s="22">
        <v>0</v>
      </c>
      <c r="P3610" s="22">
        <v>0</v>
      </c>
      <c r="Q3610" s="22">
        <v>3</v>
      </c>
      <c r="R3610" s="22"/>
      <c r="S3610" s="22"/>
      <c r="T3610" s="22"/>
      <c r="U3610" t="s">
        <v>2174</v>
      </c>
      <c r="V3610" s="18">
        <f t="shared" si="340"/>
        <v>0.24000000000000021</v>
      </c>
      <c r="W3610" s="18">
        <v>41.6297662391</v>
      </c>
      <c r="X3610" s="18">
        <v>-83.766601182299993</v>
      </c>
      <c r="Y3610" s="18">
        <v>41.628651661900001</v>
      </c>
      <c r="Z3610" s="18">
        <v>-83.762589112200004</v>
      </c>
      <c r="AA3610" s="71" t="str">
        <f t="shared" si="341"/>
        <v>LUC</v>
      </c>
    </row>
    <row r="3611" spans="1:27" x14ac:dyDescent="0.25">
      <c r="A3611" s="22" t="s">
        <v>5142</v>
      </c>
      <c r="B3611" s="22">
        <v>0</v>
      </c>
      <c r="C3611" s="22" t="s">
        <v>4622</v>
      </c>
      <c r="D3611" s="22">
        <v>2</v>
      </c>
      <c r="E3611" s="23" t="str">
        <f t="shared" si="336"/>
        <v>Green</v>
      </c>
      <c r="F3611" s="72" t="s">
        <v>1677</v>
      </c>
      <c r="G3611" s="23"/>
      <c r="H3611" s="24" t="str">
        <f t="shared" si="337"/>
        <v>Start Loc</v>
      </c>
      <c r="I3611" s="24" t="str">
        <f t="shared" si="338"/>
        <v>End Loc</v>
      </c>
      <c r="J3611" s="24" t="str">
        <f t="shared" si="339"/>
        <v>Segment</v>
      </c>
      <c r="K3611" s="71" t="s">
        <v>877</v>
      </c>
      <c r="L3611" s="22">
        <v>1.5</v>
      </c>
      <c r="M3611" s="22">
        <v>1.74</v>
      </c>
      <c r="N3611" s="22">
        <v>2</v>
      </c>
      <c r="O3611" s="22">
        <v>0</v>
      </c>
      <c r="P3611" s="22">
        <v>0</v>
      </c>
      <c r="Q3611" s="22">
        <v>0</v>
      </c>
      <c r="R3611" s="22"/>
      <c r="S3611" s="22"/>
      <c r="T3611" s="22"/>
      <c r="U3611" t="s">
        <v>4800</v>
      </c>
      <c r="V3611" s="18">
        <f t="shared" si="340"/>
        <v>0.24</v>
      </c>
      <c r="W3611" s="18">
        <v>41.6290174126</v>
      </c>
      <c r="X3611" s="18">
        <v>-81.142546362100006</v>
      </c>
      <c r="Y3611" s="18">
        <v>41.632327418499997</v>
      </c>
      <c r="Z3611" s="18">
        <v>-81.143884673100004</v>
      </c>
      <c r="AA3611" s="71" t="str">
        <f t="shared" si="341"/>
        <v>GEA</v>
      </c>
    </row>
    <row r="3612" spans="1:27" x14ac:dyDescent="0.25">
      <c r="A3612" s="22" t="s">
        <v>2804</v>
      </c>
      <c r="B3612" s="22">
        <v>0</v>
      </c>
      <c r="C3612" s="22" t="s">
        <v>4620</v>
      </c>
      <c r="D3612" s="22">
        <v>2</v>
      </c>
      <c r="E3612" s="23" t="str">
        <f t="shared" si="336"/>
        <v>Green</v>
      </c>
      <c r="F3612" s="72" t="s">
        <v>1724</v>
      </c>
      <c r="G3612" s="23"/>
      <c r="H3612" s="24" t="str">
        <f t="shared" si="337"/>
        <v>Start Loc</v>
      </c>
      <c r="I3612" s="24" t="str">
        <f t="shared" si="338"/>
        <v>End Loc</v>
      </c>
      <c r="J3612" s="24" t="str">
        <f t="shared" si="339"/>
        <v>Segment</v>
      </c>
      <c r="K3612" s="71" t="s">
        <v>2032</v>
      </c>
      <c r="L3612" s="22">
        <v>0</v>
      </c>
      <c r="M3612" s="22">
        <v>0.24</v>
      </c>
      <c r="N3612" s="22">
        <v>2</v>
      </c>
      <c r="O3612" s="22">
        <v>0</v>
      </c>
      <c r="P3612" s="22">
        <v>0</v>
      </c>
      <c r="Q3612" s="22">
        <v>1</v>
      </c>
      <c r="R3612" s="22"/>
      <c r="S3612" s="22"/>
      <c r="T3612" s="22"/>
      <c r="U3612" t="s">
        <v>1894</v>
      </c>
      <c r="V3612" s="18">
        <f t="shared" si="340"/>
        <v>0.24</v>
      </c>
      <c r="W3612" s="18">
        <v>41.6409109087</v>
      </c>
      <c r="X3612" s="18">
        <v>-81.291188466799994</v>
      </c>
      <c r="Y3612" s="18">
        <v>41.643449176700003</v>
      </c>
      <c r="Z3612" s="18">
        <v>-81.288024862599997</v>
      </c>
      <c r="AA3612" s="71" t="str">
        <f t="shared" si="341"/>
        <v>LAK</v>
      </c>
    </row>
    <row r="3613" spans="1:27" x14ac:dyDescent="0.25">
      <c r="A3613" s="22" t="s">
        <v>3851</v>
      </c>
      <c r="B3613" s="22">
        <v>0</v>
      </c>
      <c r="C3613" s="22" t="s">
        <v>4608</v>
      </c>
      <c r="D3613" s="22">
        <v>2</v>
      </c>
      <c r="E3613" s="23" t="str">
        <f t="shared" si="336"/>
        <v>Green</v>
      </c>
      <c r="F3613" s="72" t="s">
        <v>1680</v>
      </c>
      <c r="G3613" s="23"/>
      <c r="H3613" s="24" t="str">
        <f t="shared" si="337"/>
        <v>Start Loc</v>
      </c>
      <c r="I3613" s="24" t="str">
        <f t="shared" si="338"/>
        <v>End Loc</v>
      </c>
      <c r="J3613" s="24" t="str">
        <f t="shared" si="339"/>
        <v>Segment</v>
      </c>
      <c r="K3613" s="71" t="s">
        <v>810</v>
      </c>
      <c r="L3613" s="22">
        <v>1.25</v>
      </c>
      <c r="M3613" s="22">
        <v>1.49</v>
      </c>
      <c r="N3613" s="22">
        <v>2</v>
      </c>
      <c r="O3613" s="22">
        <v>0</v>
      </c>
      <c r="P3613" s="22">
        <v>0</v>
      </c>
      <c r="Q3613" s="22">
        <v>0</v>
      </c>
      <c r="R3613" s="22"/>
      <c r="S3613" s="22"/>
      <c r="T3613" s="22"/>
      <c r="U3613" t="s">
        <v>1416</v>
      </c>
      <c r="V3613" s="18">
        <f t="shared" si="340"/>
        <v>0.24</v>
      </c>
      <c r="W3613" s="18">
        <v>41.642939778299997</v>
      </c>
      <c r="X3613" s="18">
        <v>-83.722948082900004</v>
      </c>
      <c r="Y3613" s="18">
        <v>41.646391097200002</v>
      </c>
      <c r="Z3613" s="18">
        <v>-83.7228536179</v>
      </c>
      <c r="AA3613" s="71" t="str">
        <f t="shared" si="341"/>
        <v>LUC</v>
      </c>
    </row>
    <row r="3614" spans="1:27" x14ac:dyDescent="0.25">
      <c r="A3614" s="22" t="s">
        <v>5748</v>
      </c>
      <c r="B3614" s="22">
        <v>0</v>
      </c>
      <c r="C3614" s="22" t="s">
        <v>4641</v>
      </c>
      <c r="D3614" s="22">
        <v>2</v>
      </c>
      <c r="E3614" s="23" t="str">
        <f t="shared" si="336"/>
        <v>Green</v>
      </c>
      <c r="F3614" s="72" t="s">
        <v>1731</v>
      </c>
      <c r="G3614" s="23"/>
      <c r="H3614" s="24" t="str">
        <f t="shared" si="337"/>
        <v>Start Loc</v>
      </c>
      <c r="I3614" s="24" t="str">
        <f t="shared" si="338"/>
        <v>End Loc</v>
      </c>
      <c r="J3614" s="24" t="str">
        <f t="shared" si="339"/>
        <v>Segment</v>
      </c>
      <c r="K3614" s="71" t="s">
        <v>844</v>
      </c>
      <c r="L3614" s="22">
        <v>8.5</v>
      </c>
      <c r="M3614" s="22">
        <v>8.74</v>
      </c>
      <c r="N3614" s="22">
        <v>2</v>
      </c>
      <c r="O3614" s="22">
        <v>0</v>
      </c>
      <c r="P3614" s="22">
        <v>0</v>
      </c>
      <c r="Q3614" s="22">
        <v>1</v>
      </c>
      <c r="R3614" s="22"/>
      <c r="S3614" s="22"/>
      <c r="T3614" s="22"/>
      <c r="U3614" t="s">
        <v>1860</v>
      </c>
      <c r="V3614" s="18">
        <f t="shared" si="340"/>
        <v>0.24000000000000021</v>
      </c>
      <c r="W3614" s="18">
        <v>41.643897573300002</v>
      </c>
      <c r="X3614" s="18">
        <v>-80.914059102400003</v>
      </c>
      <c r="Y3614" s="18">
        <v>41.647203056000002</v>
      </c>
      <c r="Z3614" s="18">
        <v>-80.915396406400006</v>
      </c>
      <c r="AA3614" s="71" t="str">
        <f t="shared" si="341"/>
        <v>ATB</v>
      </c>
    </row>
    <row r="3615" spans="1:27" x14ac:dyDescent="0.25">
      <c r="A3615" s="22" t="s">
        <v>4177</v>
      </c>
      <c r="B3615" s="22">
        <v>0</v>
      </c>
      <c r="C3615" s="22" t="s">
        <v>4617</v>
      </c>
      <c r="D3615" s="22">
        <v>3</v>
      </c>
      <c r="E3615" s="23" t="str">
        <f t="shared" si="336"/>
        <v>Green</v>
      </c>
      <c r="F3615" s="72" t="s">
        <v>1680</v>
      </c>
      <c r="G3615" s="23"/>
      <c r="H3615" s="24" t="str">
        <f t="shared" si="337"/>
        <v>Start Loc</v>
      </c>
      <c r="I3615" s="24" t="str">
        <f t="shared" si="338"/>
        <v>End Loc</v>
      </c>
      <c r="J3615" s="24" t="str">
        <f t="shared" si="339"/>
        <v>Segment</v>
      </c>
      <c r="K3615" s="71" t="s">
        <v>893</v>
      </c>
      <c r="L3615" s="22">
        <v>2.75</v>
      </c>
      <c r="M3615" s="22">
        <v>2.99</v>
      </c>
      <c r="N3615" s="22">
        <v>3</v>
      </c>
      <c r="O3615" s="22">
        <v>0</v>
      </c>
      <c r="P3615" s="22">
        <v>0</v>
      </c>
      <c r="Q3615" s="22">
        <v>1</v>
      </c>
      <c r="R3615" s="22"/>
      <c r="S3615" s="22"/>
      <c r="T3615" s="22"/>
      <c r="U3615" t="s">
        <v>1369</v>
      </c>
      <c r="V3615" s="18">
        <f t="shared" si="340"/>
        <v>0.24000000000000021</v>
      </c>
      <c r="W3615" s="18">
        <v>41.651427857800002</v>
      </c>
      <c r="X3615" s="18">
        <v>-83.765156106500001</v>
      </c>
      <c r="Y3615" s="18">
        <v>41.652448493000001</v>
      </c>
      <c r="Z3615" s="18">
        <v>-83.761135961500003</v>
      </c>
      <c r="AA3615" s="71" t="str">
        <f t="shared" si="341"/>
        <v>LUC</v>
      </c>
    </row>
    <row r="3616" spans="1:27" x14ac:dyDescent="0.25">
      <c r="A3616" s="22" t="s">
        <v>5464</v>
      </c>
      <c r="B3616" s="22">
        <v>0</v>
      </c>
      <c r="C3616" s="22" t="s">
        <v>4631</v>
      </c>
      <c r="D3616" s="22">
        <v>3</v>
      </c>
      <c r="E3616" s="23" t="str">
        <f t="shared" si="336"/>
        <v>Green</v>
      </c>
      <c r="F3616" s="72" t="s">
        <v>1680</v>
      </c>
      <c r="G3616" s="23"/>
      <c r="H3616" s="24" t="str">
        <f t="shared" si="337"/>
        <v>Start Loc</v>
      </c>
      <c r="I3616" s="24" t="str">
        <f t="shared" si="338"/>
        <v>End Loc</v>
      </c>
      <c r="J3616" s="24" t="str">
        <f t="shared" si="339"/>
        <v>Segment</v>
      </c>
      <c r="K3616" s="71" t="s">
        <v>893</v>
      </c>
      <c r="L3616" s="22">
        <v>3</v>
      </c>
      <c r="M3616" s="22">
        <v>3.24</v>
      </c>
      <c r="N3616" s="22">
        <v>3</v>
      </c>
      <c r="O3616" s="22">
        <v>0</v>
      </c>
      <c r="P3616" s="22">
        <v>0</v>
      </c>
      <c r="Q3616" s="22">
        <v>2</v>
      </c>
      <c r="R3616" s="22"/>
      <c r="S3616" s="22"/>
      <c r="T3616" s="22"/>
      <c r="U3616" t="s">
        <v>1369</v>
      </c>
      <c r="V3616" s="18">
        <f t="shared" si="340"/>
        <v>0.24000000000000021</v>
      </c>
      <c r="W3616" s="18">
        <v>41.652572820899998</v>
      </c>
      <c r="X3616" s="18">
        <v>-83.761036566499996</v>
      </c>
      <c r="Y3616" s="18">
        <v>41.653515808199998</v>
      </c>
      <c r="Z3616" s="18">
        <v>-83.756989162099998</v>
      </c>
      <c r="AA3616" s="71" t="str">
        <f t="shared" si="341"/>
        <v>LUC</v>
      </c>
    </row>
    <row r="3617" spans="1:27" x14ac:dyDescent="0.25">
      <c r="A3617" s="22" t="s">
        <v>3826</v>
      </c>
      <c r="B3617" s="22">
        <v>0</v>
      </c>
      <c r="C3617" s="22" t="s">
        <v>4626</v>
      </c>
      <c r="D3617" s="22">
        <v>2</v>
      </c>
      <c r="E3617" s="23" t="str">
        <f t="shared" si="336"/>
        <v>Green</v>
      </c>
      <c r="F3617" s="72" t="s">
        <v>1680</v>
      </c>
      <c r="G3617" s="23"/>
      <c r="H3617" s="24" t="str">
        <f t="shared" si="337"/>
        <v>Start Loc</v>
      </c>
      <c r="I3617" s="24" t="str">
        <f t="shared" si="338"/>
        <v>End Loc</v>
      </c>
      <c r="J3617" s="24" t="str">
        <f t="shared" si="339"/>
        <v>Segment</v>
      </c>
      <c r="K3617" s="71" t="s">
        <v>1019</v>
      </c>
      <c r="L3617" s="22">
        <v>1.75</v>
      </c>
      <c r="M3617" s="22">
        <v>1.99</v>
      </c>
      <c r="N3617" s="22">
        <v>2</v>
      </c>
      <c r="O3617" s="22">
        <v>0</v>
      </c>
      <c r="P3617" s="22">
        <v>0</v>
      </c>
      <c r="Q3617" s="22">
        <v>1</v>
      </c>
      <c r="R3617" s="22"/>
      <c r="S3617" s="22"/>
      <c r="T3617" s="22"/>
      <c r="U3617" t="s">
        <v>1335</v>
      </c>
      <c r="V3617" s="18">
        <f t="shared" si="340"/>
        <v>0.24</v>
      </c>
      <c r="W3617" s="18">
        <v>41.650281783499999</v>
      </c>
      <c r="X3617" s="18">
        <v>-83.7424475774</v>
      </c>
      <c r="Y3617" s="18">
        <v>41.653691992900001</v>
      </c>
      <c r="Z3617" s="18">
        <v>-83.742244813300005</v>
      </c>
      <c r="AA3617" s="71" t="str">
        <f t="shared" si="341"/>
        <v>LUC</v>
      </c>
    </row>
    <row r="3618" spans="1:27" x14ac:dyDescent="0.25">
      <c r="A3618" s="22" t="s">
        <v>5858</v>
      </c>
      <c r="B3618" s="22">
        <v>0</v>
      </c>
      <c r="C3618" s="22" t="s">
        <v>4628</v>
      </c>
      <c r="D3618" s="22">
        <v>2</v>
      </c>
      <c r="E3618" s="23" t="str">
        <f t="shared" si="336"/>
        <v>Green</v>
      </c>
      <c r="F3618" s="72" t="s">
        <v>1680</v>
      </c>
      <c r="G3618" s="23"/>
      <c r="H3618" s="24" t="str">
        <f t="shared" si="337"/>
        <v>Start Loc</v>
      </c>
      <c r="I3618" s="24" t="str">
        <f t="shared" si="338"/>
        <v>End Loc</v>
      </c>
      <c r="J3618" s="24" t="str">
        <f t="shared" si="339"/>
        <v>Segment</v>
      </c>
      <c r="K3618" s="71" t="s">
        <v>893</v>
      </c>
      <c r="L3618" s="22">
        <v>4.75</v>
      </c>
      <c r="M3618" s="22">
        <v>4.99</v>
      </c>
      <c r="N3618" s="22">
        <v>2</v>
      </c>
      <c r="O3618" s="22">
        <v>0</v>
      </c>
      <c r="P3618" s="22">
        <v>0</v>
      </c>
      <c r="Q3618" s="22">
        <v>0</v>
      </c>
      <c r="R3618" s="22"/>
      <c r="S3618" s="22"/>
      <c r="T3618" s="22"/>
      <c r="U3618" t="s">
        <v>1369</v>
      </c>
      <c r="V3618" s="18">
        <f t="shared" si="340"/>
        <v>0.24000000000000021</v>
      </c>
      <c r="W3618" s="18">
        <v>41.653745762</v>
      </c>
      <c r="X3618" s="18">
        <v>-83.727881682499998</v>
      </c>
      <c r="Y3618" s="18">
        <v>41.653788107899999</v>
      </c>
      <c r="Z3618" s="18">
        <v>-83.723270435299995</v>
      </c>
      <c r="AA3618" s="71" t="str">
        <f t="shared" si="341"/>
        <v>LUC</v>
      </c>
    </row>
    <row r="3619" spans="1:27" x14ac:dyDescent="0.25">
      <c r="A3619" s="22" t="s">
        <v>5827</v>
      </c>
      <c r="B3619" s="22">
        <v>0</v>
      </c>
      <c r="C3619" s="22" t="s">
        <v>4613</v>
      </c>
      <c r="D3619" s="22">
        <v>2</v>
      </c>
      <c r="E3619" s="23" t="str">
        <f t="shared" si="336"/>
        <v>Green</v>
      </c>
      <c r="F3619" s="72" t="s">
        <v>1680</v>
      </c>
      <c r="G3619" s="23"/>
      <c r="H3619" s="24" t="str">
        <f t="shared" si="337"/>
        <v>Start Loc</v>
      </c>
      <c r="I3619" s="24" t="str">
        <f t="shared" si="338"/>
        <v>End Loc</v>
      </c>
      <c r="J3619" s="24" t="str">
        <f t="shared" si="339"/>
        <v>Segment</v>
      </c>
      <c r="K3619" s="71" t="s">
        <v>893</v>
      </c>
      <c r="L3619" s="22">
        <v>6.5</v>
      </c>
      <c r="M3619" s="22">
        <v>6.74</v>
      </c>
      <c r="N3619" s="22">
        <v>2</v>
      </c>
      <c r="O3619" s="22">
        <v>0</v>
      </c>
      <c r="P3619" s="22">
        <v>0</v>
      </c>
      <c r="Q3619" s="22">
        <v>2</v>
      </c>
      <c r="R3619" s="22"/>
      <c r="S3619" s="22"/>
      <c r="T3619" s="22"/>
      <c r="U3619" t="s">
        <v>1369</v>
      </c>
      <c r="V3619" s="18">
        <f t="shared" si="340"/>
        <v>0.24000000000000021</v>
      </c>
      <c r="W3619" s="18">
        <v>41.653784553900003</v>
      </c>
      <c r="X3619" s="18">
        <v>-83.694455989800005</v>
      </c>
      <c r="Y3619" s="18">
        <v>41.653821204700002</v>
      </c>
      <c r="Z3619" s="18">
        <v>-83.689927842900005</v>
      </c>
      <c r="AA3619" s="71" t="str">
        <f t="shared" si="341"/>
        <v>LUC</v>
      </c>
    </row>
    <row r="3620" spans="1:27" x14ac:dyDescent="0.25">
      <c r="A3620" s="22" t="s">
        <v>4081</v>
      </c>
      <c r="B3620" s="22">
        <v>0</v>
      </c>
      <c r="C3620" s="22" t="s">
        <v>4607</v>
      </c>
      <c r="D3620" s="22">
        <v>2</v>
      </c>
      <c r="E3620" s="23" t="str">
        <f t="shared" si="336"/>
        <v>Green</v>
      </c>
      <c r="F3620" s="72" t="s">
        <v>1680</v>
      </c>
      <c r="G3620" s="23"/>
      <c r="H3620" s="24" t="str">
        <f t="shared" si="337"/>
        <v>Start Loc</v>
      </c>
      <c r="I3620" s="24" t="str">
        <f t="shared" si="338"/>
        <v>End Loc</v>
      </c>
      <c r="J3620" s="24" t="str">
        <f t="shared" si="339"/>
        <v>Segment</v>
      </c>
      <c r="K3620" s="71" t="s">
        <v>893</v>
      </c>
      <c r="L3620" s="22">
        <v>5</v>
      </c>
      <c r="M3620" s="22">
        <v>5.24</v>
      </c>
      <c r="N3620" s="22">
        <v>2</v>
      </c>
      <c r="O3620" s="22">
        <v>0</v>
      </c>
      <c r="P3620" s="22">
        <v>0</v>
      </c>
      <c r="Q3620" s="22">
        <v>0</v>
      </c>
      <c r="R3620" s="22"/>
      <c r="S3620" s="22"/>
      <c r="T3620" s="22"/>
      <c r="U3620" t="s">
        <v>1369</v>
      </c>
      <c r="V3620" s="18">
        <f t="shared" si="340"/>
        <v>0.24000000000000021</v>
      </c>
      <c r="W3620" s="18">
        <v>41.653696284600002</v>
      </c>
      <c r="X3620" s="18">
        <v>-83.723133102600002</v>
      </c>
      <c r="Y3620" s="18">
        <v>41.653875227999997</v>
      </c>
      <c r="Z3620" s="18">
        <v>-83.718516876899997</v>
      </c>
      <c r="AA3620" s="71" t="str">
        <f t="shared" si="341"/>
        <v>LUC</v>
      </c>
    </row>
    <row r="3621" spans="1:27" x14ac:dyDescent="0.25">
      <c r="A3621" s="22" t="s">
        <v>2825</v>
      </c>
      <c r="B3621" s="22">
        <v>0</v>
      </c>
      <c r="C3621" s="22" t="s">
        <v>4618</v>
      </c>
      <c r="D3621" s="22">
        <v>3</v>
      </c>
      <c r="E3621" s="23" t="str">
        <f t="shared" si="336"/>
        <v>Green</v>
      </c>
      <c r="F3621" s="72" t="s">
        <v>1680</v>
      </c>
      <c r="G3621" s="23"/>
      <c r="H3621" s="24" t="str">
        <f t="shared" si="337"/>
        <v>Start Loc</v>
      </c>
      <c r="I3621" s="24" t="str">
        <f t="shared" si="338"/>
        <v>End Loc</v>
      </c>
      <c r="J3621" s="24" t="str">
        <f t="shared" si="339"/>
        <v>Segment</v>
      </c>
      <c r="K3621" s="71" t="s">
        <v>810</v>
      </c>
      <c r="L3621" s="22">
        <v>2</v>
      </c>
      <c r="M3621" s="22">
        <v>2.2400000000000002</v>
      </c>
      <c r="N3621" s="22">
        <v>3</v>
      </c>
      <c r="O3621" s="22">
        <v>0</v>
      </c>
      <c r="P3621" s="22">
        <v>0</v>
      </c>
      <c r="Q3621" s="22">
        <v>2</v>
      </c>
      <c r="R3621" s="22"/>
      <c r="S3621" s="22"/>
      <c r="T3621" s="22"/>
      <c r="U3621" t="s">
        <v>1416</v>
      </c>
      <c r="V3621" s="18">
        <f t="shared" si="340"/>
        <v>0.24000000000000021</v>
      </c>
      <c r="W3621" s="18">
        <v>41.653675994899999</v>
      </c>
      <c r="X3621" s="18">
        <v>-83.722898369199996</v>
      </c>
      <c r="Y3621" s="18">
        <v>41.657002948500001</v>
      </c>
      <c r="Z3621" s="18">
        <v>-83.722199950700002</v>
      </c>
      <c r="AA3621" s="71" t="str">
        <f t="shared" si="341"/>
        <v>LUC</v>
      </c>
    </row>
    <row r="3622" spans="1:27" x14ac:dyDescent="0.25">
      <c r="A3622" s="22" t="s">
        <v>6011</v>
      </c>
      <c r="B3622" s="22">
        <v>0</v>
      </c>
      <c r="C3622" s="22" t="s">
        <v>4618</v>
      </c>
      <c r="D3622" s="22">
        <v>2</v>
      </c>
      <c r="E3622" s="23" t="str">
        <f t="shared" si="336"/>
        <v>Green</v>
      </c>
      <c r="F3622" s="72" t="s">
        <v>1680</v>
      </c>
      <c r="G3622" s="23"/>
      <c r="H3622" s="24" t="str">
        <f t="shared" si="337"/>
        <v>Start Loc</v>
      </c>
      <c r="I3622" s="24" t="str">
        <f t="shared" si="338"/>
        <v>End Loc</v>
      </c>
      <c r="J3622" s="24" t="str">
        <f t="shared" si="339"/>
        <v>Segment</v>
      </c>
      <c r="K3622" s="71" t="s">
        <v>1019</v>
      </c>
      <c r="L3622" s="22">
        <v>2</v>
      </c>
      <c r="M3622" s="22">
        <v>2.2400000000000002</v>
      </c>
      <c r="N3622" s="22">
        <v>2</v>
      </c>
      <c r="O3622" s="22">
        <v>0</v>
      </c>
      <c r="P3622" s="22">
        <v>0</v>
      </c>
      <c r="Q3622" s="22">
        <v>2</v>
      </c>
      <c r="R3622" s="22"/>
      <c r="S3622" s="22"/>
      <c r="T3622" s="22"/>
      <c r="U3622" t="s">
        <v>1335</v>
      </c>
      <c r="V3622" s="18">
        <f t="shared" si="340"/>
        <v>0.24000000000000021</v>
      </c>
      <c r="W3622" s="18">
        <v>41.653848988199996</v>
      </c>
      <c r="X3622" s="18">
        <v>-83.742263403899997</v>
      </c>
      <c r="Y3622" s="18">
        <v>41.657151477100001</v>
      </c>
      <c r="Z3622" s="18">
        <v>-83.741399204800004</v>
      </c>
      <c r="AA3622" s="71" t="str">
        <f t="shared" si="341"/>
        <v>LUC</v>
      </c>
    </row>
    <row r="3623" spans="1:27" x14ac:dyDescent="0.25">
      <c r="A3623" s="22" t="s">
        <v>5185</v>
      </c>
      <c r="B3623" s="22">
        <v>0</v>
      </c>
      <c r="C3623" s="22" t="s">
        <v>4619</v>
      </c>
      <c r="D3623" s="22">
        <v>2</v>
      </c>
      <c r="E3623" s="23" t="str">
        <f t="shared" si="336"/>
        <v>Green</v>
      </c>
      <c r="F3623" s="72" t="s">
        <v>1724</v>
      </c>
      <c r="G3623" s="23"/>
      <c r="H3623" s="24" t="str">
        <f t="shared" si="337"/>
        <v>Start Loc</v>
      </c>
      <c r="I3623" s="24" t="str">
        <f t="shared" si="338"/>
        <v>End Loc</v>
      </c>
      <c r="J3623" s="24" t="str">
        <f t="shared" si="339"/>
        <v>Segment</v>
      </c>
      <c r="K3623" s="71" t="s">
        <v>1013</v>
      </c>
      <c r="L3623" s="22">
        <v>0.5</v>
      </c>
      <c r="M3623" s="22">
        <v>0.74</v>
      </c>
      <c r="N3623" s="22">
        <v>2</v>
      </c>
      <c r="O3623" s="22">
        <v>0</v>
      </c>
      <c r="P3623" s="22">
        <v>0</v>
      </c>
      <c r="Q3623" s="22">
        <v>1</v>
      </c>
      <c r="R3623" s="22"/>
      <c r="S3623" s="22"/>
      <c r="T3623" s="22"/>
      <c r="U3623" t="s">
        <v>2086</v>
      </c>
      <c r="V3623" s="18">
        <f t="shared" si="340"/>
        <v>0.24</v>
      </c>
      <c r="W3623" s="18">
        <v>41.654579533700002</v>
      </c>
      <c r="X3623" s="18">
        <v>-81.239820483000003</v>
      </c>
      <c r="Y3623" s="18">
        <v>41.657633003400001</v>
      </c>
      <c r="Z3623" s="18">
        <v>-81.238107772999996</v>
      </c>
      <c r="AA3623" s="71" t="str">
        <f t="shared" si="341"/>
        <v>LAK</v>
      </c>
    </row>
    <row r="3624" spans="1:27" x14ac:dyDescent="0.25">
      <c r="A3624" s="22" t="s">
        <v>2460</v>
      </c>
      <c r="B3624" s="22">
        <v>0</v>
      </c>
      <c r="C3624" s="22" t="s">
        <v>4612</v>
      </c>
      <c r="D3624" s="22">
        <v>2</v>
      </c>
      <c r="E3624" s="23" t="str">
        <f t="shared" si="336"/>
        <v>Green</v>
      </c>
      <c r="F3624" s="72" t="s">
        <v>1724</v>
      </c>
      <c r="G3624" s="23"/>
      <c r="H3624" s="24" t="str">
        <f t="shared" si="337"/>
        <v>Start Loc</v>
      </c>
      <c r="I3624" s="24" t="str">
        <f t="shared" si="338"/>
        <v>End Loc</v>
      </c>
      <c r="J3624" s="24" t="str">
        <f t="shared" si="339"/>
        <v>Segment</v>
      </c>
      <c r="K3624" s="71" t="s">
        <v>1035</v>
      </c>
      <c r="L3624" s="22">
        <v>1</v>
      </c>
      <c r="M3624" s="22">
        <v>1.24</v>
      </c>
      <c r="N3624" s="22">
        <v>2</v>
      </c>
      <c r="O3624" s="22">
        <v>0</v>
      </c>
      <c r="P3624" s="22">
        <v>0</v>
      </c>
      <c r="Q3624" s="22">
        <v>1</v>
      </c>
      <c r="R3624" s="22"/>
      <c r="S3624" s="22"/>
      <c r="T3624" s="22"/>
      <c r="U3624" t="s">
        <v>442</v>
      </c>
      <c r="V3624" s="18">
        <f t="shared" si="340"/>
        <v>0.24</v>
      </c>
      <c r="W3624" s="18">
        <v>41.655550463799997</v>
      </c>
      <c r="X3624" s="18">
        <v>-81.243797455899994</v>
      </c>
      <c r="Y3624" s="18">
        <v>41.658951490200003</v>
      </c>
      <c r="Z3624" s="18">
        <v>-81.244219595800004</v>
      </c>
      <c r="AA3624" s="71" t="str">
        <f t="shared" si="341"/>
        <v>LAK</v>
      </c>
    </row>
    <row r="3625" spans="1:27" x14ac:dyDescent="0.25">
      <c r="A3625" s="22" t="s">
        <v>6382</v>
      </c>
      <c r="B3625" s="22">
        <v>0</v>
      </c>
      <c r="C3625" s="22" t="s">
        <v>4622</v>
      </c>
      <c r="D3625" s="22">
        <v>3</v>
      </c>
      <c r="E3625" s="23" t="str">
        <f t="shared" si="336"/>
        <v>Green</v>
      </c>
      <c r="F3625" s="72" t="s">
        <v>1731</v>
      </c>
      <c r="G3625" s="23"/>
      <c r="H3625" s="24" t="str">
        <f t="shared" si="337"/>
        <v>Start Loc</v>
      </c>
      <c r="I3625" s="24" t="str">
        <f t="shared" si="338"/>
        <v>End Loc</v>
      </c>
      <c r="J3625" s="24" t="str">
        <f t="shared" si="339"/>
        <v>Segment</v>
      </c>
      <c r="K3625" s="71" t="s">
        <v>803</v>
      </c>
      <c r="L3625" s="22">
        <v>1.5</v>
      </c>
      <c r="M3625" s="22">
        <v>1.74</v>
      </c>
      <c r="N3625" s="22">
        <v>3</v>
      </c>
      <c r="O3625" s="22">
        <v>0</v>
      </c>
      <c r="P3625" s="22">
        <v>0</v>
      </c>
      <c r="Q3625" s="22">
        <v>1</v>
      </c>
      <c r="R3625" s="22"/>
      <c r="S3625" s="22"/>
      <c r="T3625" s="22"/>
      <c r="U3625" t="s">
        <v>1983</v>
      </c>
      <c r="V3625" s="18">
        <f t="shared" si="340"/>
        <v>0.24</v>
      </c>
      <c r="W3625" s="18">
        <v>41.6615582162</v>
      </c>
      <c r="X3625" s="18">
        <v>-80.924939622899998</v>
      </c>
      <c r="Y3625" s="18">
        <v>41.660523743699997</v>
      </c>
      <c r="Z3625" s="18">
        <v>-80.920547156699996</v>
      </c>
      <c r="AA3625" s="71" t="str">
        <f t="shared" si="341"/>
        <v>ATB</v>
      </c>
    </row>
    <row r="3626" spans="1:27" x14ac:dyDescent="0.25">
      <c r="A3626" s="22" t="s">
        <v>5662</v>
      </c>
      <c r="B3626" s="22">
        <v>0</v>
      </c>
      <c r="C3626" s="22" t="s">
        <v>4618</v>
      </c>
      <c r="D3626" s="22">
        <v>2</v>
      </c>
      <c r="E3626" s="23" t="str">
        <f t="shared" si="336"/>
        <v>Green</v>
      </c>
      <c r="F3626" s="72" t="s">
        <v>1731</v>
      </c>
      <c r="G3626" s="23"/>
      <c r="H3626" s="24" t="str">
        <f t="shared" si="337"/>
        <v>Start Loc</v>
      </c>
      <c r="I3626" s="24" t="str">
        <f t="shared" si="338"/>
        <v>End Loc</v>
      </c>
      <c r="J3626" s="24" t="str">
        <f t="shared" si="339"/>
        <v>Segment</v>
      </c>
      <c r="K3626" s="71" t="s">
        <v>803</v>
      </c>
      <c r="L3626" s="22">
        <v>2</v>
      </c>
      <c r="M3626" s="22">
        <v>2.2400000000000002</v>
      </c>
      <c r="N3626" s="22">
        <v>2</v>
      </c>
      <c r="O3626" s="22">
        <v>0</v>
      </c>
      <c r="P3626" s="22">
        <v>0</v>
      </c>
      <c r="Q3626" s="22">
        <v>1</v>
      </c>
      <c r="R3626" s="22"/>
      <c r="S3626" s="22"/>
      <c r="T3626" s="22"/>
      <c r="U3626" t="s">
        <v>1983</v>
      </c>
      <c r="V3626" s="18">
        <f t="shared" si="340"/>
        <v>0.24000000000000021</v>
      </c>
      <c r="W3626" s="18">
        <v>41.6614941419</v>
      </c>
      <c r="X3626" s="18">
        <v>-80.915792465600006</v>
      </c>
      <c r="Y3626" s="18">
        <v>41.661499589400002</v>
      </c>
      <c r="Z3626" s="18">
        <v>-80.911156952100001</v>
      </c>
      <c r="AA3626" s="71" t="str">
        <f t="shared" si="341"/>
        <v>ATB</v>
      </c>
    </row>
    <row r="3627" spans="1:27" x14ac:dyDescent="0.25">
      <c r="A3627" s="22" t="s">
        <v>2949</v>
      </c>
      <c r="B3627" s="22">
        <v>0</v>
      </c>
      <c r="C3627" s="22" t="s">
        <v>4606</v>
      </c>
      <c r="D3627" s="22">
        <v>2</v>
      </c>
      <c r="E3627" s="23" t="str">
        <f t="shared" si="336"/>
        <v>Green</v>
      </c>
      <c r="F3627" s="72" t="s">
        <v>1724</v>
      </c>
      <c r="G3627" s="23"/>
      <c r="H3627" s="24" t="str">
        <f t="shared" si="337"/>
        <v>Start Loc</v>
      </c>
      <c r="I3627" s="24" t="str">
        <f t="shared" si="338"/>
        <v>End Loc</v>
      </c>
      <c r="J3627" s="24" t="str">
        <f t="shared" si="339"/>
        <v>Segment</v>
      </c>
      <c r="K3627" s="71" t="s">
        <v>1020</v>
      </c>
      <c r="L3627" s="22">
        <v>0.25</v>
      </c>
      <c r="M3627" s="22">
        <v>0.49</v>
      </c>
      <c r="N3627" s="22">
        <v>2</v>
      </c>
      <c r="O3627" s="22">
        <v>0</v>
      </c>
      <c r="P3627" s="22">
        <v>0</v>
      </c>
      <c r="Q3627" s="22">
        <v>2</v>
      </c>
      <c r="R3627" s="22"/>
      <c r="S3627" s="22"/>
      <c r="T3627" s="22"/>
      <c r="U3627" t="s">
        <v>611</v>
      </c>
      <c r="V3627" s="18">
        <f t="shared" si="340"/>
        <v>0.24</v>
      </c>
      <c r="W3627" s="18">
        <v>41.661068563100002</v>
      </c>
      <c r="X3627" s="18">
        <v>-81.118063713300003</v>
      </c>
      <c r="Y3627" s="18">
        <v>41.664344616699999</v>
      </c>
      <c r="Z3627" s="18">
        <v>-81.117665402100002</v>
      </c>
      <c r="AA3627" s="71" t="str">
        <f t="shared" si="341"/>
        <v>LAK</v>
      </c>
    </row>
    <row r="3628" spans="1:27" x14ac:dyDescent="0.25">
      <c r="A3628" s="22" t="s">
        <v>3743</v>
      </c>
      <c r="B3628" s="22">
        <v>0</v>
      </c>
      <c r="C3628" s="22" t="s">
        <v>4622</v>
      </c>
      <c r="D3628" s="22">
        <v>3</v>
      </c>
      <c r="E3628" s="23" t="str">
        <f t="shared" si="336"/>
        <v>Green</v>
      </c>
      <c r="F3628" s="72" t="s">
        <v>1724</v>
      </c>
      <c r="G3628" s="23"/>
      <c r="H3628" s="24" t="str">
        <f t="shared" si="337"/>
        <v>Start Loc</v>
      </c>
      <c r="I3628" s="24" t="str">
        <f t="shared" si="338"/>
        <v>End Loc</v>
      </c>
      <c r="J3628" s="24" t="str">
        <f t="shared" si="339"/>
        <v>Segment</v>
      </c>
      <c r="K3628" s="71" t="s">
        <v>1035</v>
      </c>
      <c r="L3628" s="22">
        <v>1.5</v>
      </c>
      <c r="M3628" s="22">
        <v>1.74</v>
      </c>
      <c r="N3628" s="22">
        <v>3</v>
      </c>
      <c r="O3628" s="22">
        <v>0</v>
      </c>
      <c r="P3628" s="22">
        <v>0</v>
      </c>
      <c r="Q3628" s="22">
        <v>7</v>
      </c>
      <c r="R3628" s="22"/>
      <c r="S3628" s="22"/>
      <c r="T3628" s="22"/>
      <c r="U3628" t="s">
        <v>442</v>
      </c>
      <c r="V3628" s="18">
        <f t="shared" si="340"/>
        <v>0.24</v>
      </c>
      <c r="W3628" s="18">
        <v>41.662713005400001</v>
      </c>
      <c r="X3628" s="18">
        <v>-81.244096903900001</v>
      </c>
      <c r="Y3628" s="18">
        <v>41.6657974393</v>
      </c>
      <c r="Z3628" s="18">
        <v>-81.245750172300006</v>
      </c>
      <c r="AA3628" s="71" t="str">
        <f t="shared" si="341"/>
        <v>LAK</v>
      </c>
    </row>
    <row r="3629" spans="1:27" x14ac:dyDescent="0.25">
      <c r="A3629" s="22" t="s">
        <v>2616</v>
      </c>
      <c r="B3629" s="22">
        <v>0</v>
      </c>
      <c r="C3629" s="22" t="s">
        <v>4619</v>
      </c>
      <c r="D3629" s="22">
        <v>3</v>
      </c>
      <c r="E3629" s="23" t="str">
        <f t="shared" si="336"/>
        <v>Green</v>
      </c>
      <c r="F3629" s="72" t="s">
        <v>1724</v>
      </c>
      <c r="G3629" s="23"/>
      <c r="H3629" s="24" t="str">
        <f t="shared" si="337"/>
        <v>Start Loc</v>
      </c>
      <c r="I3629" s="24" t="str">
        <f t="shared" si="338"/>
        <v>End Loc</v>
      </c>
      <c r="J3629" s="24" t="str">
        <f t="shared" si="339"/>
        <v>Segment</v>
      </c>
      <c r="K3629" s="71" t="s">
        <v>1020</v>
      </c>
      <c r="L3629" s="22">
        <v>0.5</v>
      </c>
      <c r="M3629" s="22">
        <v>0.74</v>
      </c>
      <c r="N3629" s="22">
        <v>3</v>
      </c>
      <c r="O3629" s="22">
        <v>0</v>
      </c>
      <c r="P3629" s="22">
        <v>0</v>
      </c>
      <c r="Q3629" s="22">
        <v>0</v>
      </c>
      <c r="R3629" s="22"/>
      <c r="S3629" s="22"/>
      <c r="T3629" s="22"/>
      <c r="U3629" t="s">
        <v>611</v>
      </c>
      <c r="V3629" s="18">
        <f t="shared" si="340"/>
        <v>0.24</v>
      </c>
      <c r="W3629" s="18">
        <v>41.664408749899998</v>
      </c>
      <c r="X3629" s="18">
        <v>-81.1174931133</v>
      </c>
      <c r="Y3629" s="18">
        <v>41.667040694199997</v>
      </c>
      <c r="Z3629" s="18">
        <v>-81.114754469800005</v>
      </c>
      <c r="AA3629" s="71" t="str">
        <f t="shared" si="341"/>
        <v>LAK</v>
      </c>
    </row>
    <row r="3630" spans="1:27" x14ac:dyDescent="0.25">
      <c r="A3630" s="22" t="s">
        <v>2614</v>
      </c>
      <c r="B3630" s="22">
        <v>0</v>
      </c>
      <c r="C3630" s="22" t="s">
        <v>4635</v>
      </c>
      <c r="D3630" s="22">
        <v>3</v>
      </c>
      <c r="E3630" s="23" t="str">
        <f t="shared" si="336"/>
        <v>Green</v>
      </c>
      <c r="F3630" s="72" t="s">
        <v>1724</v>
      </c>
      <c r="G3630" s="23"/>
      <c r="H3630" s="24" t="str">
        <f t="shared" si="337"/>
        <v>Start Loc</v>
      </c>
      <c r="I3630" s="24" t="str">
        <f t="shared" si="338"/>
        <v>End Loc</v>
      </c>
      <c r="J3630" s="24" t="str">
        <f t="shared" si="339"/>
        <v>Segment</v>
      </c>
      <c r="K3630" s="71" t="s">
        <v>1060</v>
      </c>
      <c r="L3630" s="22">
        <v>4.5</v>
      </c>
      <c r="M3630" s="22">
        <v>4.74</v>
      </c>
      <c r="N3630" s="22">
        <v>3</v>
      </c>
      <c r="O3630" s="22">
        <v>0</v>
      </c>
      <c r="P3630" s="22">
        <v>0</v>
      </c>
      <c r="Q3630" s="22">
        <v>0</v>
      </c>
      <c r="R3630" s="22"/>
      <c r="S3630" s="22"/>
      <c r="T3630" s="22"/>
      <c r="U3630" t="s">
        <v>498</v>
      </c>
      <c r="V3630" s="18">
        <f t="shared" si="340"/>
        <v>0.24000000000000021</v>
      </c>
      <c r="W3630" s="18">
        <v>41.667911951199997</v>
      </c>
      <c r="X3630" s="18">
        <v>-81.184690079899994</v>
      </c>
      <c r="Y3630" s="18">
        <v>41.668083246099997</v>
      </c>
      <c r="Z3630" s="18">
        <v>-81.181117116199999</v>
      </c>
      <c r="AA3630" s="71" t="str">
        <f t="shared" si="341"/>
        <v>LAK</v>
      </c>
    </row>
    <row r="3631" spans="1:27" x14ac:dyDescent="0.25">
      <c r="A3631" s="22" t="s">
        <v>2576</v>
      </c>
      <c r="B3631" s="22">
        <v>0</v>
      </c>
      <c r="C3631" s="22" t="s">
        <v>4626</v>
      </c>
      <c r="D3631" s="22">
        <v>5</v>
      </c>
      <c r="E3631" s="23" t="str">
        <f t="shared" si="336"/>
        <v>Green</v>
      </c>
      <c r="F3631" s="72" t="s">
        <v>1724</v>
      </c>
      <c r="G3631" s="23"/>
      <c r="H3631" s="24" t="str">
        <f t="shared" si="337"/>
        <v>Start Loc</v>
      </c>
      <c r="I3631" s="24" t="str">
        <f t="shared" si="338"/>
        <v>End Loc</v>
      </c>
      <c r="J3631" s="24" t="str">
        <f t="shared" si="339"/>
        <v>Segment</v>
      </c>
      <c r="K3631" s="71" t="s">
        <v>1035</v>
      </c>
      <c r="L3631" s="22">
        <v>1.75</v>
      </c>
      <c r="M3631" s="22">
        <v>1.99</v>
      </c>
      <c r="N3631" s="22">
        <v>5</v>
      </c>
      <c r="O3631" s="22">
        <v>0</v>
      </c>
      <c r="P3631" s="22">
        <v>0</v>
      </c>
      <c r="Q3631" s="22">
        <v>1</v>
      </c>
      <c r="R3631" s="22"/>
      <c r="S3631" s="22"/>
      <c r="T3631" s="22"/>
      <c r="U3631" t="s">
        <v>442</v>
      </c>
      <c r="V3631" s="18">
        <f t="shared" si="340"/>
        <v>0.24</v>
      </c>
      <c r="W3631" s="18">
        <v>41.665934211200003</v>
      </c>
      <c r="X3631" s="18">
        <v>-81.245680104599998</v>
      </c>
      <c r="Y3631" s="18">
        <v>41.668832385100004</v>
      </c>
      <c r="Z3631" s="18">
        <v>-81.243893387</v>
      </c>
      <c r="AA3631" s="71" t="str">
        <f t="shared" si="341"/>
        <v>LAK</v>
      </c>
    </row>
    <row r="3632" spans="1:27" x14ac:dyDescent="0.25">
      <c r="A3632" s="22" t="s">
        <v>2615</v>
      </c>
      <c r="B3632" s="22">
        <v>0</v>
      </c>
      <c r="C3632" s="22" t="s">
        <v>4644</v>
      </c>
      <c r="D3632" s="22">
        <v>2</v>
      </c>
      <c r="E3632" s="23" t="str">
        <f t="shared" si="336"/>
        <v>Green</v>
      </c>
      <c r="F3632" s="72" t="s">
        <v>1724</v>
      </c>
      <c r="G3632" s="23"/>
      <c r="H3632" s="24" t="str">
        <f t="shared" si="337"/>
        <v>Start Loc</v>
      </c>
      <c r="I3632" s="24" t="str">
        <f t="shared" si="338"/>
        <v>End Loc</v>
      </c>
      <c r="J3632" s="24" t="str">
        <f t="shared" si="339"/>
        <v>Segment</v>
      </c>
      <c r="K3632" s="71" t="s">
        <v>1060</v>
      </c>
      <c r="L3632" s="22">
        <v>5.25</v>
      </c>
      <c r="M3632" s="22">
        <v>5.49</v>
      </c>
      <c r="N3632" s="22">
        <v>2</v>
      </c>
      <c r="O3632" s="22">
        <v>0</v>
      </c>
      <c r="P3632" s="22">
        <v>0</v>
      </c>
      <c r="Q3632" s="22">
        <v>0</v>
      </c>
      <c r="R3632" s="22"/>
      <c r="S3632" s="22"/>
      <c r="T3632" s="22"/>
      <c r="U3632" t="s">
        <v>498</v>
      </c>
      <c r="V3632" s="18">
        <f t="shared" si="340"/>
        <v>0.24000000000000021</v>
      </c>
      <c r="W3632" s="18">
        <v>41.669334703300002</v>
      </c>
      <c r="X3632" s="18">
        <v>-81.171679183099997</v>
      </c>
      <c r="Y3632" s="18">
        <v>41.670181462899997</v>
      </c>
      <c r="Z3632" s="18">
        <v>-81.167360840499995</v>
      </c>
      <c r="AA3632" s="71" t="str">
        <f t="shared" si="341"/>
        <v>LAK</v>
      </c>
    </row>
    <row r="3633" spans="1:27" x14ac:dyDescent="0.25">
      <c r="A3633" s="22" t="s">
        <v>6036</v>
      </c>
      <c r="B3633" s="22">
        <v>0</v>
      </c>
      <c r="C3633" s="22" t="s">
        <v>4612</v>
      </c>
      <c r="D3633" s="22">
        <v>2</v>
      </c>
      <c r="E3633" s="23" t="str">
        <f t="shared" si="336"/>
        <v>Green</v>
      </c>
      <c r="F3633" s="72" t="s">
        <v>1696</v>
      </c>
      <c r="G3633" s="23"/>
      <c r="H3633" s="24" t="str">
        <f t="shared" si="337"/>
        <v>Start Loc</v>
      </c>
      <c r="I3633" s="24" t="str">
        <f t="shared" si="338"/>
        <v>End Loc</v>
      </c>
      <c r="J3633" s="24" t="str">
        <f t="shared" si="339"/>
        <v>Segment</v>
      </c>
      <c r="K3633" s="71" t="s">
        <v>803</v>
      </c>
      <c r="L3633" s="22">
        <v>1</v>
      </c>
      <c r="M3633" s="22">
        <v>1.24</v>
      </c>
      <c r="N3633" s="22">
        <v>2</v>
      </c>
      <c r="O3633" s="22">
        <v>0</v>
      </c>
      <c r="P3633" s="22">
        <v>0</v>
      </c>
      <c r="Q3633" s="22">
        <v>0</v>
      </c>
      <c r="R3633" s="22"/>
      <c r="S3633" s="22"/>
      <c r="T3633" s="22"/>
      <c r="U3633" t="s">
        <v>6761</v>
      </c>
      <c r="V3633" s="18">
        <f t="shared" si="340"/>
        <v>0.24</v>
      </c>
      <c r="W3633" s="18">
        <v>41.678819910800001</v>
      </c>
      <c r="X3633" s="18">
        <v>-84.536273052799999</v>
      </c>
      <c r="Y3633" s="18">
        <v>41.6759182252</v>
      </c>
      <c r="Z3633" s="18">
        <v>-84.534060717000003</v>
      </c>
      <c r="AA3633" s="71" t="str">
        <f t="shared" si="341"/>
        <v>WIL</v>
      </c>
    </row>
    <row r="3634" spans="1:27" x14ac:dyDescent="0.25">
      <c r="A3634" s="22" t="s">
        <v>5760</v>
      </c>
      <c r="B3634" s="22">
        <v>0</v>
      </c>
      <c r="C3634" s="22" t="s">
        <v>4677</v>
      </c>
      <c r="D3634" s="22">
        <v>2</v>
      </c>
      <c r="E3634" s="23" t="str">
        <f t="shared" si="336"/>
        <v>Green</v>
      </c>
      <c r="F3634" s="72" t="s">
        <v>1731</v>
      </c>
      <c r="G3634" s="23"/>
      <c r="H3634" s="24" t="str">
        <f t="shared" si="337"/>
        <v>Start Loc</v>
      </c>
      <c r="I3634" s="24" t="str">
        <f t="shared" si="338"/>
        <v>End Loc</v>
      </c>
      <c r="J3634" s="24" t="str">
        <f t="shared" si="339"/>
        <v>Segment</v>
      </c>
      <c r="K3634" s="71" t="s">
        <v>803</v>
      </c>
      <c r="L3634" s="22">
        <v>15.5</v>
      </c>
      <c r="M3634" s="22">
        <v>15.74</v>
      </c>
      <c r="N3634" s="22">
        <v>2</v>
      </c>
      <c r="O3634" s="22">
        <v>0</v>
      </c>
      <c r="P3634" s="22">
        <v>0</v>
      </c>
      <c r="Q3634" s="22">
        <v>0</v>
      </c>
      <c r="R3634" s="22"/>
      <c r="S3634" s="22"/>
      <c r="T3634" s="22"/>
      <c r="U3634" t="s">
        <v>1983</v>
      </c>
      <c r="V3634" s="18">
        <f t="shared" si="340"/>
        <v>0.24000000000000021</v>
      </c>
      <c r="W3634" s="18">
        <v>41.679219089100002</v>
      </c>
      <c r="X3634" s="18">
        <v>-80.6819116769</v>
      </c>
      <c r="Y3634" s="18">
        <v>41.678222798599997</v>
      </c>
      <c r="Z3634" s="18">
        <v>-80.677898060800004</v>
      </c>
      <c r="AA3634" s="71" t="str">
        <f t="shared" si="341"/>
        <v>ATB</v>
      </c>
    </row>
    <row r="3635" spans="1:27" x14ac:dyDescent="0.25">
      <c r="A3635" s="22" t="s">
        <v>5735</v>
      </c>
      <c r="B3635" s="22">
        <v>0</v>
      </c>
      <c r="C3635" s="22" t="s">
        <v>4606</v>
      </c>
      <c r="D3635" s="22">
        <v>2</v>
      </c>
      <c r="E3635" s="23" t="str">
        <f t="shared" si="336"/>
        <v>Green</v>
      </c>
      <c r="F3635" s="72" t="s">
        <v>1724</v>
      </c>
      <c r="G3635" s="23"/>
      <c r="H3635" s="24" t="str">
        <f t="shared" si="337"/>
        <v>Start Loc</v>
      </c>
      <c r="I3635" s="24" t="str">
        <f t="shared" si="338"/>
        <v>End Loc</v>
      </c>
      <c r="J3635" s="24" t="str">
        <f t="shared" si="339"/>
        <v>Segment</v>
      </c>
      <c r="K3635" s="71" t="s">
        <v>956</v>
      </c>
      <c r="L3635" s="22">
        <v>0.25</v>
      </c>
      <c r="M3635" s="22">
        <v>0.49</v>
      </c>
      <c r="N3635" s="22">
        <v>2</v>
      </c>
      <c r="O3635" s="22">
        <v>0</v>
      </c>
      <c r="P3635" s="22">
        <v>0</v>
      </c>
      <c r="Q3635" s="22">
        <v>1</v>
      </c>
      <c r="R3635" s="22"/>
      <c r="S3635" s="22"/>
      <c r="T3635" s="22"/>
      <c r="U3635" t="s">
        <v>1346</v>
      </c>
      <c r="V3635" s="18">
        <f t="shared" si="340"/>
        <v>0.24</v>
      </c>
      <c r="W3635" s="18">
        <v>41.680485950799998</v>
      </c>
      <c r="X3635" s="18">
        <v>-81.272944501699996</v>
      </c>
      <c r="Y3635" s="18">
        <v>41.679287403499998</v>
      </c>
      <c r="Z3635" s="18">
        <v>-81.268758250999994</v>
      </c>
      <c r="AA3635" s="71" t="str">
        <f t="shared" si="341"/>
        <v>LAK</v>
      </c>
    </row>
    <row r="3636" spans="1:27" x14ac:dyDescent="0.25">
      <c r="A3636" s="22" t="s">
        <v>5717</v>
      </c>
      <c r="B3636" s="22">
        <v>0</v>
      </c>
      <c r="C3636" s="22" t="s">
        <v>4632</v>
      </c>
      <c r="D3636" s="22">
        <v>2</v>
      </c>
      <c r="E3636" s="23" t="str">
        <f t="shared" si="336"/>
        <v>Green</v>
      </c>
      <c r="F3636" s="72" t="s">
        <v>1731</v>
      </c>
      <c r="G3636" s="23"/>
      <c r="H3636" s="24" t="str">
        <f t="shared" si="337"/>
        <v>Start Loc</v>
      </c>
      <c r="I3636" s="24" t="str">
        <f t="shared" si="338"/>
        <v>End Loc</v>
      </c>
      <c r="J3636" s="24" t="str">
        <f t="shared" si="339"/>
        <v>Segment</v>
      </c>
      <c r="K3636" s="71" t="s">
        <v>803</v>
      </c>
      <c r="L3636" s="22">
        <v>7.75</v>
      </c>
      <c r="M3636" s="22">
        <v>7.99</v>
      </c>
      <c r="N3636" s="22">
        <v>2</v>
      </c>
      <c r="O3636" s="22">
        <v>0</v>
      </c>
      <c r="P3636" s="22">
        <v>0</v>
      </c>
      <c r="Q3636" s="22">
        <v>1</v>
      </c>
      <c r="R3636" s="22"/>
      <c r="S3636" s="22"/>
      <c r="T3636" s="22"/>
      <c r="U3636" t="s">
        <v>1983</v>
      </c>
      <c r="V3636" s="18">
        <f t="shared" si="340"/>
        <v>0.24000000000000021</v>
      </c>
      <c r="W3636" s="18">
        <v>41.677480666299999</v>
      </c>
      <c r="X3636" s="18">
        <v>-80.818886141899995</v>
      </c>
      <c r="Y3636" s="18">
        <v>41.6793481148</v>
      </c>
      <c r="Z3636" s="18">
        <v>-80.816288300400004</v>
      </c>
      <c r="AA3636" s="71" t="str">
        <f t="shared" si="341"/>
        <v>ATB</v>
      </c>
    </row>
    <row r="3637" spans="1:27" x14ac:dyDescent="0.25">
      <c r="A3637" s="22" t="s">
        <v>6484</v>
      </c>
      <c r="B3637" s="22">
        <v>0</v>
      </c>
      <c r="C3637" s="22" t="s">
        <v>4606</v>
      </c>
      <c r="D3637" s="22">
        <v>3</v>
      </c>
      <c r="E3637" s="23" t="str">
        <f t="shared" si="336"/>
        <v>Green</v>
      </c>
      <c r="F3637" s="72" t="s">
        <v>1724</v>
      </c>
      <c r="G3637" s="23"/>
      <c r="H3637" s="24" t="str">
        <f t="shared" si="337"/>
        <v>Start Loc</v>
      </c>
      <c r="I3637" s="24" t="str">
        <f t="shared" si="338"/>
        <v>End Loc</v>
      </c>
      <c r="J3637" s="24" t="str">
        <f t="shared" si="339"/>
        <v>Segment</v>
      </c>
      <c r="K3637" s="71" t="s">
        <v>853</v>
      </c>
      <c r="L3637" s="22">
        <v>0.25</v>
      </c>
      <c r="M3637" s="22">
        <v>0.49</v>
      </c>
      <c r="N3637" s="22">
        <v>3</v>
      </c>
      <c r="O3637" s="22">
        <v>0</v>
      </c>
      <c r="P3637" s="22">
        <v>0</v>
      </c>
      <c r="Q3637" s="22">
        <v>0</v>
      </c>
      <c r="R3637" s="22"/>
      <c r="S3637" s="22"/>
      <c r="T3637" s="22"/>
      <c r="U3637" t="s">
        <v>1325</v>
      </c>
      <c r="V3637" s="18">
        <f t="shared" si="340"/>
        <v>0.24</v>
      </c>
      <c r="W3637" s="18">
        <v>41.680176594199999</v>
      </c>
      <c r="X3637" s="18">
        <v>-81.292458397999994</v>
      </c>
      <c r="Y3637" s="18">
        <v>41.679602953600003</v>
      </c>
      <c r="Z3637" s="18">
        <v>-81.2879926544</v>
      </c>
      <c r="AA3637" s="71" t="str">
        <f t="shared" si="341"/>
        <v>LAK</v>
      </c>
    </row>
    <row r="3638" spans="1:27" x14ac:dyDescent="0.25">
      <c r="A3638" s="22" t="s">
        <v>5731</v>
      </c>
      <c r="B3638" s="22">
        <v>0</v>
      </c>
      <c r="C3638" s="22" t="s">
        <v>4626</v>
      </c>
      <c r="D3638" s="22">
        <v>2</v>
      </c>
      <c r="E3638" s="23" t="str">
        <f t="shared" si="336"/>
        <v>Green</v>
      </c>
      <c r="F3638" s="72" t="s">
        <v>1724</v>
      </c>
      <c r="G3638" s="23"/>
      <c r="H3638" s="24" t="str">
        <f t="shared" si="337"/>
        <v>Start Loc</v>
      </c>
      <c r="I3638" s="24" t="str">
        <f t="shared" si="338"/>
        <v>End Loc</v>
      </c>
      <c r="J3638" s="24" t="str">
        <f t="shared" si="339"/>
        <v>Segment</v>
      </c>
      <c r="K3638" s="71" t="s">
        <v>956</v>
      </c>
      <c r="L3638" s="22">
        <v>1.75</v>
      </c>
      <c r="M3638" s="22">
        <v>1.99</v>
      </c>
      <c r="N3638" s="22">
        <v>2</v>
      </c>
      <c r="O3638" s="22">
        <v>0</v>
      </c>
      <c r="P3638" s="22">
        <v>1</v>
      </c>
      <c r="Q3638" s="22">
        <v>1</v>
      </c>
      <c r="R3638" s="22"/>
      <c r="S3638" s="22"/>
      <c r="T3638" s="22"/>
      <c r="U3638" t="s">
        <v>1346</v>
      </c>
      <c r="V3638" s="18">
        <f t="shared" si="340"/>
        <v>0.24</v>
      </c>
      <c r="W3638" s="18">
        <v>41.679211229800003</v>
      </c>
      <c r="X3638" s="18">
        <v>-81.244509800100005</v>
      </c>
      <c r="Y3638" s="18">
        <v>41.679688777499997</v>
      </c>
      <c r="Z3638" s="18">
        <v>-81.239990192700006</v>
      </c>
      <c r="AA3638" s="71" t="str">
        <f t="shared" si="341"/>
        <v>LAK</v>
      </c>
    </row>
    <row r="3639" spans="1:27" x14ac:dyDescent="0.25">
      <c r="A3639" s="22" t="s">
        <v>5540</v>
      </c>
      <c r="B3639" s="22">
        <v>0</v>
      </c>
      <c r="C3639" s="22" t="s">
        <v>4687</v>
      </c>
      <c r="D3639" s="22">
        <v>2</v>
      </c>
      <c r="E3639" s="23" t="str">
        <f t="shared" si="336"/>
        <v>Green</v>
      </c>
      <c r="F3639" s="72" t="s">
        <v>1731</v>
      </c>
      <c r="G3639" s="23"/>
      <c r="H3639" s="24" t="str">
        <f t="shared" si="337"/>
        <v>Start Loc</v>
      </c>
      <c r="I3639" s="24" t="str">
        <f t="shared" si="338"/>
        <v>End Loc</v>
      </c>
      <c r="J3639" s="24" t="str">
        <f t="shared" si="339"/>
        <v>Segment</v>
      </c>
      <c r="K3639" s="71" t="s">
        <v>803</v>
      </c>
      <c r="L3639" s="22">
        <v>11</v>
      </c>
      <c r="M3639" s="22">
        <v>11.24</v>
      </c>
      <c r="N3639" s="22">
        <v>2</v>
      </c>
      <c r="O3639" s="22">
        <v>0</v>
      </c>
      <c r="P3639" s="22">
        <v>0</v>
      </c>
      <c r="Q3639" s="22">
        <v>2</v>
      </c>
      <c r="R3639" s="22"/>
      <c r="S3639" s="22"/>
      <c r="T3639" s="22"/>
      <c r="U3639" t="s">
        <v>1983</v>
      </c>
      <c r="V3639" s="18">
        <f t="shared" si="340"/>
        <v>0.24000000000000021</v>
      </c>
      <c r="W3639" s="18">
        <v>41.680514909000003</v>
      </c>
      <c r="X3639" s="18">
        <v>-80.768017697800005</v>
      </c>
      <c r="Y3639" s="18">
        <v>41.680146088599997</v>
      </c>
      <c r="Z3639" s="18">
        <v>-80.763501886599997</v>
      </c>
      <c r="AA3639" s="71" t="str">
        <f t="shared" si="341"/>
        <v>ATB</v>
      </c>
    </row>
    <row r="3640" spans="1:27" x14ac:dyDescent="0.25">
      <c r="A3640" s="22" t="s">
        <v>5769</v>
      </c>
      <c r="B3640" s="22">
        <v>0</v>
      </c>
      <c r="C3640" s="22" t="s">
        <v>4620</v>
      </c>
      <c r="D3640" s="22">
        <v>2</v>
      </c>
      <c r="E3640" s="23" t="str">
        <f t="shared" si="336"/>
        <v>Green</v>
      </c>
      <c r="F3640" s="72" t="s">
        <v>1680</v>
      </c>
      <c r="G3640" s="23"/>
      <c r="H3640" s="24" t="str">
        <f t="shared" si="337"/>
        <v>Start Loc</v>
      </c>
      <c r="I3640" s="24" t="str">
        <f t="shared" si="338"/>
        <v>End Loc</v>
      </c>
      <c r="J3640" s="24" t="str">
        <f t="shared" si="339"/>
        <v>Segment</v>
      </c>
      <c r="K3640" s="71" t="s">
        <v>812</v>
      </c>
      <c r="L3640" s="22">
        <v>0</v>
      </c>
      <c r="M3640" s="22">
        <v>0.24</v>
      </c>
      <c r="N3640" s="22">
        <v>2</v>
      </c>
      <c r="O3640" s="22">
        <v>0</v>
      </c>
      <c r="P3640" s="22">
        <v>0</v>
      </c>
      <c r="Q3640" s="22">
        <v>0</v>
      </c>
      <c r="R3640" s="22"/>
      <c r="S3640" s="22"/>
      <c r="T3640" s="22"/>
      <c r="U3640" t="s">
        <v>6683</v>
      </c>
      <c r="V3640" s="18">
        <f t="shared" si="340"/>
        <v>0.24</v>
      </c>
      <c r="W3640" s="18">
        <v>41.6770237904</v>
      </c>
      <c r="X3640" s="18">
        <v>-83.653802810599998</v>
      </c>
      <c r="Y3640" s="18">
        <v>41.680444353699997</v>
      </c>
      <c r="Z3640" s="18">
        <v>-83.654165727299997</v>
      </c>
      <c r="AA3640" s="71" t="str">
        <f t="shared" si="341"/>
        <v>LUC</v>
      </c>
    </row>
    <row r="3641" spans="1:27" x14ac:dyDescent="0.25">
      <c r="A3641" s="22" t="s">
        <v>5779</v>
      </c>
      <c r="B3641" s="22">
        <v>0</v>
      </c>
      <c r="C3641" s="22" t="s">
        <v>4606</v>
      </c>
      <c r="D3641" s="22">
        <v>2</v>
      </c>
      <c r="E3641" s="23" t="str">
        <f t="shared" si="336"/>
        <v>Green</v>
      </c>
      <c r="F3641" s="72" t="s">
        <v>1680</v>
      </c>
      <c r="G3641" s="23"/>
      <c r="H3641" s="24" t="str">
        <f t="shared" si="337"/>
        <v>Start Loc</v>
      </c>
      <c r="I3641" s="24" t="str">
        <f t="shared" si="338"/>
        <v>End Loc</v>
      </c>
      <c r="J3641" s="24" t="str">
        <f t="shared" si="339"/>
        <v>Segment</v>
      </c>
      <c r="K3641" s="71" t="s">
        <v>812</v>
      </c>
      <c r="L3641" s="22">
        <v>0.25</v>
      </c>
      <c r="M3641" s="22">
        <v>0.49</v>
      </c>
      <c r="N3641" s="22">
        <v>2</v>
      </c>
      <c r="O3641" s="22">
        <v>0</v>
      </c>
      <c r="P3641" s="22">
        <v>0</v>
      </c>
      <c r="Q3641" s="22">
        <v>1</v>
      </c>
      <c r="R3641" s="22"/>
      <c r="S3641" s="22"/>
      <c r="T3641" s="22"/>
      <c r="U3641" t="s">
        <v>6683</v>
      </c>
      <c r="V3641" s="18">
        <f t="shared" si="340"/>
        <v>0.24</v>
      </c>
      <c r="W3641" s="18">
        <v>41.680586577900002</v>
      </c>
      <c r="X3641" s="18">
        <v>-83.654281331500002</v>
      </c>
      <c r="Y3641" s="18">
        <v>41.682754026200001</v>
      </c>
      <c r="Z3641" s="18">
        <v>-83.657851943400004</v>
      </c>
      <c r="AA3641" s="71" t="str">
        <f t="shared" si="341"/>
        <v>LUC</v>
      </c>
    </row>
    <row r="3642" spans="1:27" x14ac:dyDescent="0.25">
      <c r="A3642" s="22" t="s">
        <v>2664</v>
      </c>
      <c r="B3642" s="22">
        <v>0</v>
      </c>
      <c r="C3642" s="22" t="s">
        <v>4627</v>
      </c>
      <c r="D3642" s="22">
        <v>2</v>
      </c>
      <c r="E3642" s="23" t="str">
        <f t="shared" si="336"/>
        <v>Green</v>
      </c>
      <c r="F3642" s="72" t="s">
        <v>1724</v>
      </c>
      <c r="G3642" s="23"/>
      <c r="H3642" s="24" t="str">
        <f t="shared" si="337"/>
        <v>Start Loc</v>
      </c>
      <c r="I3642" s="24" t="str">
        <f t="shared" si="338"/>
        <v>End Loc</v>
      </c>
      <c r="J3642" s="24" t="str">
        <f t="shared" si="339"/>
        <v>Segment</v>
      </c>
      <c r="K3642" s="71" t="s">
        <v>2032</v>
      </c>
      <c r="L3642" s="22">
        <v>3.25</v>
      </c>
      <c r="M3642" s="22">
        <v>3.49</v>
      </c>
      <c r="N3642" s="22">
        <v>2</v>
      </c>
      <c r="O3642" s="22">
        <v>0</v>
      </c>
      <c r="P3642" s="22">
        <v>0</v>
      </c>
      <c r="Q3642" s="22">
        <v>1</v>
      </c>
      <c r="R3642" s="22"/>
      <c r="S3642" s="22"/>
      <c r="T3642" s="22"/>
      <c r="U3642" t="s">
        <v>1894</v>
      </c>
      <c r="V3642" s="18">
        <f t="shared" si="340"/>
        <v>0.24000000000000021</v>
      </c>
      <c r="W3642" s="18">
        <v>41.681082253</v>
      </c>
      <c r="X3642" s="18">
        <v>-81.260118273399996</v>
      </c>
      <c r="Y3642" s="18">
        <v>41.684535052900003</v>
      </c>
      <c r="Z3642" s="18">
        <v>-81.259743711900001</v>
      </c>
      <c r="AA3642" s="71" t="str">
        <f t="shared" si="341"/>
        <v>LAK</v>
      </c>
    </row>
    <row r="3643" spans="1:27" x14ac:dyDescent="0.25">
      <c r="A3643" s="22" t="s">
        <v>5808</v>
      </c>
      <c r="B3643" s="22">
        <v>0</v>
      </c>
      <c r="C3643" s="22" t="s">
        <v>4619</v>
      </c>
      <c r="D3643" s="22">
        <v>2</v>
      </c>
      <c r="E3643" s="23" t="str">
        <f t="shared" si="336"/>
        <v>Green</v>
      </c>
      <c r="F3643" s="72" t="s">
        <v>1724</v>
      </c>
      <c r="G3643" s="23"/>
      <c r="H3643" s="24" t="str">
        <f t="shared" si="337"/>
        <v>Start Loc</v>
      </c>
      <c r="I3643" s="24" t="str">
        <f t="shared" si="338"/>
        <v>End Loc</v>
      </c>
      <c r="J3643" s="24" t="str">
        <f t="shared" si="339"/>
        <v>Segment</v>
      </c>
      <c r="K3643" s="71" t="s">
        <v>1765</v>
      </c>
      <c r="L3643" s="22">
        <v>0.5</v>
      </c>
      <c r="M3643" s="22">
        <v>0.74</v>
      </c>
      <c r="N3643" s="22">
        <v>2</v>
      </c>
      <c r="O3643" s="22">
        <v>0</v>
      </c>
      <c r="P3643" s="22">
        <v>0</v>
      </c>
      <c r="Q3643" s="22">
        <v>0</v>
      </c>
      <c r="R3643" s="22"/>
      <c r="S3643" s="22"/>
      <c r="T3643" s="22"/>
      <c r="U3643" t="s">
        <v>6693</v>
      </c>
      <c r="V3643" s="18">
        <f t="shared" si="340"/>
        <v>0.24</v>
      </c>
      <c r="W3643" s="18">
        <v>41.687636513800001</v>
      </c>
      <c r="X3643" s="18">
        <v>-81.190513430300001</v>
      </c>
      <c r="Y3643" s="18">
        <v>41.686804032799998</v>
      </c>
      <c r="Z3643" s="18">
        <v>-81.186396583399997</v>
      </c>
      <c r="AA3643" s="71" t="str">
        <f t="shared" si="341"/>
        <v>LAK</v>
      </c>
    </row>
    <row r="3644" spans="1:27" x14ac:dyDescent="0.25">
      <c r="A3644" s="22" t="s">
        <v>5625</v>
      </c>
      <c r="B3644" s="22">
        <v>0</v>
      </c>
      <c r="C3644" s="22" t="s">
        <v>4608</v>
      </c>
      <c r="D3644" s="22">
        <v>2</v>
      </c>
      <c r="E3644" s="23" t="str">
        <f t="shared" si="336"/>
        <v>Green</v>
      </c>
      <c r="F3644" s="72" t="s">
        <v>1724</v>
      </c>
      <c r="G3644" s="23"/>
      <c r="H3644" s="24" t="str">
        <f t="shared" si="337"/>
        <v>Start Loc</v>
      </c>
      <c r="I3644" s="24" t="str">
        <f t="shared" si="338"/>
        <v>End Loc</v>
      </c>
      <c r="J3644" s="24" t="str">
        <f t="shared" si="339"/>
        <v>Segment</v>
      </c>
      <c r="K3644" s="71" t="s">
        <v>1104</v>
      </c>
      <c r="L3644" s="22">
        <v>1.25</v>
      </c>
      <c r="M3644" s="22">
        <v>1.49</v>
      </c>
      <c r="N3644" s="22">
        <v>2</v>
      </c>
      <c r="O3644" s="22">
        <v>0</v>
      </c>
      <c r="P3644" s="22">
        <v>0</v>
      </c>
      <c r="Q3644" s="22">
        <v>2</v>
      </c>
      <c r="R3644" s="22"/>
      <c r="S3644" s="22"/>
      <c r="T3644" s="22"/>
      <c r="U3644" t="s">
        <v>2150</v>
      </c>
      <c r="V3644" s="18">
        <f t="shared" si="340"/>
        <v>0.24</v>
      </c>
      <c r="W3644" s="18">
        <v>41.684440667700002</v>
      </c>
      <c r="X3644" s="18">
        <v>-81.199044492499993</v>
      </c>
      <c r="Y3644" s="18">
        <v>41.687711057400001</v>
      </c>
      <c r="Z3644" s="18">
        <v>-81.199466237099998</v>
      </c>
      <c r="AA3644" s="71" t="str">
        <f t="shared" si="341"/>
        <v>LAK</v>
      </c>
    </row>
    <row r="3645" spans="1:27" x14ac:dyDescent="0.25">
      <c r="A3645" s="22" t="s">
        <v>5588</v>
      </c>
      <c r="B3645" s="22">
        <v>0</v>
      </c>
      <c r="C3645" s="22" t="s">
        <v>4653</v>
      </c>
      <c r="D3645" s="22">
        <v>2</v>
      </c>
      <c r="E3645" s="23" t="str">
        <f t="shared" si="336"/>
        <v>Green</v>
      </c>
      <c r="F3645" s="72" t="s">
        <v>1680</v>
      </c>
      <c r="G3645" s="23"/>
      <c r="H3645" s="24" t="str">
        <f t="shared" si="337"/>
        <v>Start Loc</v>
      </c>
      <c r="I3645" s="24" t="str">
        <f t="shared" si="338"/>
        <v>End Loc</v>
      </c>
      <c r="J3645" s="24" t="str">
        <f t="shared" si="339"/>
        <v>Segment</v>
      </c>
      <c r="K3645" s="71" t="s">
        <v>952</v>
      </c>
      <c r="L3645" s="22">
        <v>6</v>
      </c>
      <c r="M3645" s="22">
        <v>6.24</v>
      </c>
      <c r="N3645" s="22">
        <v>2</v>
      </c>
      <c r="O3645" s="22">
        <v>0</v>
      </c>
      <c r="P3645" s="22">
        <v>0</v>
      </c>
      <c r="Q3645" s="22">
        <v>0</v>
      </c>
      <c r="R3645" s="22"/>
      <c r="S3645" s="22"/>
      <c r="T3645" s="22"/>
      <c r="U3645" t="s">
        <v>1415</v>
      </c>
      <c r="V3645" s="18">
        <f t="shared" si="340"/>
        <v>0.24000000000000021</v>
      </c>
      <c r="W3645" s="18">
        <v>41.687637518700001</v>
      </c>
      <c r="X3645" s="18">
        <v>-83.763457008800003</v>
      </c>
      <c r="Y3645" s="18">
        <v>41.6877985737</v>
      </c>
      <c r="Z3645" s="18">
        <v>-83.758882507099997</v>
      </c>
      <c r="AA3645" s="71" t="str">
        <f t="shared" si="341"/>
        <v>LUC</v>
      </c>
    </row>
    <row r="3646" spans="1:27" x14ac:dyDescent="0.25">
      <c r="A3646" s="22" t="s">
        <v>6511</v>
      </c>
      <c r="B3646" s="22">
        <v>0</v>
      </c>
      <c r="C3646" s="22" t="s">
        <v>4620</v>
      </c>
      <c r="D3646" s="22">
        <v>4</v>
      </c>
      <c r="E3646" s="23" t="str">
        <f t="shared" si="336"/>
        <v>Green</v>
      </c>
      <c r="F3646" s="72" t="s">
        <v>1731</v>
      </c>
      <c r="G3646" s="23"/>
      <c r="H3646" s="24" t="str">
        <f t="shared" si="337"/>
        <v>Start Loc</v>
      </c>
      <c r="I3646" s="24" t="str">
        <f t="shared" si="338"/>
        <v>End Loc</v>
      </c>
      <c r="J3646" s="24" t="str">
        <f t="shared" si="339"/>
        <v>Segment</v>
      </c>
      <c r="K3646" s="71" t="s">
        <v>900</v>
      </c>
      <c r="L3646" s="22">
        <v>0</v>
      </c>
      <c r="M3646" s="22">
        <v>0.24</v>
      </c>
      <c r="N3646" s="22">
        <v>4</v>
      </c>
      <c r="O3646" s="22">
        <v>0</v>
      </c>
      <c r="P3646" s="22">
        <v>0</v>
      </c>
      <c r="Q3646" s="22">
        <v>2</v>
      </c>
      <c r="R3646" s="22"/>
      <c r="S3646" s="22"/>
      <c r="T3646" s="22"/>
      <c r="U3646" t="s">
        <v>2165</v>
      </c>
      <c r="V3646" s="18">
        <f t="shared" si="340"/>
        <v>0.24</v>
      </c>
      <c r="W3646" s="18">
        <v>41.690387156699998</v>
      </c>
      <c r="X3646" s="18">
        <v>-81.002765265500003</v>
      </c>
      <c r="Y3646" s="18">
        <v>41.689654767599997</v>
      </c>
      <c r="Z3646" s="18">
        <v>-80.998442259699999</v>
      </c>
      <c r="AA3646" s="71" t="str">
        <f t="shared" si="341"/>
        <v>ATB</v>
      </c>
    </row>
    <row r="3647" spans="1:27" x14ac:dyDescent="0.25">
      <c r="A3647" s="22" t="s">
        <v>5403</v>
      </c>
      <c r="B3647" s="22">
        <v>0</v>
      </c>
      <c r="C3647" s="22" t="s">
        <v>4613</v>
      </c>
      <c r="D3647" s="22">
        <v>4</v>
      </c>
      <c r="E3647" s="23" t="str">
        <f t="shared" si="336"/>
        <v>Green</v>
      </c>
      <c r="F3647" s="72" t="s">
        <v>1680</v>
      </c>
      <c r="G3647" s="23"/>
      <c r="H3647" s="24" t="str">
        <f t="shared" si="337"/>
        <v>Start Loc</v>
      </c>
      <c r="I3647" s="24" t="str">
        <f t="shared" si="338"/>
        <v>End Loc</v>
      </c>
      <c r="J3647" s="24" t="str">
        <f t="shared" si="339"/>
        <v>Segment</v>
      </c>
      <c r="K3647" s="71" t="s">
        <v>1111</v>
      </c>
      <c r="L3647" s="22">
        <v>6.5</v>
      </c>
      <c r="M3647" s="22">
        <v>6.74</v>
      </c>
      <c r="N3647" s="22">
        <v>4</v>
      </c>
      <c r="O3647" s="22">
        <v>0</v>
      </c>
      <c r="P3647" s="22">
        <v>0</v>
      </c>
      <c r="Q3647" s="22">
        <v>2</v>
      </c>
      <c r="R3647" s="22"/>
      <c r="S3647" s="22"/>
      <c r="T3647" s="22"/>
      <c r="U3647" t="s">
        <v>1461</v>
      </c>
      <c r="V3647" s="18">
        <f t="shared" si="340"/>
        <v>0.24000000000000021</v>
      </c>
      <c r="W3647" s="18">
        <v>41.687703782100002</v>
      </c>
      <c r="X3647" s="18">
        <v>-83.683591397300006</v>
      </c>
      <c r="Y3647" s="18">
        <v>41.691007266100002</v>
      </c>
      <c r="Z3647" s="18">
        <v>-83.684781914799999</v>
      </c>
      <c r="AA3647" s="71" t="str">
        <f t="shared" si="341"/>
        <v>LUC</v>
      </c>
    </row>
    <row r="3648" spans="1:27" x14ac:dyDescent="0.25">
      <c r="A3648" s="22" t="s">
        <v>6397</v>
      </c>
      <c r="B3648" s="22">
        <v>0</v>
      </c>
      <c r="C3648" s="22" t="s">
        <v>4675</v>
      </c>
      <c r="D3648" s="22">
        <v>3</v>
      </c>
      <c r="E3648" s="23" t="str">
        <f t="shared" si="336"/>
        <v>Green</v>
      </c>
      <c r="F3648" s="72" t="s">
        <v>1731</v>
      </c>
      <c r="G3648" s="23"/>
      <c r="H3648" s="24" t="str">
        <f t="shared" si="337"/>
        <v>Start Loc</v>
      </c>
      <c r="I3648" s="24" t="str">
        <f t="shared" si="338"/>
        <v>End Loc</v>
      </c>
      <c r="J3648" s="24" t="str">
        <f t="shared" si="339"/>
        <v>Segment</v>
      </c>
      <c r="K3648" s="71" t="s">
        <v>844</v>
      </c>
      <c r="L3648" s="22">
        <v>11.75</v>
      </c>
      <c r="M3648" s="22">
        <v>11.99</v>
      </c>
      <c r="N3648" s="22">
        <v>3</v>
      </c>
      <c r="O3648" s="22">
        <v>0</v>
      </c>
      <c r="P3648" s="22">
        <v>0</v>
      </c>
      <c r="Q3648" s="22">
        <v>4</v>
      </c>
      <c r="R3648" s="22"/>
      <c r="S3648" s="22"/>
      <c r="T3648" s="22"/>
      <c r="U3648" t="s">
        <v>1860</v>
      </c>
      <c r="V3648" s="18">
        <f t="shared" si="340"/>
        <v>0.24000000000000021</v>
      </c>
      <c r="W3648" s="18">
        <v>41.689366981200003</v>
      </c>
      <c r="X3648" s="18">
        <v>-80.904626751500004</v>
      </c>
      <c r="Y3648" s="18">
        <v>41.692760575199998</v>
      </c>
      <c r="Z3648" s="18">
        <v>-80.903943609699994</v>
      </c>
      <c r="AA3648" s="71" t="str">
        <f t="shared" si="341"/>
        <v>ATB</v>
      </c>
    </row>
    <row r="3649" spans="1:27" x14ac:dyDescent="0.25">
      <c r="A3649" s="22" t="s">
        <v>2577</v>
      </c>
      <c r="B3649" s="22">
        <v>0</v>
      </c>
      <c r="C3649" s="22" t="s">
        <v>4614</v>
      </c>
      <c r="D3649" s="22">
        <v>2</v>
      </c>
      <c r="E3649" s="23" t="str">
        <f t="shared" si="336"/>
        <v>Green</v>
      </c>
      <c r="F3649" s="72" t="s">
        <v>1724</v>
      </c>
      <c r="G3649" s="23"/>
      <c r="H3649" s="24" t="str">
        <f t="shared" si="337"/>
        <v>Start Loc</v>
      </c>
      <c r="I3649" s="24" t="str">
        <f t="shared" si="338"/>
        <v>End Loc</v>
      </c>
      <c r="J3649" s="24" t="str">
        <f t="shared" si="339"/>
        <v>Segment</v>
      </c>
      <c r="K3649" s="71" t="s">
        <v>1035</v>
      </c>
      <c r="L3649" s="22">
        <v>3.75</v>
      </c>
      <c r="M3649" s="22">
        <v>3.99</v>
      </c>
      <c r="N3649" s="22">
        <v>2</v>
      </c>
      <c r="O3649" s="22">
        <v>0</v>
      </c>
      <c r="P3649" s="22">
        <v>0</v>
      </c>
      <c r="Q3649" s="22">
        <v>2</v>
      </c>
      <c r="R3649" s="22"/>
      <c r="S3649" s="22"/>
      <c r="T3649" s="22"/>
      <c r="U3649" t="s">
        <v>442</v>
      </c>
      <c r="V3649" s="18">
        <f t="shared" si="340"/>
        <v>0.24000000000000021</v>
      </c>
      <c r="W3649" s="18">
        <v>41.693579923000001</v>
      </c>
      <c r="X3649" s="18">
        <v>-81.242048178199994</v>
      </c>
      <c r="Y3649" s="18">
        <v>41.696878113499999</v>
      </c>
      <c r="Z3649" s="18">
        <v>-81.241000380599999</v>
      </c>
      <c r="AA3649" s="71" t="str">
        <f t="shared" si="341"/>
        <v>LAK</v>
      </c>
    </row>
    <row r="3650" spans="1:27" x14ac:dyDescent="0.25">
      <c r="A3650" s="22" t="s">
        <v>2627</v>
      </c>
      <c r="B3650" s="22">
        <v>0</v>
      </c>
      <c r="C3650" s="22" t="s">
        <v>4607</v>
      </c>
      <c r="D3650" s="22">
        <v>2</v>
      </c>
      <c r="E3650" s="23" t="str">
        <f t="shared" si="336"/>
        <v>Green</v>
      </c>
      <c r="F3650" s="72" t="s">
        <v>1696</v>
      </c>
      <c r="G3650" s="23"/>
      <c r="H3650" s="24" t="str">
        <f t="shared" si="337"/>
        <v>Start Loc</v>
      </c>
      <c r="I3650" s="24" t="str">
        <f t="shared" si="338"/>
        <v>End Loc</v>
      </c>
      <c r="J3650" s="24" t="str">
        <f t="shared" si="339"/>
        <v>Segment</v>
      </c>
      <c r="K3650" s="71" t="s">
        <v>1036</v>
      </c>
      <c r="L3650" s="22">
        <v>5</v>
      </c>
      <c r="M3650" s="22">
        <v>5.24</v>
      </c>
      <c r="N3650" s="22">
        <v>2</v>
      </c>
      <c r="O3650" s="22">
        <v>0</v>
      </c>
      <c r="P3650" s="22">
        <v>0</v>
      </c>
      <c r="Q3650" s="22">
        <v>0</v>
      </c>
      <c r="R3650" s="22"/>
      <c r="S3650" s="22"/>
      <c r="T3650" s="22"/>
      <c r="U3650" t="s">
        <v>1988</v>
      </c>
      <c r="V3650" s="18">
        <f t="shared" si="340"/>
        <v>0.24000000000000021</v>
      </c>
      <c r="W3650" s="18">
        <v>41.694599171</v>
      </c>
      <c r="X3650" s="18">
        <v>-84.475976792500006</v>
      </c>
      <c r="Y3650" s="18">
        <v>41.698078138100001</v>
      </c>
      <c r="Z3650" s="18">
        <v>-84.475957327800003</v>
      </c>
      <c r="AA3650" s="71" t="str">
        <f t="shared" si="341"/>
        <v>WIL</v>
      </c>
    </row>
    <row r="3651" spans="1:27" x14ac:dyDescent="0.25">
      <c r="A3651" s="22" t="s">
        <v>5795</v>
      </c>
      <c r="B3651" s="22">
        <v>0</v>
      </c>
      <c r="C3651" s="22" t="s">
        <v>4653</v>
      </c>
      <c r="D3651" s="22">
        <v>2</v>
      </c>
      <c r="E3651" s="23" t="str">
        <f t="shared" si="336"/>
        <v>Green</v>
      </c>
      <c r="F3651" s="72" t="s">
        <v>1680</v>
      </c>
      <c r="G3651" s="23"/>
      <c r="H3651" s="24" t="str">
        <f t="shared" si="337"/>
        <v>Start Loc</v>
      </c>
      <c r="I3651" s="24" t="str">
        <f t="shared" si="338"/>
        <v>End Loc</v>
      </c>
      <c r="J3651" s="24" t="str">
        <f t="shared" si="339"/>
        <v>Segment</v>
      </c>
      <c r="K3651" s="71" t="s">
        <v>796</v>
      </c>
      <c r="L3651" s="22">
        <v>6</v>
      </c>
      <c r="M3651" s="22">
        <v>6.24</v>
      </c>
      <c r="N3651" s="22">
        <v>2</v>
      </c>
      <c r="O3651" s="22">
        <v>0</v>
      </c>
      <c r="P3651" s="22">
        <v>0</v>
      </c>
      <c r="Q3651" s="22">
        <v>0</v>
      </c>
      <c r="R3651" s="22"/>
      <c r="S3651" s="22"/>
      <c r="T3651" s="22"/>
      <c r="U3651" t="s">
        <v>6687</v>
      </c>
      <c r="V3651" s="18">
        <f t="shared" si="340"/>
        <v>0.24000000000000021</v>
      </c>
      <c r="W3651" s="18">
        <v>41.702076249500003</v>
      </c>
      <c r="X3651" s="18">
        <v>-83.763877253199993</v>
      </c>
      <c r="Y3651" s="18">
        <v>41.702174829500002</v>
      </c>
      <c r="Z3651" s="18">
        <v>-83.759367114900002</v>
      </c>
      <c r="AA3651" s="71" t="str">
        <f t="shared" si="341"/>
        <v>LUC</v>
      </c>
    </row>
    <row r="3652" spans="1:27" x14ac:dyDescent="0.25">
      <c r="A3652" s="22" t="s">
        <v>3883</v>
      </c>
      <c r="B3652" s="22">
        <v>0</v>
      </c>
      <c r="C3652" s="22" t="s">
        <v>4618</v>
      </c>
      <c r="D3652" s="22">
        <v>2</v>
      </c>
      <c r="E3652" s="23" t="str">
        <f t="shared" si="336"/>
        <v>Green</v>
      </c>
      <c r="F3652" s="72" t="s">
        <v>1724</v>
      </c>
      <c r="G3652" s="23"/>
      <c r="H3652" s="24" t="str">
        <f t="shared" si="337"/>
        <v>Start Loc</v>
      </c>
      <c r="I3652" s="24" t="str">
        <f t="shared" si="338"/>
        <v>End Loc</v>
      </c>
      <c r="J3652" s="24" t="str">
        <f t="shared" si="339"/>
        <v>Segment</v>
      </c>
      <c r="K3652" s="71" t="s">
        <v>1033</v>
      </c>
      <c r="L3652" s="22">
        <v>2</v>
      </c>
      <c r="M3652" s="22">
        <v>2.2400000000000002</v>
      </c>
      <c r="N3652" s="22">
        <v>2</v>
      </c>
      <c r="O3652" s="22">
        <v>0</v>
      </c>
      <c r="P3652" s="22">
        <v>0</v>
      </c>
      <c r="Q3652" s="22">
        <v>0</v>
      </c>
      <c r="R3652" s="22"/>
      <c r="S3652" s="22"/>
      <c r="T3652" s="22"/>
      <c r="U3652" t="s">
        <v>1555</v>
      </c>
      <c r="V3652" s="18">
        <f t="shared" si="340"/>
        <v>0.24000000000000021</v>
      </c>
      <c r="W3652" s="18">
        <v>41.701954405599999</v>
      </c>
      <c r="X3652" s="18">
        <v>-81.163620535899994</v>
      </c>
      <c r="Y3652" s="18">
        <v>41.703468044899999</v>
      </c>
      <c r="Z3652" s="18">
        <v>-81.159488154499996</v>
      </c>
      <c r="AA3652" s="71" t="str">
        <f t="shared" si="341"/>
        <v>LAK</v>
      </c>
    </row>
    <row r="3653" spans="1:27" x14ac:dyDescent="0.25">
      <c r="A3653" s="22" t="s">
        <v>6404</v>
      </c>
      <c r="B3653" s="22">
        <v>0</v>
      </c>
      <c r="C3653" s="22" t="s">
        <v>4654</v>
      </c>
      <c r="D3653" s="22">
        <v>3</v>
      </c>
      <c r="E3653" s="23" t="str">
        <f t="shared" si="336"/>
        <v>Green</v>
      </c>
      <c r="F3653" s="72" t="s">
        <v>1731</v>
      </c>
      <c r="G3653" s="23"/>
      <c r="H3653" s="24" t="str">
        <f t="shared" si="337"/>
        <v>Start Loc</v>
      </c>
      <c r="I3653" s="24" t="str">
        <f t="shared" si="338"/>
        <v>End Loc</v>
      </c>
      <c r="J3653" s="24" t="str">
        <f t="shared" si="339"/>
        <v>Segment</v>
      </c>
      <c r="K3653" s="71" t="s">
        <v>817</v>
      </c>
      <c r="L3653" s="22">
        <v>6.75</v>
      </c>
      <c r="M3653" s="22">
        <v>6.99</v>
      </c>
      <c r="N3653" s="22">
        <v>3</v>
      </c>
      <c r="O3653" s="22">
        <v>0</v>
      </c>
      <c r="P3653" s="22">
        <v>0</v>
      </c>
      <c r="Q3653" s="22">
        <v>2</v>
      </c>
      <c r="R3653" s="22"/>
      <c r="S3653" s="22"/>
      <c r="T3653" s="22"/>
      <c r="U3653" t="s">
        <v>1944</v>
      </c>
      <c r="V3653" s="18">
        <f t="shared" si="340"/>
        <v>0.24000000000000021</v>
      </c>
      <c r="W3653" s="18">
        <v>41.702663550099999</v>
      </c>
      <c r="X3653" s="18">
        <v>-80.762523784799995</v>
      </c>
      <c r="Y3653" s="18">
        <v>41.705711811</v>
      </c>
      <c r="Z3653" s="18">
        <v>-80.764231805500003</v>
      </c>
      <c r="AA3653" s="71" t="str">
        <f t="shared" si="341"/>
        <v>ATB</v>
      </c>
    </row>
    <row r="3654" spans="1:27" x14ac:dyDescent="0.25">
      <c r="A3654" s="22" t="s">
        <v>6159</v>
      </c>
      <c r="B3654" s="22">
        <v>0</v>
      </c>
      <c r="C3654" s="22" t="s">
        <v>4635</v>
      </c>
      <c r="D3654" s="22">
        <v>2</v>
      </c>
      <c r="E3654" s="23" t="str">
        <f t="shared" si="336"/>
        <v>Green</v>
      </c>
      <c r="F3654" s="72" t="s">
        <v>1724</v>
      </c>
      <c r="G3654" s="23"/>
      <c r="H3654" s="24" t="str">
        <f t="shared" si="337"/>
        <v>Start Loc</v>
      </c>
      <c r="I3654" s="24" t="str">
        <f t="shared" si="338"/>
        <v>End Loc</v>
      </c>
      <c r="J3654" s="24" t="str">
        <f t="shared" si="339"/>
        <v>Segment</v>
      </c>
      <c r="K3654" s="71" t="s">
        <v>938</v>
      </c>
      <c r="L3654" s="22">
        <v>4.5</v>
      </c>
      <c r="M3654" s="22">
        <v>4.74</v>
      </c>
      <c r="N3654" s="22">
        <v>2</v>
      </c>
      <c r="O3654" s="22">
        <v>0</v>
      </c>
      <c r="P3654" s="22">
        <v>1</v>
      </c>
      <c r="Q3654" s="22">
        <v>2</v>
      </c>
      <c r="R3654" s="22"/>
      <c r="S3654" s="22"/>
      <c r="T3654" s="22"/>
      <c r="U3654" t="s">
        <v>6788</v>
      </c>
      <c r="V3654" s="18">
        <f t="shared" si="340"/>
        <v>0.24000000000000021</v>
      </c>
      <c r="W3654" s="18">
        <v>41.703503545399997</v>
      </c>
      <c r="X3654" s="18">
        <v>-81.239446259199994</v>
      </c>
      <c r="Y3654" s="18">
        <v>41.706899975399999</v>
      </c>
      <c r="Z3654" s="18">
        <v>-81.238902379600006</v>
      </c>
      <c r="AA3654" s="71" t="str">
        <f t="shared" si="341"/>
        <v>LAK</v>
      </c>
    </row>
    <row r="3655" spans="1:27" x14ac:dyDescent="0.25">
      <c r="A3655" s="22" t="s">
        <v>5656</v>
      </c>
      <c r="B3655" s="22">
        <v>0</v>
      </c>
      <c r="C3655" s="22" t="s">
        <v>4633</v>
      </c>
      <c r="D3655" s="22">
        <v>2</v>
      </c>
      <c r="E3655" s="23" t="str">
        <f t="shared" si="336"/>
        <v>Green</v>
      </c>
      <c r="F3655" s="72" t="s">
        <v>1731</v>
      </c>
      <c r="G3655" s="23"/>
      <c r="H3655" s="24" t="str">
        <f t="shared" si="337"/>
        <v>Start Loc</v>
      </c>
      <c r="I3655" s="24" t="str">
        <f t="shared" si="338"/>
        <v>End Loc</v>
      </c>
      <c r="J3655" s="24" t="str">
        <f t="shared" si="339"/>
        <v>Segment</v>
      </c>
      <c r="K3655" s="71" t="s">
        <v>854</v>
      </c>
      <c r="L3655" s="22">
        <v>10.25</v>
      </c>
      <c r="M3655" s="22">
        <v>10.49</v>
      </c>
      <c r="N3655" s="22">
        <v>2</v>
      </c>
      <c r="O3655" s="22">
        <v>0</v>
      </c>
      <c r="P3655" s="22">
        <v>0</v>
      </c>
      <c r="Q3655" s="22">
        <v>0</v>
      </c>
      <c r="R3655" s="22"/>
      <c r="S3655" s="22"/>
      <c r="T3655" s="22"/>
      <c r="U3655" t="s">
        <v>1321</v>
      </c>
      <c r="V3655" s="18">
        <f t="shared" si="340"/>
        <v>0.24000000000000021</v>
      </c>
      <c r="W3655" s="18">
        <v>41.7163285767</v>
      </c>
      <c r="X3655" s="18">
        <v>-80.835120778700002</v>
      </c>
      <c r="Y3655" s="18">
        <v>41.716202549499997</v>
      </c>
      <c r="Z3655" s="18">
        <v>-80.8306330156</v>
      </c>
      <c r="AA3655" s="71" t="str">
        <f t="shared" si="341"/>
        <v>ATB</v>
      </c>
    </row>
    <row r="3656" spans="1:27" x14ac:dyDescent="0.25">
      <c r="A3656" s="22" t="s">
        <v>5545</v>
      </c>
      <c r="B3656" s="22">
        <v>0</v>
      </c>
      <c r="C3656" s="22" t="s">
        <v>4643</v>
      </c>
      <c r="D3656" s="22">
        <v>2</v>
      </c>
      <c r="E3656" s="23" t="str">
        <f t="shared" si="336"/>
        <v>Green</v>
      </c>
      <c r="F3656" s="72" t="s">
        <v>1731</v>
      </c>
      <c r="G3656" s="23"/>
      <c r="H3656" s="24" t="str">
        <f t="shared" si="337"/>
        <v>Start Loc</v>
      </c>
      <c r="I3656" s="24" t="str">
        <f t="shared" si="338"/>
        <v>End Loc</v>
      </c>
      <c r="J3656" s="24" t="str">
        <f t="shared" si="339"/>
        <v>Segment</v>
      </c>
      <c r="K3656" s="71" t="s">
        <v>1054</v>
      </c>
      <c r="L3656" s="22">
        <v>3.5</v>
      </c>
      <c r="M3656" s="22">
        <v>3.74</v>
      </c>
      <c r="N3656" s="22">
        <v>2</v>
      </c>
      <c r="O3656" s="22">
        <v>0</v>
      </c>
      <c r="P3656" s="22">
        <v>0</v>
      </c>
      <c r="Q3656" s="22">
        <v>1</v>
      </c>
      <c r="R3656" s="22"/>
      <c r="S3656" s="22"/>
      <c r="T3656" s="22"/>
      <c r="U3656" t="s">
        <v>1856</v>
      </c>
      <c r="V3656" s="18">
        <f t="shared" si="340"/>
        <v>0.24000000000000021</v>
      </c>
      <c r="W3656" s="18">
        <v>41.7172399377</v>
      </c>
      <c r="X3656" s="18">
        <v>-80.678567688399994</v>
      </c>
      <c r="Y3656" s="18">
        <v>41.717441403499997</v>
      </c>
      <c r="Z3656" s="18">
        <v>-80.673941815600003</v>
      </c>
      <c r="AA3656" s="71" t="str">
        <f t="shared" si="341"/>
        <v>ATB</v>
      </c>
    </row>
    <row r="3657" spans="1:27" x14ac:dyDescent="0.25">
      <c r="A3657" s="22" t="s">
        <v>6186</v>
      </c>
      <c r="B3657" s="22">
        <v>0</v>
      </c>
      <c r="C3657" s="22" t="s">
        <v>4606</v>
      </c>
      <c r="D3657" s="22">
        <v>2</v>
      </c>
      <c r="E3657" s="23" t="str">
        <f t="shared" ref="E3657:E3720" si="342">IF(D3657&gt;15,"Red",IF(D3657&gt;10,"Yellow",IF(D3657&gt;5,"Purple",IF(D3657&gt;1,"Green",""))))</f>
        <v>Green</v>
      </c>
      <c r="F3657" s="72" t="s">
        <v>1724</v>
      </c>
      <c r="G3657" s="23"/>
      <c r="H3657" s="24" t="str">
        <f t="shared" ref="H3657:H3720" si="343">IF(W3657=0,"Unavailable",HYPERLINK(CONCATENATE("http://maps.google.com/maps?q=",+W3657,",+",+X3657,"+(Begin)&amp;iwloc=A&amp;hl=en"),"Start Loc"))</f>
        <v>Start Loc</v>
      </c>
      <c r="I3657" s="24" t="str">
        <f t="shared" ref="I3657:I3720" si="344">IF(Y3657=0,"Unavailable",HYPERLINK(CONCATENATE("http://maps.google.com/maps?q=",+Y3657,",+",+Z3657,"+(End)&amp;iwloc=A&amp;hl=en"),"End Loc"))</f>
        <v>End Loc</v>
      </c>
      <c r="J3657" s="24" t="str">
        <f t="shared" ref="J3657:J3720" si="345">HYPERLINK(CONCATENATE("https://www.google.us/maps/dir/",W3657,",",X3657,"/",Y3657,",",Z3657,"/@",AVERAGE(W3657,Y3657),",",AVERAGE(X3657,Z3657),",15z"),"Segment")</f>
        <v>Segment</v>
      </c>
      <c r="K3657" s="71" t="s">
        <v>1116</v>
      </c>
      <c r="L3657" s="22">
        <v>0.25</v>
      </c>
      <c r="M3657" s="22">
        <v>0.49</v>
      </c>
      <c r="N3657" s="22">
        <v>2</v>
      </c>
      <c r="O3657" s="22">
        <v>0</v>
      </c>
      <c r="P3657" s="22">
        <v>0</v>
      </c>
      <c r="Q3657" s="22">
        <v>0</v>
      </c>
      <c r="R3657" s="22"/>
      <c r="S3657" s="22"/>
      <c r="T3657" s="22"/>
      <c r="U3657" t="s">
        <v>6795</v>
      </c>
      <c r="V3657" s="18">
        <f t="shared" ref="V3657:V3720" si="346">M3657-L3657</f>
        <v>0.24</v>
      </c>
      <c r="W3657" s="18">
        <v>41.722548442300003</v>
      </c>
      <c r="X3657" s="18">
        <v>-81.289860865500003</v>
      </c>
      <c r="Y3657" s="18">
        <v>41.722420081199999</v>
      </c>
      <c r="Z3657" s="18">
        <v>-81.285536032500005</v>
      </c>
      <c r="AA3657" s="71" t="str">
        <f t="shared" ref="AA3657:AA3720" si="347">MID(U3657,2,3)</f>
        <v>LAK</v>
      </c>
    </row>
    <row r="3658" spans="1:27" x14ac:dyDescent="0.25">
      <c r="A3658" s="22" t="s">
        <v>5668</v>
      </c>
      <c r="B3658" s="22">
        <v>0</v>
      </c>
      <c r="C3658" s="22" t="s">
        <v>4619</v>
      </c>
      <c r="D3658" s="22">
        <v>2</v>
      </c>
      <c r="E3658" s="23" t="str">
        <f t="shared" si="342"/>
        <v>Green</v>
      </c>
      <c r="F3658" s="72" t="s">
        <v>1724</v>
      </c>
      <c r="G3658" s="23"/>
      <c r="H3658" s="24" t="str">
        <f t="shared" si="343"/>
        <v>Start Loc</v>
      </c>
      <c r="I3658" s="24" t="str">
        <f t="shared" si="344"/>
        <v>End Loc</v>
      </c>
      <c r="J3658" s="24" t="str">
        <f t="shared" si="345"/>
        <v>Segment</v>
      </c>
      <c r="K3658" s="71" t="s">
        <v>917</v>
      </c>
      <c r="L3658" s="22">
        <v>0.5</v>
      </c>
      <c r="M3658" s="22">
        <v>0.74</v>
      </c>
      <c r="N3658" s="22">
        <v>2</v>
      </c>
      <c r="O3658" s="22">
        <v>0</v>
      </c>
      <c r="P3658" s="22">
        <v>0</v>
      </c>
      <c r="Q3658" s="22">
        <v>1</v>
      </c>
      <c r="R3658" s="22"/>
      <c r="S3658" s="22"/>
      <c r="T3658" s="22"/>
      <c r="U3658" t="s">
        <v>4881</v>
      </c>
      <c r="V3658" s="18">
        <f t="shared" si="346"/>
        <v>0.24</v>
      </c>
      <c r="W3658" s="18">
        <v>41.7222488297</v>
      </c>
      <c r="X3658" s="18">
        <v>-81.222805805799993</v>
      </c>
      <c r="Y3658" s="18">
        <v>41.7255348144</v>
      </c>
      <c r="Z3658" s="18">
        <v>-81.224117883299996</v>
      </c>
      <c r="AA3658" s="71" t="str">
        <f t="shared" si="347"/>
        <v>LAK</v>
      </c>
    </row>
    <row r="3659" spans="1:27" x14ac:dyDescent="0.25">
      <c r="A3659" s="22" t="s">
        <v>6084</v>
      </c>
      <c r="B3659" s="22">
        <v>0</v>
      </c>
      <c r="C3659" s="22" t="s">
        <v>4620</v>
      </c>
      <c r="D3659" s="22">
        <v>2</v>
      </c>
      <c r="E3659" s="23" t="str">
        <f t="shared" si="342"/>
        <v>Green</v>
      </c>
      <c r="F3659" s="72" t="s">
        <v>1724</v>
      </c>
      <c r="G3659" s="23"/>
      <c r="H3659" s="24" t="str">
        <f t="shared" si="343"/>
        <v>Start Loc</v>
      </c>
      <c r="I3659" s="24" t="str">
        <f t="shared" si="344"/>
        <v>End Loc</v>
      </c>
      <c r="J3659" s="24" t="str">
        <f t="shared" si="345"/>
        <v>Segment</v>
      </c>
      <c r="K3659" s="71" t="s">
        <v>876</v>
      </c>
      <c r="L3659" s="22">
        <v>0</v>
      </c>
      <c r="M3659" s="22">
        <v>0.24</v>
      </c>
      <c r="N3659" s="22">
        <v>2</v>
      </c>
      <c r="O3659" s="22">
        <v>0</v>
      </c>
      <c r="P3659" s="22">
        <v>0</v>
      </c>
      <c r="Q3659" s="22">
        <v>2</v>
      </c>
      <c r="R3659" s="22"/>
      <c r="S3659" s="22"/>
      <c r="T3659" s="22"/>
      <c r="U3659" t="s">
        <v>6774</v>
      </c>
      <c r="V3659" s="18">
        <f t="shared" si="346"/>
        <v>0.24</v>
      </c>
      <c r="W3659" s="18">
        <v>41.735015048999998</v>
      </c>
      <c r="X3659" s="18">
        <v>-81.045263510500007</v>
      </c>
      <c r="Y3659" s="18">
        <v>41.735570453999998</v>
      </c>
      <c r="Z3659" s="18">
        <v>-81.040688297399996</v>
      </c>
      <c r="AA3659" s="71" t="str">
        <f t="shared" si="347"/>
        <v>LAK</v>
      </c>
    </row>
    <row r="3660" spans="1:27" x14ac:dyDescent="0.25">
      <c r="A3660" s="22" t="s">
        <v>5775</v>
      </c>
      <c r="B3660" s="22">
        <v>0</v>
      </c>
      <c r="C3660" s="22" t="s">
        <v>4651</v>
      </c>
      <c r="D3660" s="22">
        <v>2</v>
      </c>
      <c r="E3660" s="23" t="str">
        <f t="shared" si="342"/>
        <v>Green</v>
      </c>
      <c r="F3660" s="72" t="s">
        <v>1731</v>
      </c>
      <c r="G3660" s="23"/>
      <c r="H3660" s="24" t="str">
        <f t="shared" si="343"/>
        <v>Start Loc</v>
      </c>
      <c r="I3660" s="24" t="str">
        <f t="shared" si="344"/>
        <v>End Loc</v>
      </c>
      <c r="J3660" s="24" t="str">
        <f t="shared" si="345"/>
        <v>Segment</v>
      </c>
      <c r="K3660" s="71" t="s">
        <v>854</v>
      </c>
      <c r="L3660" s="22">
        <v>12.75</v>
      </c>
      <c r="M3660" s="22">
        <v>12.99</v>
      </c>
      <c r="N3660" s="22">
        <v>2</v>
      </c>
      <c r="O3660" s="22">
        <v>0</v>
      </c>
      <c r="P3660" s="22">
        <v>0</v>
      </c>
      <c r="Q3660" s="22">
        <v>0</v>
      </c>
      <c r="R3660" s="22"/>
      <c r="S3660" s="22"/>
      <c r="T3660" s="22"/>
      <c r="U3660" t="s">
        <v>1321</v>
      </c>
      <c r="V3660" s="18">
        <f t="shared" si="346"/>
        <v>0.24000000000000021</v>
      </c>
      <c r="W3660" s="18">
        <v>41.7372830523</v>
      </c>
      <c r="X3660" s="18">
        <v>-80.797369215399996</v>
      </c>
      <c r="Y3660" s="18">
        <v>41.738290514399999</v>
      </c>
      <c r="Z3660" s="18">
        <v>-80.793203013300001</v>
      </c>
      <c r="AA3660" s="71" t="str">
        <f t="shared" si="347"/>
        <v>ATB</v>
      </c>
    </row>
    <row r="3661" spans="1:27" x14ac:dyDescent="0.25">
      <c r="A3661" s="22" t="s">
        <v>6137</v>
      </c>
      <c r="B3661" s="22">
        <v>0</v>
      </c>
      <c r="C3661" s="22" t="s">
        <v>4621</v>
      </c>
      <c r="D3661" s="22">
        <v>2</v>
      </c>
      <c r="E3661" s="23" t="str">
        <f t="shared" si="342"/>
        <v>Green</v>
      </c>
      <c r="F3661" s="72" t="s">
        <v>1724</v>
      </c>
      <c r="G3661" s="23"/>
      <c r="H3661" s="24" t="str">
        <f t="shared" si="343"/>
        <v>Start Loc</v>
      </c>
      <c r="I3661" s="24" t="str">
        <f t="shared" si="344"/>
        <v>End Loc</v>
      </c>
      <c r="J3661" s="24" t="str">
        <f t="shared" si="345"/>
        <v>Segment</v>
      </c>
      <c r="K3661" s="71" t="s">
        <v>1024</v>
      </c>
      <c r="L3661" s="22">
        <v>0.75</v>
      </c>
      <c r="M3661" s="22">
        <v>0.99</v>
      </c>
      <c r="N3661" s="22">
        <v>2</v>
      </c>
      <c r="O3661" s="22">
        <v>0</v>
      </c>
      <c r="P3661" s="22">
        <v>0</v>
      </c>
      <c r="Q3661" s="22">
        <v>1</v>
      </c>
      <c r="R3661" s="22"/>
      <c r="S3661" s="22"/>
      <c r="T3661" s="22"/>
      <c r="U3661" t="s">
        <v>2143</v>
      </c>
      <c r="V3661" s="18">
        <f t="shared" si="346"/>
        <v>0.24</v>
      </c>
      <c r="W3661" s="18">
        <v>41.737440311599997</v>
      </c>
      <c r="X3661" s="18">
        <v>-81.206388451699993</v>
      </c>
      <c r="Y3661" s="18">
        <v>41.740785170599999</v>
      </c>
      <c r="Z3661" s="18">
        <v>-81.207554040000005</v>
      </c>
      <c r="AA3661" s="71" t="str">
        <f t="shared" si="347"/>
        <v>LAK</v>
      </c>
    </row>
    <row r="3662" spans="1:27" x14ac:dyDescent="0.25">
      <c r="A3662" s="22" t="s">
        <v>3554</v>
      </c>
      <c r="B3662" s="22">
        <v>0</v>
      </c>
      <c r="C3662" s="22" t="s">
        <v>4613</v>
      </c>
      <c r="D3662" s="22">
        <v>3</v>
      </c>
      <c r="E3662" s="23" t="str">
        <f t="shared" si="342"/>
        <v>Green</v>
      </c>
      <c r="F3662" s="72" t="s">
        <v>1724</v>
      </c>
      <c r="G3662" s="23"/>
      <c r="H3662" s="24" t="str">
        <f t="shared" si="343"/>
        <v>Start Loc</v>
      </c>
      <c r="I3662" s="24" t="str">
        <f t="shared" si="344"/>
        <v>End Loc</v>
      </c>
      <c r="J3662" s="24" t="str">
        <f t="shared" si="345"/>
        <v>Segment</v>
      </c>
      <c r="K3662" s="71" t="s">
        <v>1043</v>
      </c>
      <c r="L3662" s="22">
        <v>6.5</v>
      </c>
      <c r="M3662" s="22">
        <v>6.74</v>
      </c>
      <c r="N3662" s="22">
        <v>3</v>
      </c>
      <c r="O3662" s="22">
        <v>0</v>
      </c>
      <c r="P3662" s="22">
        <v>0</v>
      </c>
      <c r="Q3662" s="22">
        <v>2</v>
      </c>
      <c r="R3662" s="22"/>
      <c r="S3662" s="22"/>
      <c r="T3662" s="22"/>
      <c r="U3662" t="s">
        <v>711</v>
      </c>
      <c r="V3662" s="18">
        <f t="shared" si="346"/>
        <v>0.24000000000000021</v>
      </c>
      <c r="W3662" s="18">
        <v>41.745515513000001</v>
      </c>
      <c r="X3662" s="18">
        <v>-81.059682875799993</v>
      </c>
      <c r="Y3662" s="18">
        <v>41.744943208599999</v>
      </c>
      <c r="Z3662" s="18">
        <v>-81.055146545300005</v>
      </c>
      <c r="AA3662" s="71" t="str">
        <f t="shared" si="347"/>
        <v>LAK</v>
      </c>
    </row>
    <row r="3663" spans="1:27" x14ac:dyDescent="0.25">
      <c r="A3663" s="22" t="s">
        <v>2648</v>
      </c>
      <c r="B3663" s="22">
        <v>0</v>
      </c>
      <c r="C3663" s="22" t="s">
        <v>4650</v>
      </c>
      <c r="D3663" s="22">
        <v>2</v>
      </c>
      <c r="E3663" s="23" t="str">
        <f t="shared" si="342"/>
        <v>Green</v>
      </c>
      <c r="F3663" s="72" t="s">
        <v>1731</v>
      </c>
      <c r="G3663" s="23"/>
      <c r="H3663" s="24" t="str">
        <f t="shared" si="343"/>
        <v>Start Loc</v>
      </c>
      <c r="I3663" s="24" t="str">
        <f t="shared" si="344"/>
        <v>End Loc</v>
      </c>
      <c r="J3663" s="24" t="str">
        <f t="shared" si="345"/>
        <v>Segment</v>
      </c>
      <c r="K3663" s="71" t="s">
        <v>844</v>
      </c>
      <c r="L3663" s="22">
        <v>15.75</v>
      </c>
      <c r="M3663" s="22">
        <v>15.99</v>
      </c>
      <c r="N3663" s="22">
        <v>2</v>
      </c>
      <c r="O3663" s="22">
        <v>0</v>
      </c>
      <c r="P3663" s="22">
        <v>0</v>
      </c>
      <c r="Q3663" s="22">
        <v>1</v>
      </c>
      <c r="R3663" s="22"/>
      <c r="S3663" s="22"/>
      <c r="T3663" s="22"/>
      <c r="U3663" t="s">
        <v>1860</v>
      </c>
      <c r="V3663" s="18">
        <f t="shared" si="346"/>
        <v>0.24000000000000021</v>
      </c>
      <c r="W3663" s="18">
        <v>41.747257650199998</v>
      </c>
      <c r="X3663" s="18">
        <v>-80.903571507799995</v>
      </c>
      <c r="Y3663" s="18">
        <v>41.750498644700002</v>
      </c>
      <c r="Z3663" s="18">
        <v>-80.902285411299999</v>
      </c>
      <c r="AA3663" s="71" t="str">
        <f t="shared" si="347"/>
        <v>ATB</v>
      </c>
    </row>
    <row r="3664" spans="1:27" x14ac:dyDescent="0.25">
      <c r="A3664" s="22" t="s">
        <v>3031</v>
      </c>
      <c r="B3664" s="22">
        <v>0</v>
      </c>
      <c r="C3664" s="22" t="s">
        <v>4620</v>
      </c>
      <c r="D3664" s="22">
        <v>2</v>
      </c>
      <c r="E3664" s="23" t="str">
        <f t="shared" si="342"/>
        <v>Green</v>
      </c>
      <c r="F3664" s="72" t="s">
        <v>1724</v>
      </c>
      <c r="G3664" s="23"/>
      <c r="H3664" s="24" t="str">
        <f t="shared" si="343"/>
        <v>Start Loc</v>
      </c>
      <c r="I3664" s="24" t="str">
        <f t="shared" si="344"/>
        <v>End Loc</v>
      </c>
      <c r="J3664" s="24" t="str">
        <f t="shared" si="345"/>
        <v>Segment</v>
      </c>
      <c r="K3664" s="71" t="s">
        <v>950</v>
      </c>
      <c r="L3664" s="22">
        <v>0</v>
      </c>
      <c r="M3664" s="22">
        <v>0.24</v>
      </c>
      <c r="N3664" s="22">
        <v>2</v>
      </c>
      <c r="O3664" s="22">
        <v>0</v>
      </c>
      <c r="P3664" s="22">
        <v>0</v>
      </c>
      <c r="Q3664" s="22">
        <v>2</v>
      </c>
      <c r="R3664" s="22"/>
      <c r="S3664" s="22"/>
      <c r="T3664" s="22"/>
      <c r="U3664" t="s">
        <v>1934</v>
      </c>
      <c r="V3664" s="18">
        <f t="shared" si="346"/>
        <v>0.24</v>
      </c>
      <c r="W3664" s="18">
        <v>41.751158290100001</v>
      </c>
      <c r="X3664" s="18">
        <v>-81.204938013800003</v>
      </c>
      <c r="Y3664" s="18">
        <v>41.750926861499998</v>
      </c>
      <c r="Z3664" s="18">
        <v>-81.200381853899998</v>
      </c>
      <c r="AA3664" s="71" t="str">
        <f t="shared" si="347"/>
        <v>LAK</v>
      </c>
    </row>
    <row r="3665" spans="1:27" x14ac:dyDescent="0.25">
      <c r="A3665" s="22" t="s">
        <v>5847</v>
      </c>
      <c r="B3665" s="22">
        <v>0</v>
      </c>
      <c r="C3665" s="22" t="s">
        <v>4621</v>
      </c>
      <c r="D3665" s="22">
        <v>2</v>
      </c>
      <c r="E3665" s="23" t="str">
        <f t="shared" si="342"/>
        <v>Green</v>
      </c>
      <c r="F3665" s="72" t="s">
        <v>1724</v>
      </c>
      <c r="G3665" s="23"/>
      <c r="H3665" s="24" t="str">
        <f t="shared" si="343"/>
        <v>Start Loc</v>
      </c>
      <c r="I3665" s="24" t="str">
        <f t="shared" si="344"/>
        <v>End Loc</v>
      </c>
      <c r="J3665" s="24" t="str">
        <f t="shared" si="345"/>
        <v>Segment</v>
      </c>
      <c r="K3665" s="71" t="s">
        <v>913</v>
      </c>
      <c r="L3665" s="22">
        <v>0.75</v>
      </c>
      <c r="M3665" s="22">
        <v>0.99</v>
      </c>
      <c r="N3665" s="22">
        <v>2</v>
      </c>
      <c r="O3665" s="22">
        <v>0</v>
      </c>
      <c r="P3665" s="22">
        <v>1</v>
      </c>
      <c r="Q3665" s="22">
        <v>2</v>
      </c>
      <c r="R3665" s="22"/>
      <c r="S3665" s="22"/>
      <c r="T3665" s="22"/>
      <c r="U3665" t="s">
        <v>1272</v>
      </c>
      <c r="V3665" s="18">
        <f t="shared" si="346"/>
        <v>0.24</v>
      </c>
      <c r="W3665" s="18">
        <v>41.753515688599997</v>
      </c>
      <c r="X3665" s="18">
        <v>-81.206859985400001</v>
      </c>
      <c r="Y3665" s="18">
        <v>41.755493758900002</v>
      </c>
      <c r="Z3665" s="18">
        <v>-81.203081834800003</v>
      </c>
      <c r="AA3665" s="71" t="str">
        <f t="shared" si="347"/>
        <v>LAK</v>
      </c>
    </row>
    <row r="3666" spans="1:27" x14ac:dyDescent="0.25">
      <c r="A3666" s="22" t="s">
        <v>5767</v>
      </c>
      <c r="B3666" s="22">
        <v>0</v>
      </c>
      <c r="C3666" s="22" t="s">
        <v>4626</v>
      </c>
      <c r="D3666" s="22">
        <v>2</v>
      </c>
      <c r="E3666" s="23" t="str">
        <f t="shared" si="342"/>
        <v>Green</v>
      </c>
      <c r="F3666" s="72" t="s">
        <v>1724</v>
      </c>
      <c r="G3666" s="23"/>
      <c r="H3666" s="24" t="str">
        <f t="shared" si="343"/>
        <v>Start Loc</v>
      </c>
      <c r="I3666" s="24" t="str">
        <f t="shared" si="344"/>
        <v>End Loc</v>
      </c>
      <c r="J3666" s="24" t="str">
        <f t="shared" si="345"/>
        <v>Segment</v>
      </c>
      <c r="K3666" s="71" t="s">
        <v>886</v>
      </c>
      <c r="L3666" s="22">
        <v>1.75</v>
      </c>
      <c r="M3666" s="22">
        <v>1.99</v>
      </c>
      <c r="N3666" s="22">
        <v>2</v>
      </c>
      <c r="O3666" s="22">
        <v>0</v>
      </c>
      <c r="P3666" s="22">
        <v>0</v>
      </c>
      <c r="Q3666" s="22">
        <v>1</v>
      </c>
      <c r="R3666" s="22"/>
      <c r="S3666" s="22"/>
      <c r="T3666" s="22"/>
      <c r="U3666" t="s">
        <v>1556</v>
      </c>
      <c r="V3666" s="18">
        <f t="shared" si="346"/>
        <v>0.24</v>
      </c>
      <c r="W3666" s="18">
        <v>41.761944540400002</v>
      </c>
      <c r="X3666" s="18">
        <v>-81.116146677000003</v>
      </c>
      <c r="Y3666" s="18">
        <v>41.7587495784</v>
      </c>
      <c r="Z3666" s="18">
        <v>-81.115805632499999</v>
      </c>
      <c r="AA3666" s="71" t="str">
        <f t="shared" si="347"/>
        <v>LAK</v>
      </c>
    </row>
    <row r="3667" spans="1:27" x14ac:dyDescent="0.25">
      <c r="A3667" s="22" t="s">
        <v>5629</v>
      </c>
      <c r="B3667" s="22">
        <v>0</v>
      </c>
      <c r="C3667" s="22" t="s">
        <v>4682</v>
      </c>
      <c r="D3667" s="22">
        <v>2</v>
      </c>
      <c r="E3667" s="23" t="str">
        <f t="shared" si="342"/>
        <v>Green</v>
      </c>
      <c r="F3667" s="72" t="s">
        <v>1731</v>
      </c>
      <c r="G3667" s="23"/>
      <c r="H3667" s="24" t="str">
        <f t="shared" si="343"/>
        <v>Start Loc</v>
      </c>
      <c r="I3667" s="24" t="str">
        <f t="shared" si="344"/>
        <v>End Loc</v>
      </c>
      <c r="J3667" s="24" t="str">
        <f t="shared" si="345"/>
        <v>Segment</v>
      </c>
      <c r="K3667" s="71" t="s">
        <v>844</v>
      </c>
      <c r="L3667" s="22">
        <v>16.5</v>
      </c>
      <c r="M3667" s="22">
        <v>16.739999999999998</v>
      </c>
      <c r="N3667" s="22">
        <v>2</v>
      </c>
      <c r="O3667" s="22">
        <v>0</v>
      </c>
      <c r="P3667" s="22">
        <v>1</v>
      </c>
      <c r="Q3667" s="22">
        <v>1</v>
      </c>
      <c r="R3667" s="22"/>
      <c r="S3667" s="22"/>
      <c r="T3667" s="22"/>
      <c r="U3667" t="s">
        <v>1860</v>
      </c>
      <c r="V3667" s="18">
        <f t="shared" si="346"/>
        <v>0.23999999999999844</v>
      </c>
      <c r="W3667" s="18">
        <v>41.756650331899998</v>
      </c>
      <c r="X3667" s="18">
        <v>-80.897931311299999</v>
      </c>
      <c r="Y3667" s="18">
        <v>41.759848459499999</v>
      </c>
      <c r="Z3667" s="18">
        <v>-80.899557705700005</v>
      </c>
      <c r="AA3667" s="71" t="str">
        <f t="shared" si="347"/>
        <v>ATB</v>
      </c>
    </row>
    <row r="3668" spans="1:27" x14ac:dyDescent="0.25">
      <c r="A3668" s="22" t="s">
        <v>6359</v>
      </c>
      <c r="B3668" s="22">
        <v>0</v>
      </c>
      <c r="C3668" s="22" t="s">
        <v>4616</v>
      </c>
      <c r="D3668" s="22">
        <v>3</v>
      </c>
      <c r="E3668" s="23" t="str">
        <f t="shared" si="342"/>
        <v>Green</v>
      </c>
      <c r="F3668" s="72" t="s">
        <v>1724</v>
      </c>
      <c r="G3668" s="23"/>
      <c r="H3668" s="24" t="str">
        <f t="shared" si="343"/>
        <v>Start Loc</v>
      </c>
      <c r="I3668" s="24" t="str">
        <f t="shared" si="344"/>
        <v>End Loc</v>
      </c>
      <c r="J3668" s="24" t="str">
        <f t="shared" si="345"/>
        <v>Segment</v>
      </c>
      <c r="K3668" s="71" t="s">
        <v>877</v>
      </c>
      <c r="L3668" s="22">
        <v>4</v>
      </c>
      <c r="M3668" s="22">
        <v>4.24</v>
      </c>
      <c r="N3668" s="22">
        <v>3</v>
      </c>
      <c r="O3668" s="22">
        <v>1</v>
      </c>
      <c r="P3668" s="22">
        <v>0</v>
      </c>
      <c r="Q3668" s="22">
        <v>0</v>
      </c>
      <c r="R3668" s="22"/>
      <c r="S3668" s="22"/>
      <c r="T3668" s="22"/>
      <c r="U3668" t="s">
        <v>1897</v>
      </c>
      <c r="V3668" s="18">
        <f t="shared" si="346"/>
        <v>0.24000000000000021</v>
      </c>
      <c r="W3668" s="18">
        <v>41.786580002999997</v>
      </c>
      <c r="X3668" s="18">
        <v>-81.0755703146</v>
      </c>
      <c r="Y3668" s="18">
        <v>41.788516469900003</v>
      </c>
      <c r="Z3668" s="18">
        <v>-81.071706648900005</v>
      </c>
      <c r="AA3668" s="71" t="str">
        <f t="shared" si="347"/>
        <v>LAK</v>
      </c>
    </row>
    <row r="3669" spans="1:27" x14ac:dyDescent="0.25">
      <c r="A3669" s="22" t="s">
        <v>2937</v>
      </c>
      <c r="B3669" s="22">
        <v>0</v>
      </c>
      <c r="C3669" s="22" t="s">
        <v>4612</v>
      </c>
      <c r="D3669" s="22">
        <v>2</v>
      </c>
      <c r="E3669" s="23" t="str">
        <f t="shared" si="342"/>
        <v>Green</v>
      </c>
      <c r="F3669" s="72" t="s">
        <v>1731</v>
      </c>
      <c r="G3669" s="23"/>
      <c r="H3669" s="24" t="str">
        <f t="shared" si="343"/>
        <v>Start Loc</v>
      </c>
      <c r="I3669" s="24" t="str">
        <f t="shared" si="344"/>
        <v>End Loc</v>
      </c>
      <c r="J3669" s="24" t="str">
        <f t="shared" si="345"/>
        <v>Segment</v>
      </c>
      <c r="K3669" s="71" t="s">
        <v>816</v>
      </c>
      <c r="L3669" s="22">
        <v>1</v>
      </c>
      <c r="M3669" s="22">
        <v>1.24</v>
      </c>
      <c r="N3669" s="22">
        <v>2</v>
      </c>
      <c r="O3669" s="22">
        <v>0</v>
      </c>
      <c r="P3669" s="22">
        <v>0</v>
      </c>
      <c r="Q3669" s="22">
        <v>1</v>
      </c>
      <c r="R3669" s="22"/>
      <c r="S3669" s="22"/>
      <c r="T3669" s="22"/>
      <c r="U3669" t="s">
        <v>598</v>
      </c>
      <c r="V3669" s="18">
        <f t="shared" si="346"/>
        <v>0.24</v>
      </c>
      <c r="W3669" s="18">
        <v>41.798619414900003</v>
      </c>
      <c r="X3669" s="18">
        <v>-80.840063278900004</v>
      </c>
      <c r="Y3669" s="18">
        <v>41.801269450500001</v>
      </c>
      <c r="Z3669" s="18">
        <v>-80.837118180999994</v>
      </c>
      <c r="AA3669" s="71" t="str">
        <f t="shared" si="347"/>
        <v>ATB</v>
      </c>
    </row>
    <row r="3670" spans="1:27" x14ac:dyDescent="0.25">
      <c r="A3670" s="22" t="s">
        <v>2349</v>
      </c>
      <c r="B3670" s="22">
        <v>0</v>
      </c>
      <c r="C3670" s="22" t="s">
        <v>4622</v>
      </c>
      <c r="D3670" s="22">
        <v>2</v>
      </c>
      <c r="E3670" s="23" t="str">
        <f t="shared" si="342"/>
        <v>Green</v>
      </c>
      <c r="F3670" s="72" t="s">
        <v>1731</v>
      </c>
      <c r="G3670" s="23"/>
      <c r="H3670" s="24" t="str">
        <f t="shared" si="343"/>
        <v>Start Loc</v>
      </c>
      <c r="I3670" s="24" t="str">
        <f t="shared" si="344"/>
        <v>End Loc</v>
      </c>
      <c r="J3670" s="24" t="str">
        <f t="shared" si="345"/>
        <v>Segment</v>
      </c>
      <c r="K3670" s="71" t="s">
        <v>816</v>
      </c>
      <c r="L3670" s="22">
        <v>1.5</v>
      </c>
      <c r="M3670" s="22">
        <v>1.74</v>
      </c>
      <c r="N3670" s="22">
        <v>2</v>
      </c>
      <c r="O3670" s="22">
        <v>0</v>
      </c>
      <c r="P3670" s="22">
        <v>0</v>
      </c>
      <c r="Q3670" s="22">
        <v>0</v>
      </c>
      <c r="R3670" s="22"/>
      <c r="S3670" s="22"/>
      <c r="T3670" s="22"/>
      <c r="U3670" t="s">
        <v>598</v>
      </c>
      <c r="V3670" s="18">
        <f t="shared" si="346"/>
        <v>0.24</v>
      </c>
      <c r="W3670" s="18">
        <v>41.804219069399998</v>
      </c>
      <c r="X3670" s="18">
        <v>-80.834289937700007</v>
      </c>
      <c r="Y3670" s="18">
        <v>41.805636808300001</v>
      </c>
      <c r="Z3670" s="18">
        <v>-80.830070402600001</v>
      </c>
      <c r="AA3670" s="71" t="str">
        <f t="shared" si="347"/>
        <v>ATB</v>
      </c>
    </row>
    <row r="3671" spans="1:27" x14ac:dyDescent="0.25">
      <c r="A3671" s="22" t="s">
        <v>5636</v>
      </c>
      <c r="B3671" s="22">
        <v>0</v>
      </c>
      <c r="C3671" s="22" t="s">
        <v>4620</v>
      </c>
      <c r="D3671" s="22">
        <v>2</v>
      </c>
      <c r="E3671" s="23" t="str">
        <f t="shared" si="342"/>
        <v>Green</v>
      </c>
      <c r="F3671" s="72" t="s">
        <v>1731</v>
      </c>
      <c r="G3671" s="23"/>
      <c r="H3671" s="24" t="str">
        <f t="shared" si="343"/>
        <v>Start Loc</v>
      </c>
      <c r="I3671" s="24" t="str">
        <f t="shared" si="344"/>
        <v>End Loc</v>
      </c>
      <c r="J3671" s="24" t="str">
        <f t="shared" si="345"/>
        <v>Segment</v>
      </c>
      <c r="K3671" s="71" t="s">
        <v>1583</v>
      </c>
      <c r="L3671" s="22">
        <v>0</v>
      </c>
      <c r="M3671" s="22">
        <v>0.24</v>
      </c>
      <c r="N3671" s="22">
        <v>2</v>
      </c>
      <c r="O3671" s="22">
        <v>0</v>
      </c>
      <c r="P3671" s="22">
        <v>0</v>
      </c>
      <c r="Q3671" s="22">
        <v>1</v>
      </c>
      <c r="R3671" s="22"/>
      <c r="S3671" s="22"/>
      <c r="T3671" s="22"/>
      <c r="U3671" t="s">
        <v>6654</v>
      </c>
      <c r="V3671" s="18">
        <f t="shared" si="346"/>
        <v>0.24</v>
      </c>
      <c r="W3671" s="18">
        <v>41.808943047200003</v>
      </c>
      <c r="X3671" s="18">
        <v>-80.757197163200004</v>
      </c>
      <c r="Y3671" s="18">
        <v>41.812189485700003</v>
      </c>
      <c r="Z3671" s="18">
        <v>-80.755877408700002</v>
      </c>
      <c r="AA3671" s="71" t="str">
        <f t="shared" si="347"/>
        <v>ATB</v>
      </c>
    </row>
    <row r="3672" spans="1:27" x14ac:dyDescent="0.25">
      <c r="A3672" s="22" t="s">
        <v>3396</v>
      </c>
      <c r="B3672" s="22">
        <v>0</v>
      </c>
      <c r="C3672" s="22" t="s">
        <v>4620</v>
      </c>
      <c r="D3672" s="22">
        <v>3</v>
      </c>
      <c r="E3672" s="23" t="str">
        <f t="shared" si="342"/>
        <v>Green</v>
      </c>
      <c r="F3672" s="72" t="s">
        <v>1724</v>
      </c>
      <c r="G3672" s="23"/>
      <c r="H3672" s="24" t="str">
        <f t="shared" si="343"/>
        <v>Start Loc</v>
      </c>
      <c r="I3672" s="24" t="str">
        <f t="shared" si="344"/>
        <v>End Loc</v>
      </c>
      <c r="J3672" s="24" t="str">
        <f t="shared" si="345"/>
        <v>Segment</v>
      </c>
      <c r="K3672" s="71" t="s">
        <v>852</v>
      </c>
      <c r="L3672" s="22">
        <v>0</v>
      </c>
      <c r="M3672" s="22">
        <v>0.24</v>
      </c>
      <c r="N3672" s="22">
        <v>3</v>
      </c>
      <c r="O3672" s="22">
        <v>0</v>
      </c>
      <c r="P3672" s="22">
        <v>0</v>
      </c>
      <c r="Q3672" s="22">
        <v>1</v>
      </c>
      <c r="R3672" s="22"/>
      <c r="S3672" s="22"/>
      <c r="T3672" s="22"/>
      <c r="U3672" t="s">
        <v>1497</v>
      </c>
      <c r="V3672" s="18">
        <f t="shared" si="346"/>
        <v>0.24</v>
      </c>
      <c r="W3672" s="18">
        <v>41.819369845799997</v>
      </c>
      <c r="X3672" s="18">
        <v>-81.094717980400006</v>
      </c>
      <c r="Y3672" s="18">
        <v>41.819516745500003</v>
      </c>
      <c r="Z3672" s="18">
        <v>-81.090058349800003</v>
      </c>
      <c r="AA3672" s="71" t="str">
        <f t="shared" si="347"/>
        <v>LAK</v>
      </c>
    </row>
    <row r="3673" spans="1:27" x14ac:dyDescent="0.25">
      <c r="A3673" s="22" t="s">
        <v>5469</v>
      </c>
      <c r="B3673" s="22">
        <v>0</v>
      </c>
      <c r="C3673" s="22" t="s">
        <v>4631</v>
      </c>
      <c r="D3673" s="22">
        <v>3</v>
      </c>
      <c r="E3673" s="23" t="str">
        <f t="shared" si="342"/>
        <v>Green</v>
      </c>
      <c r="F3673" s="72" t="s">
        <v>1731</v>
      </c>
      <c r="G3673" s="23"/>
      <c r="H3673" s="24" t="str">
        <f t="shared" si="343"/>
        <v>Start Loc</v>
      </c>
      <c r="I3673" s="24" t="str">
        <f t="shared" si="344"/>
        <v>End Loc</v>
      </c>
      <c r="J3673" s="24" t="str">
        <f t="shared" si="345"/>
        <v>Segment</v>
      </c>
      <c r="K3673" s="71" t="s">
        <v>816</v>
      </c>
      <c r="L3673" s="22">
        <v>3</v>
      </c>
      <c r="M3673" s="22">
        <v>3.24</v>
      </c>
      <c r="N3673" s="22">
        <v>3</v>
      </c>
      <c r="O3673" s="22">
        <v>0</v>
      </c>
      <c r="P3673" s="22">
        <v>0</v>
      </c>
      <c r="Q3673" s="22">
        <v>1</v>
      </c>
      <c r="R3673" s="22"/>
      <c r="S3673" s="22"/>
      <c r="T3673" s="22"/>
      <c r="U3673" t="s">
        <v>598</v>
      </c>
      <c r="V3673" s="18">
        <f t="shared" si="346"/>
        <v>0.24000000000000021</v>
      </c>
      <c r="W3673" s="18">
        <v>41.816717005900003</v>
      </c>
      <c r="X3673" s="18">
        <v>-80.810704371699998</v>
      </c>
      <c r="Y3673" s="18">
        <v>41.819591604700001</v>
      </c>
      <c r="Z3673" s="18">
        <v>-80.808259633600002</v>
      </c>
      <c r="AA3673" s="71" t="str">
        <f t="shared" si="347"/>
        <v>ATB</v>
      </c>
    </row>
    <row r="3674" spans="1:27" x14ac:dyDescent="0.25">
      <c r="A3674" s="22" t="s">
        <v>4158</v>
      </c>
      <c r="B3674" s="22">
        <v>0</v>
      </c>
      <c r="C3674" s="22" t="s">
        <v>4622</v>
      </c>
      <c r="D3674" s="22">
        <v>5</v>
      </c>
      <c r="E3674" s="23" t="str">
        <f t="shared" si="342"/>
        <v>Green</v>
      </c>
      <c r="F3674" s="72" t="s">
        <v>1731</v>
      </c>
      <c r="G3674" s="23"/>
      <c r="H3674" s="24" t="str">
        <f t="shared" si="343"/>
        <v>Start Loc</v>
      </c>
      <c r="I3674" s="24" t="str">
        <f t="shared" si="344"/>
        <v>End Loc</v>
      </c>
      <c r="J3674" s="24" t="str">
        <f t="shared" si="345"/>
        <v>Segment</v>
      </c>
      <c r="K3674" s="71" t="s">
        <v>791</v>
      </c>
      <c r="L3674" s="22">
        <v>1.5</v>
      </c>
      <c r="M3674" s="22">
        <v>1.74</v>
      </c>
      <c r="N3674" s="22">
        <v>5</v>
      </c>
      <c r="O3674" s="22">
        <v>1</v>
      </c>
      <c r="P3674" s="22">
        <v>1</v>
      </c>
      <c r="Q3674" s="22">
        <v>3</v>
      </c>
      <c r="R3674" s="22"/>
      <c r="S3674" s="22"/>
      <c r="T3674" s="22"/>
      <c r="U3674" t="s">
        <v>326</v>
      </c>
      <c r="V3674" s="18">
        <f t="shared" si="346"/>
        <v>0.24</v>
      </c>
      <c r="W3674" s="18">
        <v>41.816650289000002</v>
      </c>
      <c r="X3674" s="18">
        <v>-80.784684026299999</v>
      </c>
      <c r="Y3674" s="18">
        <v>41.819711095899997</v>
      </c>
      <c r="Z3674" s="18">
        <v>-80.786597503400003</v>
      </c>
      <c r="AA3674" s="71" t="str">
        <f t="shared" si="347"/>
        <v>ATB</v>
      </c>
    </row>
    <row r="3675" spans="1:27" x14ac:dyDescent="0.25">
      <c r="A3675" s="22" t="s">
        <v>5354</v>
      </c>
      <c r="B3675" s="22">
        <v>0</v>
      </c>
      <c r="C3675" s="22" t="s">
        <v>4626</v>
      </c>
      <c r="D3675" s="22">
        <v>2</v>
      </c>
      <c r="E3675" s="23" t="str">
        <f t="shared" si="342"/>
        <v>Green</v>
      </c>
      <c r="F3675" s="72" t="s">
        <v>1724</v>
      </c>
      <c r="G3675" s="23"/>
      <c r="H3675" s="24" t="str">
        <f t="shared" si="343"/>
        <v>Start Loc</v>
      </c>
      <c r="I3675" s="24" t="str">
        <f t="shared" si="344"/>
        <v>End Loc</v>
      </c>
      <c r="J3675" s="24" t="str">
        <f t="shared" si="345"/>
        <v>Segment</v>
      </c>
      <c r="K3675" s="71" t="s">
        <v>864</v>
      </c>
      <c r="L3675" s="22">
        <v>1.75</v>
      </c>
      <c r="M3675" s="22">
        <v>1.99</v>
      </c>
      <c r="N3675" s="22">
        <v>2</v>
      </c>
      <c r="O3675" s="22">
        <v>0</v>
      </c>
      <c r="P3675" s="22">
        <v>1</v>
      </c>
      <c r="Q3675" s="22">
        <v>1</v>
      </c>
      <c r="R3675" s="22"/>
      <c r="S3675" s="22"/>
      <c r="T3675" s="22"/>
      <c r="U3675" t="s">
        <v>4880</v>
      </c>
      <c r="V3675" s="18">
        <f t="shared" si="346"/>
        <v>0.24</v>
      </c>
      <c r="W3675" s="18">
        <v>41.823630631100002</v>
      </c>
      <c r="X3675" s="18">
        <v>-81.016258724599993</v>
      </c>
      <c r="Y3675" s="18">
        <v>41.827059841299999</v>
      </c>
      <c r="Z3675" s="18">
        <v>-81.016491568800006</v>
      </c>
      <c r="AA3675" s="71" t="str">
        <f t="shared" si="347"/>
        <v>LAK</v>
      </c>
    </row>
    <row r="3676" spans="1:27" x14ac:dyDescent="0.25">
      <c r="A3676" s="22" t="s">
        <v>3387</v>
      </c>
      <c r="B3676" s="22">
        <v>0</v>
      </c>
      <c r="C3676" s="22" t="s">
        <v>4620</v>
      </c>
      <c r="D3676" s="22">
        <v>2</v>
      </c>
      <c r="E3676" s="23" t="str">
        <f t="shared" si="342"/>
        <v>Green</v>
      </c>
      <c r="F3676" s="72" t="s">
        <v>1724</v>
      </c>
      <c r="G3676" s="23"/>
      <c r="H3676" s="24" t="str">
        <f t="shared" si="343"/>
        <v>Start Loc</v>
      </c>
      <c r="I3676" s="24" t="str">
        <f t="shared" si="344"/>
        <v>End Loc</v>
      </c>
      <c r="J3676" s="24" t="str">
        <f t="shared" si="345"/>
        <v>Segment</v>
      </c>
      <c r="K3676" s="71" t="s">
        <v>1016</v>
      </c>
      <c r="L3676" s="22">
        <v>0</v>
      </c>
      <c r="M3676" s="22">
        <v>0.24</v>
      </c>
      <c r="N3676" s="22">
        <v>2</v>
      </c>
      <c r="O3676" s="22">
        <v>0</v>
      </c>
      <c r="P3676" s="22">
        <v>0</v>
      </c>
      <c r="Q3676" s="22">
        <v>0</v>
      </c>
      <c r="R3676" s="22"/>
      <c r="S3676" s="22"/>
      <c r="T3676" s="22"/>
      <c r="U3676" t="s">
        <v>2193</v>
      </c>
      <c r="V3676" s="18">
        <f t="shared" si="346"/>
        <v>0.24</v>
      </c>
      <c r="W3676" s="18">
        <v>41.836292131599997</v>
      </c>
      <c r="X3676" s="18">
        <v>-81.048597791000006</v>
      </c>
      <c r="Y3676" s="18">
        <v>41.836417132000001</v>
      </c>
      <c r="Z3676" s="18">
        <v>-81.043968120100004</v>
      </c>
      <c r="AA3676" s="71" t="str">
        <f t="shared" si="347"/>
        <v>LAK</v>
      </c>
    </row>
    <row r="3677" spans="1:27" x14ac:dyDescent="0.25">
      <c r="A3677" s="22" t="s">
        <v>6049</v>
      </c>
      <c r="B3677" s="22">
        <v>0</v>
      </c>
      <c r="C3677" s="22" t="s">
        <v>4624</v>
      </c>
      <c r="D3677" s="22">
        <v>2</v>
      </c>
      <c r="E3677" s="23" t="str">
        <f t="shared" si="342"/>
        <v>Green</v>
      </c>
      <c r="F3677" s="72" t="s">
        <v>1731</v>
      </c>
      <c r="G3677" s="23"/>
      <c r="H3677" s="24" t="str">
        <f t="shared" si="343"/>
        <v>Start Loc</v>
      </c>
      <c r="I3677" s="24" t="str">
        <f t="shared" si="344"/>
        <v>End Loc</v>
      </c>
      <c r="J3677" s="24" t="str">
        <f t="shared" si="345"/>
        <v>Segment</v>
      </c>
      <c r="K3677" s="71" t="s">
        <v>923</v>
      </c>
      <c r="L3677" s="22">
        <v>2.25</v>
      </c>
      <c r="M3677" s="22">
        <v>2.4900000000000002</v>
      </c>
      <c r="N3677" s="22">
        <v>2</v>
      </c>
      <c r="O3677" s="22">
        <v>0</v>
      </c>
      <c r="P3677" s="22">
        <v>0</v>
      </c>
      <c r="Q3677" s="22">
        <v>0</v>
      </c>
      <c r="R3677" s="22"/>
      <c r="S3677" s="22"/>
      <c r="T3677" s="22"/>
      <c r="U3677" t="s">
        <v>6767</v>
      </c>
      <c r="V3677" s="18">
        <f t="shared" si="346"/>
        <v>0.24000000000000021</v>
      </c>
      <c r="W3677" s="18">
        <v>41.855557195899998</v>
      </c>
      <c r="X3677" s="18">
        <v>-80.741590456899999</v>
      </c>
      <c r="Y3677" s="18">
        <v>41.855543467499999</v>
      </c>
      <c r="Z3677" s="18">
        <v>-80.736960308199997</v>
      </c>
      <c r="AA3677" s="71" t="str">
        <f t="shared" si="347"/>
        <v>ATB</v>
      </c>
    </row>
    <row r="3678" spans="1:27" x14ac:dyDescent="0.25">
      <c r="A3678" s="22" t="s">
        <v>5607</v>
      </c>
      <c r="B3678" s="22">
        <v>0</v>
      </c>
      <c r="C3678" s="22" t="s">
        <v>4615</v>
      </c>
      <c r="D3678" s="22">
        <v>2</v>
      </c>
      <c r="E3678" s="23" t="str">
        <f t="shared" si="342"/>
        <v>Green</v>
      </c>
      <c r="F3678" s="72" t="s">
        <v>1731</v>
      </c>
      <c r="G3678" s="23"/>
      <c r="H3678" s="24" t="str">
        <f t="shared" si="343"/>
        <v>Start Loc</v>
      </c>
      <c r="I3678" s="24" t="str">
        <f t="shared" si="344"/>
        <v>End Loc</v>
      </c>
      <c r="J3678" s="24" t="str">
        <f t="shared" si="345"/>
        <v>Segment</v>
      </c>
      <c r="K3678" s="71" t="s">
        <v>925</v>
      </c>
      <c r="L3678" s="22">
        <v>2.5</v>
      </c>
      <c r="M3678" s="22">
        <v>2.74</v>
      </c>
      <c r="N3678" s="22">
        <v>2</v>
      </c>
      <c r="O3678" s="22">
        <v>0</v>
      </c>
      <c r="P3678" s="22">
        <v>0</v>
      </c>
      <c r="Q3678" s="22">
        <v>0</v>
      </c>
      <c r="R3678" s="22"/>
      <c r="S3678" s="22"/>
      <c r="T3678" s="22"/>
      <c r="U3678" t="s">
        <v>1946</v>
      </c>
      <c r="V3678" s="18">
        <f t="shared" si="346"/>
        <v>0.24000000000000021</v>
      </c>
      <c r="W3678" s="18">
        <v>41.853555829999998</v>
      </c>
      <c r="X3678" s="18">
        <v>-80.757444067899996</v>
      </c>
      <c r="Y3678" s="18">
        <v>41.855876469499997</v>
      </c>
      <c r="Z3678" s="18">
        <v>-80.760432991900004</v>
      </c>
      <c r="AA3678" s="71" t="str">
        <f t="shared" si="347"/>
        <v>ATB</v>
      </c>
    </row>
    <row r="3679" spans="1:27" x14ac:dyDescent="0.25">
      <c r="A3679" s="22" t="s">
        <v>3217</v>
      </c>
      <c r="B3679" s="22">
        <v>0</v>
      </c>
      <c r="C3679" s="22" t="s">
        <v>4617</v>
      </c>
      <c r="D3679" s="22">
        <v>4</v>
      </c>
      <c r="E3679" s="23" t="str">
        <f t="shared" si="342"/>
        <v>Green</v>
      </c>
      <c r="F3679" s="72" t="s">
        <v>1731</v>
      </c>
      <c r="G3679" s="23"/>
      <c r="H3679" s="24" t="str">
        <f t="shared" si="343"/>
        <v>Start Loc</v>
      </c>
      <c r="I3679" s="24" t="str">
        <f t="shared" si="344"/>
        <v>End Loc</v>
      </c>
      <c r="J3679" s="24" t="str">
        <f t="shared" si="345"/>
        <v>Segment</v>
      </c>
      <c r="K3679" s="71" t="s">
        <v>1112</v>
      </c>
      <c r="L3679" s="22">
        <v>2.75</v>
      </c>
      <c r="M3679" s="22">
        <v>2.99</v>
      </c>
      <c r="N3679" s="22">
        <v>4</v>
      </c>
      <c r="O3679" s="22">
        <v>0</v>
      </c>
      <c r="P3679" s="22">
        <v>0</v>
      </c>
      <c r="Q3679" s="22">
        <v>0</v>
      </c>
      <c r="R3679" s="22"/>
      <c r="S3679" s="22"/>
      <c r="T3679" s="22"/>
      <c r="U3679" t="s">
        <v>613</v>
      </c>
      <c r="V3679" s="18">
        <f t="shared" si="346"/>
        <v>0.24000000000000021</v>
      </c>
      <c r="W3679" s="18">
        <v>41.9093584182</v>
      </c>
      <c r="X3679" s="18">
        <v>-80.632833742200006</v>
      </c>
      <c r="Y3679" s="18">
        <v>41.911452690899999</v>
      </c>
      <c r="Z3679" s="18">
        <v>-80.629213937599999</v>
      </c>
      <c r="AA3679" s="71" t="str">
        <f t="shared" si="347"/>
        <v>ATB</v>
      </c>
    </row>
    <row r="3680" spans="1:27" x14ac:dyDescent="0.25">
      <c r="A3680" s="22" t="s">
        <v>6575</v>
      </c>
      <c r="B3680" s="22">
        <v>0</v>
      </c>
      <c r="C3680" s="22" t="s">
        <v>4649</v>
      </c>
      <c r="D3680" s="22">
        <v>6</v>
      </c>
      <c r="E3680" s="23" t="str">
        <f t="shared" si="342"/>
        <v>Purple</v>
      </c>
      <c r="F3680" s="72" t="s">
        <v>1686</v>
      </c>
      <c r="G3680" s="23"/>
      <c r="H3680" s="24" t="str">
        <f t="shared" si="343"/>
        <v>Start Loc</v>
      </c>
      <c r="I3680" s="24" t="str">
        <f t="shared" si="344"/>
        <v>End Loc</v>
      </c>
      <c r="J3680" s="24" t="str">
        <f t="shared" si="345"/>
        <v>Segment</v>
      </c>
      <c r="K3680" s="71" t="s">
        <v>864</v>
      </c>
      <c r="L3680" s="22">
        <v>13.25</v>
      </c>
      <c r="M3680" s="22">
        <v>13.319000000000001</v>
      </c>
      <c r="N3680" s="22">
        <v>6</v>
      </c>
      <c r="O3680" s="22">
        <v>0</v>
      </c>
      <c r="P3680" s="22">
        <v>0</v>
      </c>
      <c r="Q3680" s="22">
        <v>0</v>
      </c>
      <c r="R3680" s="22"/>
      <c r="S3680" s="22"/>
      <c r="T3680" s="22"/>
      <c r="U3680" t="s">
        <v>1367</v>
      </c>
      <c r="V3680" s="18">
        <f t="shared" si="346"/>
        <v>6.9000000000000838E-2</v>
      </c>
      <c r="W3680" s="18">
        <v>40.109482018999998</v>
      </c>
      <c r="X3680" s="18">
        <v>-83.187398685600002</v>
      </c>
      <c r="Y3680" s="18">
        <v>40.108544350975201</v>
      </c>
      <c r="Z3680" s="18">
        <v>-83.187158676435004</v>
      </c>
      <c r="AA3680" s="71" t="str">
        <f t="shared" si="347"/>
        <v>UNI</v>
      </c>
    </row>
    <row r="3681" spans="1:27" x14ac:dyDescent="0.25">
      <c r="A3681" s="22" t="s">
        <v>6576</v>
      </c>
      <c r="B3681" s="22">
        <v>0</v>
      </c>
      <c r="C3681" s="22" t="s">
        <v>4616</v>
      </c>
      <c r="D3681" s="22">
        <v>6</v>
      </c>
      <c r="E3681" s="23" t="str">
        <f t="shared" si="342"/>
        <v>Purple</v>
      </c>
      <c r="F3681" s="72" t="s">
        <v>1672</v>
      </c>
      <c r="G3681" s="23"/>
      <c r="H3681" s="24" t="str">
        <f t="shared" si="343"/>
        <v>Start Loc</v>
      </c>
      <c r="I3681" s="24" t="str">
        <f t="shared" si="344"/>
        <v>End Loc</v>
      </c>
      <c r="J3681" s="24" t="str">
        <f t="shared" si="345"/>
        <v>Segment</v>
      </c>
      <c r="K3681" s="71" t="s">
        <v>878</v>
      </c>
      <c r="L3681" s="22">
        <v>4</v>
      </c>
      <c r="M3681" s="22">
        <v>4.1399999999999997</v>
      </c>
      <c r="N3681" s="22">
        <v>6</v>
      </c>
      <c r="O3681" s="22">
        <v>0</v>
      </c>
      <c r="P3681" s="22">
        <v>0</v>
      </c>
      <c r="Q3681" s="22">
        <v>3</v>
      </c>
      <c r="R3681" s="22"/>
      <c r="S3681" s="22"/>
      <c r="T3681" s="22"/>
      <c r="U3681" t="s">
        <v>1568</v>
      </c>
      <c r="V3681" s="18">
        <f t="shared" si="346"/>
        <v>0.13999999999999968</v>
      </c>
      <c r="W3681" s="18">
        <v>41.155736325900001</v>
      </c>
      <c r="X3681" s="18">
        <v>-81.276311390100005</v>
      </c>
      <c r="Y3681" s="18">
        <v>41.157738370704202</v>
      </c>
      <c r="Z3681" s="18">
        <v>-81.276266882756502</v>
      </c>
      <c r="AA3681" s="71" t="str">
        <f t="shared" si="347"/>
        <v>POR</v>
      </c>
    </row>
    <row r="3682" spans="1:27" x14ac:dyDescent="0.25">
      <c r="A3682" s="22" t="s">
        <v>6579</v>
      </c>
      <c r="B3682" s="22">
        <v>0</v>
      </c>
      <c r="C3682" s="22" t="s">
        <v>4612</v>
      </c>
      <c r="D3682" s="22">
        <v>6</v>
      </c>
      <c r="E3682" s="23" t="str">
        <f t="shared" si="342"/>
        <v>Purple</v>
      </c>
      <c r="F3682" s="72" t="s">
        <v>1691</v>
      </c>
      <c r="G3682" s="23"/>
      <c r="H3682" s="24" t="str">
        <f t="shared" si="343"/>
        <v>Start Loc</v>
      </c>
      <c r="I3682" s="24" t="str">
        <f t="shared" si="344"/>
        <v>End Loc</v>
      </c>
      <c r="J3682" s="24" t="str">
        <f t="shared" si="345"/>
        <v>Segment</v>
      </c>
      <c r="K3682" s="71" t="s">
        <v>801</v>
      </c>
      <c r="L3682" s="22">
        <v>1</v>
      </c>
      <c r="M3682" s="22">
        <v>1.1599999999999999</v>
      </c>
      <c r="N3682" s="22">
        <v>6</v>
      </c>
      <c r="O3682" s="22">
        <v>0</v>
      </c>
      <c r="P3682" s="22">
        <v>0</v>
      </c>
      <c r="Q3682" s="22">
        <v>1</v>
      </c>
      <c r="R3682" s="22"/>
      <c r="S3682" s="22"/>
      <c r="T3682" s="22"/>
      <c r="U3682" t="s">
        <v>280</v>
      </c>
      <c r="V3682" s="18">
        <f t="shared" si="346"/>
        <v>0.15999999999999992</v>
      </c>
      <c r="W3682" s="18">
        <v>39.678190301100003</v>
      </c>
      <c r="X3682" s="18">
        <v>-84.090534423899996</v>
      </c>
      <c r="Y3682" s="18">
        <v>39.676833310006899</v>
      </c>
      <c r="Z3682" s="18">
        <v>-84.088170844971302</v>
      </c>
      <c r="AA3682" s="71" t="str">
        <f t="shared" si="347"/>
        <v>GRE</v>
      </c>
    </row>
    <row r="3683" spans="1:27" x14ac:dyDescent="0.25">
      <c r="A3683" s="22" t="s">
        <v>6580</v>
      </c>
      <c r="B3683" s="22">
        <v>0</v>
      </c>
      <c r="C3683" s="22" t="s">
        <v>4644</v>
      </c>
      <c r="D3683" s="22">
        <v>6</v>
      </c>
      <c r="E3683" s="23" t="str">
        <f t="shared" si="342"/>
        <v>Purple</v>
      </c>
      <c r="F3683" s="72" t="s">
        <v>1670</v>
      </c>
      <c r="G3683" s="23"/>
      <c r="H3683" s="24" t="str">
        <f t="shared" si="343"/>
        <v>Start Loc</v>
      </c>
      <c r="I3683" s="24" t="str">
        <f t="shared" si="344"/>
        <v>End Loc</v>
      </c>
      <c r="J3683" s="24" t="str">
        <f t="shared" si="345"/>
        <v>Segment</v>
      </c>
      <c r="K3683" s="71" t="s">
        <v>200</v>
      </c>
      <c r="L3683" s="22">
        <v>5.25</v>
      </c>
      <c r="M3683" s="22">
        <v>5.3090000000000002</v>
      </c>
      <c r="N3683" s="22">
        <v>6</v>
      </c>
      <c r="O3683" s="22">
        <v>0</v>
      </c>
      <c r="P3683" s="22">
        <v>0</v>
      </c>
      <c r="Q3683" s="22">
        <v>2</v>
      </c>
      <c r="R3683" s="22"/>
      <c r="S3683" s="22"/>
      <c r="T3683" s="22"/>
      <c r="U3683" t="s">
        <v>198</v>
      </c>
      <c r="V3683" s="18">
        <f t="shared" si="346"/>
        <v>5.9000000000000163E-2</v>
      </c>
      <c r="W3683" s="18">
        <v>39.086705222799999</v>
      </c>
      <c r="X3683" s="18">
        <v>-84.312113063200002</v>
      </c>
      <c r="Y3683" s="18">
        <v>39.086618825948101</v>
      </c>
      <c r="Z3683" s="18">
        <v>-84.311023374417999</v>
      </c>
      <c r="AA3683" s="71" t="str">
        <f t="shared" si="347"/>
        <v>HAM</v>
      </c>
    </row>
    <row r="3684" spans="1:27" x14ac:dyDescent="0.25">
      <c r="A3684" s="22" t="s">
        <v>6581</v>
      </c>
      <c r="B3684" s="22">
        <v>0</v>
      </c>
      <c r="C3684" s="22" t="s">
        <v>4631</v>
      </c>
      <c r="D3684" s="22">
        <v>6</v>
      </c>
      <c r="E3684" s="23" t="str">
        <f t="shared" si="342"/>
        <v>Purple</v>
      </c>
      <c r="F3684" s="72" t="s">
        <v>1672</v>
      </c>
      <c r="G3684" s="23"/>
      <c r="H3684" s="24" t="str">
        <f t="shared" si="343"/>
        <v>Start Loc</v>
      </c>
      <c r="I3684" s="24" t="str">
        <f t="shared" si="344"/>
        <v>End Loc</v>
      </c>
      <c r="J3684" s="24" t="str">
        <f t="shared" si="345"/>
        <v>Segment</v>
      </c>
      <c r="K3684" s="71" t="s">
        <v>1105</v>
      </c>
      <c r="L3684" s="22">
        <v>3</v>
      </c>
      <c r="M3684" s="22">
        <v>3.23</v>
      </c>
      <c r="N3684" s="22">
        <v>6</v>
      </c>
      <c r="O3684" s="22">
        <v>0</v>
      </c>
      <c r="P3684" s="22">
        <v>0</v>
      </c>
      <c r="Q3684" s="22">
        <v>3</v>
      </c>
      <c r="R3684" s="22"/>
      <c r="S3684" s="22"/>
      <c r="T3684" s="22"/>
      <c r="U3684" t="s">
        <v>1356</v>
      </c>
      <c r="V3684" s="18">
        <f t="shared" si="346"/>
        <v>0.22999999999999998</v>
      </c>
      <c r="W3684" s="18">
        <v>41.2954835954</v>
      </c>
      <c r="X3684" s="18">
        <v>-81.143943026800002</v>
      </c>
      <c r="Y3684" s="18">
        <v>41.295702863968003</v>
      </c>
      <c r="Z3684" s="18">
        <v>-81.139594454071698</v>
      </c>
      <c r="AA3684" s="71" t="str">
        <f t="shared" si="347"/>
        <v>POR</v>
      </c>
    </row>
    <row r="3685" spans="1:27" x14ac:dyDescent="0.25">
      <c r="A3685" s="22" t="s">
        <v>6582</v>
      </c>
      <c r="B3685" s="22">
        <v>0</v>
      </c>
      <c r="C3685" s="22" t="s">
        <v>4630</v>
      </c>
      <c r="D3685" s="22">
        <v>6</v>
      </c>
      <c r="E3685" s="23" t="str">
        <f t="shared" si="342"/>
        <v>Purple</v>
      </c>
      <c r="F3685" s="72" t="s">
        <v>1669</v>
      </c>
      <c r="G3685" s="23"/>
      <c r="H3685" s="24" t="str">
        <f t="shared" si="343"/>
        <v>Start Loc</v>
      </c>
      <c r="I3685" s="24" t="str">
        <f t="shared" si="344"/>
        <v>End Loc</v>
      </c>
      <c r="J3685" s="24" t="str">
        <f t="shared" si="345"/>
        <v>Segment</v>
      </c>
      <c r="K3685" s="71" t="s">
        <v>923</v>
      </c>
      <c r="L3685" s="22">
        <v>5.75</v>
      </c>
      <c r="M3685" s="22">
        <v>5.9470000000000001</v>
      </c>
      <c r="N3685" s="22">
        <v>6</v>
      </c>
      <c r="O3685" s="22">
        <v>0</v>
      </c>
      <c r="P3685" s="22">
        <v>0</v>
      </c>
      <c r="Q3685" s="22">
        <v>4</v>
      </c>
      <c r="R3685" s="22"/>
      <c r="S3685" s="22"/>
      <c r="T3685" s="22"/>
      <c r="U3685" t="s">
        <v>1353</v>
      </c>
      <c r="V3685" s="18">
        <f t="shared" si="346"/>
        <v>0.19700000000000006</v>
      </c>
      <c r="W3685" s="18">
        <v>39.4518236782</v>
      </c>
      <c r="X3685" s="18">
        <v>-84.239376073100004</v>
      </c>
      <c r="Y3685" s="18">
        <v>39.450118370886997</v>
      </c>
      <c r="Z3685" s="18">
        <v>-84.236663557093905</v>
      </c>
      <c r="AA3685" s="71" t="str">
        <f t="shared" si="347"/>
        <v>WAR</v>
      </c>
    </row>
    <row r="3686" spans="1:27" x14ac:dyDescent="0.25">
      <c r="A3686" s="22" t="s">
        <v>6583</v>
      </c>
      <c r="B3686" s="22">
        <v>0</v>
      </c>
      <c r="C3686" s="22" t="s">
        <v>4643</v>
      </c>
      <c r="D3686" s="22">
        <v>6</v>
      </c>
      <c r="E3686" s="23" t="str">
        <f t="shared" si="342"/>
        <v>Purple</v>
      </c>
      <c r="F3686" s="72" t="s">
        <v>1670</v>
      </c>
      <c r="G3686" s="23"/>
      <c r="H3686" s="24" t="str">
        <f t="shared" si="343"/>
        <v>Start Loc</v>
      </c>
      <c r="I3686" s="24" t="str">
        <f t="shared" si="344"/>
        <v>End Loc</v>
      </c>
      <c r="J3686" s="24" t="str">
        <f t="shared" si="345"/>
        <v>Segment</v>
      </c>
      <c r="K3686" s="71" t="s">
        <v>1008</v>
      </c>
      <c r="L3686" s="22">
        <v>3.5</v>
      </c>
      <c r="M3686" s="22">
        <v>3.69</v>
      </c>
      <c r="N3686" s="22">
        <v>6</v>
      </c>
      <c r="O3686" s="22">
        <v>0</v>
      </c>
      <c r="P3686" s="22">
        <v>0</v>
      </c>
      <c r="Q3686" s="22">
        <v>3</v>
      </c>
      <c r="R3686" s="22"/>
      <c r="S3686" s="22"/>
      <c r="T3686" s="22"/>
      <c r="U3686" t="s">
        <v>1383</v>
      </c>
      <c r="V3686" s="18">
        <f t="shared" si="346"/>
        <v>0.18999999999999995</v>
      </c>
      <c r="W3686" s="18">
        <v>39.072232146499999</v>
      </c>
      <c r="X3686" s="18">
        <v>-84.363856599399995</v>
      </c>
      <c r="Y3686" s="18">
        <v>39.073147621498798</v>
      </c>
      <c r="Z3686" s="18">
        <v>-84.360686786104495</v>
      </c>
      <c r="AA3686" s="71" t="str">
        <f t="shared" si="347"/>
        <v>HAM</v>
      </c>
    </row>
    <row r="3687" spans="1:27" x14ac:dyDescent="0.25">
      <c r="A3687" s="22" t="s">
        <v>6585</v>
      </c>
      <c r="B3687" s="22">
        <v>0</v>
      </c>
      <c r="C3687" s="22" t="s">
        <v>4628</v>
      </c>
      <c r="D3687" s="22">
        <v>7</v>
      </c>
      <c r="E3687" s="23" t="str">
        <f t="shared" si="342"/>
        <v>Purple</v>
      </c>
      <c r="F3687" s="72" t="s">
        <v>1672</v>
      </c>
      <c r="G3687" s="23"/>
      <c r="H3687" s="24" t="str">
        <f t="shared" si="343"/>
        <v>Start Loc</v>
      </c>
      <c r="I3687" s="24" t="str">
        <f t="shared" si="344"/>
        <v>End Loc</v>
      </c>
      <c r="J3687" s="24" t="str">
        <f t="shared" si="345"/>
        <v>Segment</v>
      </c>
      <c r="K3687" s="71" t="s">
        <v>962</v>
      </c>
      <c r="L3687" s="22">
        <v>4.75</v>
      </c>
      <c r="M3687" s="22">
        <v>4.99</v>
      </c>
      <c r="N3687" s="22">
        <v>7</v>
      </c>
      <c r="O3687" s="22">
        <v>0</v>
      </c>
      <c r="P3687" s="22">
        <v>0</v>
      </c>
      <c r="Q3687" s="22">
        <v>1</v>
      </c>
      <c r="R3687" s="22"/>
      <c r="S3687" s="22"/>
      <c r="T3687" s="22"/>
      <c r="U3687" t="s">
        <v>1276</v>
      </c>
      <c r="V3687" s="18">
        <f t="shared" si="346"/>
        <v>0.24000000000000021</v>
      </c>
      <c r="W3687" s="18">
        <v>41.159554937099998</v>
      </c>
      <c r="X3687" s="18">
        <v>-81.273924729000001</v>
      </c>
      <c r="Y3687" s="18">
        <v>41.158813963846001</v>
      </c>
      <c r="Z3687" s="18">
        <v>-81.273497623173398</v>
      </c>
      <c r="AA3687" s="71" t="str">
        <f t="shared" si="347"/>
        <v>POR</v>
      </c>
    </row>
    <row r="3688" spans="1:27" x14ac:dyDescent="0.25">
      <c r="A3688" s="22" t="s">
        <v>6586</v>
      </c>
      <c r="B3688" s="22">
        <v>0</v>
      </c>
      <c r="C3688" s="22" t="s">
        <v>4669</v>
      </c>
      <c r="D3688" s="22">
        <v>7</v>
      </c>
      <c r="E3688" s="23" t="str">
        <f t="shared" si="342"/>
        <v>Purple</v>
      </c>
      <c r="F3688" s="72" t="s">
        <v>1678</v>
      </c>
      <c r="G3688" s="23"/>
      <c r="H3688" s="24" t="str">
        <f t="shared" si="343"/>
        <v>Start Loc</v>
      </c>
      <c r="I3688" s="24" t="str">
        <f t="shared" si="344"/>
        <v>End Loc</v>
      </c>
      <c r="J3688" s="24" t="str">
        <f t="shared" si="345"/>
        <v>Segment</v>
      </c>
      <c r="K3688" s="71" t="s">
        <v>937</v>
      </c>
      <c r="L3688" s="22">
        <v>9.25</v>
      </c>
      <c r="M3688" s="22">
        <v>9.343</v>
      </c>
      <c r="N3688" s="22">
        <v>7</v>
      </c>
      <c r="O3688" s="22">
        <v>0</v>
      </c>
      <c r="P3688" s="22">
        <v>0</v>
      </c>
      <c r="Q3688" s="22">
        <v>3</v>
      </c>
      <c r="R3688" s="22"/>
      <c r="S3688" s="22"/>
      <c r="T3688" s="22"/>
      <c r="U3688" t="s">
        <v>1426</v>
      </c>
      <c r="V3688" s="18">
        <f t="shared" si="346"/>
        <v>9.2999999999999972E-2</v>
      </c>
      <c r="W3688" s="18">
        <v>41.209467298600003</v>
      </c>
      <c r="X3688" s="18">
        <v>-81.557181540299993</v>
      </c>
      <c r="Y3688" s="18">
        <v>41.209688242890202</v>
      </c>
      <c r="Z3688" s="18">
        <v>-81.558674895129798</v>
      </c>
      <c r="AA3688" s="71" t="str">
        <f t="shared" si="347"/>
        <v>SUM</v>
      </c>
    </row>
    <row r="3689" spans="1:27" x14ac:dyDescent="0.25">
      <c r="A3689" s="22" t="s">
        <v>6587</v>
      </c>
      <c r="B3689" s="22">
        <v>0</v>
      </c>
      <c r="C3689" s="22" t="s">
        <v>4619</v>
      </c>
      <c r="D3689" s="22">
        <v>7</v>
      </c>
      <c r="E3689" s="23" t="str">
        <f t="shared" si="342"/>
        <v>Purple</v>
      </c>
      <c r="F3689" s="72" t="s">
        <v>1696</v>
      </c>
      <c r="G3689" s="23"/>
      <c r="H3689" s="24" t="str">
        <f t="shared" si="343"/>
        <v>Start Loc</v>
      </c>
      <c r="I3689" s="24" t="str">
        <f t="shared" si="344"/>
        <v>End Loc</v>
      </c>
      <c r="J3689" s="24" t="str">
        <f t="shared" si="345"/>
        <v>Segment</v>
      </c>
      <c r="K3689" s="71" t="s">
        <v>932</v>
      </c>
      <c r="L3689" s="22">
        <v>0.5</v>
      </c>
      <c r="M3689" s="22">
        <v>0.67200000000000004</v>
      </c>
      <c r="N3689" s="22">
        <v>7</v>
      </c>
      <c r="O3689" s="22">
        <v>0</v>
      </c>
      <c r="P3689" s="22">
        <v>0</v>
      </c>
      <c r="Q3689" s="22">
        <v>1</v>
      </c>
      <c r="R3689" s="22"/>
      <c r="S3689" s="22"/>
      <c r="T3689" s="22"/>
      <c r="U3689" t="s">
        <v>1391</v>
      </c>
      <c r="V3689" s="18">
        <f t="shared" si="346"/>
        <v>0.17200000000000004</v>
      </c>
      <c r="W3689" s="18">
        <v>41.484402405700003</v>
      </c>
      <c r="X3689" s="18">
        <v>-84.528619349099998</v>
      </c>
      <c r="Y3689" s="18">
        <v>41.485932758128101</v>
      </c>
      <c r="Z3689" s="18">
        <v>-84.526137371341207</v>
      </c>
      <c r="AA3689" s="71" t="str">
        <f t="shared" si="347"/>
        <v>WIL</v>
      </c>
    </row>
    <row r="3690" spans="1:27" x14ac:dyDescent="0.25">
      <c r="A3690" s="22" t="s">
        <v>5509</v>
      </c>
      <c r="B3690" s="22">
        <v>0</v>
      </c>
      <c r="C3690" s="22" t="s">
        <v>4630</v>
      </c>
      <c r="D3690" s="22">
        <v>8</v>
      </c>
      <c r="E3690" s="23" t="str">
        <f t="shared" si="342"/>
        <v>Purple</v>
      </c>
      <c r="F3690" s="72" t="s">
        <v>1670</v>
      </c>
      <c r="G3690" s="23"/>
      <c r="H3690" s="24" t="str">
        <f t="shared" si="343"/>
        <v>Start Loc</v>
      </c>
      <c r="I3690" s="24" t="str">
        <f t="shared" si="344"/>
        <v>End Loc</v>
      </c>
      <c r="J3690" s="24" t="str">
        <f t="shared" si="345"/>
        <v>Segment</v>
      </c>
      <c r="K3690" s="71" t="s">
        <v>944</v>
      </c>
      <c r="L3690" s="22">
        <v>5.75</v>
      </c>
      <c r="M3690" s="22">
        <v>5.9779999999999998</v>
      </c>
      <c r="N3690" s="22">
        <v>8</v>
      </c>
      <c r="O3690" s="22">
        <v>0</v>
      </c>
      <c r="P3690" s="22">
        <v>0</v>
      </c>
      <c r="Q3690" s="22">
        <v>3</v>
      </c>
      <c r="R3690" s="22"/>
      <c r="S3690" s="22"/>
      <c r="T3690" s="22"/>
      <c r="U3690" t="s">
        <v>1382</v>
      </c>
      <c r="V3690" s="18">
        <f t="shared" si="346"/>
        <v>0.22799999999999976</v>
      </c>
      <c r="W3690" s="18">
        <v>39.114029944400002</v>
      </c>
      <c r="X3690" s="18">
        <v>-84.317793817699993</v>
      </c>
      <c r="Y3690" s="18">
        <v>39.1170058039664</v>
      </c>
      <c r="Z3690" s="18">
        <v>-84.316164979863004</v>
      </c>
      <c r="AA3690" s="71" t="str">
        <f t="shared" si="347"/>
        <v>HAM</v>
      </c>
    </row>
    <row r="3691" spans="1:27" x14ac:dyDescent="0.25">
      <c r="A3691" s="22" t="s">
        <v>4529</v>
      </c>
      <c r="B3691" s="22">
        <v>0</v>
      </c>
      <c r="C3691" s="22" t="s">
        <v>4656</v>
      </c>
      <c r="D3691" s="22">
        <v>9</v>
      </c>
      <c r="E3691" s="23" t="str">
        <f t="shared" si="342"/>
        <v>Purple</v>
      </c>
      <c r="F3691" s="72" t="s">
        <v>1720</v>
      </c>
      <c r="G3691" s="23"/>
      <c r="H3691" s="24" t="str">
        <f t="shared" si="343"/>
        <v>Start Loc</v>
      </c>
      <c r="I3691" s="24" t="str">
        <f t="shared" si="344"/>
        <v>End Loc</v>
      </c>
      <c r="J3691" s="24" t="str">
        <f t="shared" si="345"/>
        <v>Segment</v>
      </c>
      <c r="K3691" s="71" t="s">
        <v>864</v>
      </c>
      <c r="L3691" s="22">
        <v>7.25</v>
      </c>
      <c r="M3691" s="22">
        <v>7.49</v>
      </c>
      <c r="N3691" s="22">
        <v>9</v>
      </c>
      <c r="O3691" s="22">
        <v>0</v>
      </c>
      <c r="P3691" s="22">
        <v>0</v>
      </c>
      <c r="Q3691" s="22">
        <v>5</v>
      </c>
      <c r="R3691" s="22"/>
      <c r="S3691" s="22"/>
      <c r="T3691" s="22"/>
      <c r="U3691" t="s">
        <v>254</v>
      </c>
      <c r="V3691" s="18">
        <f t="shared" si="346"/>
        <v>0.24000000000000021</v>
      </c>
      <c r="W3691" s="18">
        <v>38.405671398099997</v>
      </c>
      <c r="X3691" s="18">
        <v>-82.532776045099993</v>
      </c>
      <c r="Y3691" s="18">
        <v>38.407288697600002</v>
      </c>
      <c r="Z3691" s="18">
        <v>-82.529851319200006</v>
      </c>
      <c r="AA3691" s="71" t="str">
        <f t="shared" si="347"/>
        <v>LAW</v>
      </c>
    </row>
    <row r="3692" spans="1:27" x14ac:dyDescent="0.25">
      <c r="A3692" s="22" t="s">
        <v>4457</v>
      </c>
      <c r="B3692" s="22">
        <v>0</v>
      </c>
      <c r="C3692" s="22" t="s">
        <v>4626</v>
      </c>
      <c r="D3692" s="22">
        <v>7</v>
      </c>
      <c r="E3692" s="23" t="str">
        <f t="shared" si="342"/>
        <v>Purple</v>
      </c>
      <c r="F3692" s="72" t="s">
        <v>1720</v>
      </c>
      <c r="G3692" s="23"/>
      <c r="H3692" s="24" t="str">
        <f t="shared" si="343"/>
        <v>Start Loc</v>
      </c>
      <c r="I3692" s="24" t="str">
        <f t="shared" si="344"/>
        <v>End Loc</v>
      </c>
      <c r="J3692" s="24" t="str">
        <f t="shared" si="345"/>
        <v>Segment</v>
      </c>
      <c r="K3692" s="71" t="s">
        <v>906</v>
      </c>
      <c r="L3692" s="22">
        <v>1.75</v>
      </c>
      <c r="M3692" s="22">
        <v>1.99</v>
      </c>
      <c r="N3692" s="22">
        <v>7</v>
      </c>
      <c r="O3692" s="22">
        <v>0</v>
      </c>
      <c r="P3692" s="22">
        <v>0</v>
      </c>
      <c r="Q3692" s="22">
        <v>5</v>
      </c>
      <c r="R3692" s="22"/>
      <c r="S3692" s="22"/>
      <c r="T3692" s="22"/>
      <c r="U3692" t="s">
        <v>1776</v>
      </c>
      <c r="V3692" s="18">
        <f t="shared" si="346"/>
        <v>0.24</v>
      </c>
      <c r="W3692" s="18">
        <v>38.442830022800003</v>
      </c>
      <c r="X3692" s="18">
        <v>-82.355840803500001</v>
      </c>
      <c r="Y3692" s="18">
        <v>38.441121560799999</v>
      </c>
      <c r="Z3692" s="18">
        <v>-82.352436304500003</v>
      </c>
      <c r="AA3692" s="71" t="str">
        <f t="shared" si="347"/>
        <v>LAW</v>
      </c>
    </row>
    <row r="3693" spans="1:27" x14ac:dyDescent="0.25">
      <c r="A3693" s="22" t="s">
        <v>3644</v>
      </c>
      <c r="B3693" s="22">
        <v>0</v>
      </c>
      <c r="C3693" s="22" t="s">
        <v>4613</v>
      </c>
      <c r="D3693" s="22">
        <v>6</v>
      </c>
      <c r="E3693" s="23" t="str">
        <f t="shared" si="342"/>
        <v>Purple</v>
      </c>
      <c r="F3693" s="72" t="s">
        <v>1720</v>
      </c>
      <c r="G3693" s="23"/>
      <c r="H3693" s="24" t="str">
        <f t="shared" si="343"/>
        <v>Start Loc</v>
      </c>
      <c r="I3693" s="24" t="str">
        <f t="shared" si="344"/>
        <v>End Loc</v>
      </c>
      <c r="J3693" s="24" t="str">
        <f t="shared" si="345"/>
        <v>Segment</v>
      </c>
      <c r="K3693" s="71" t="s">
        <v>802</v>
      </c>
      <c r="L3693" s="22">
        <v>6.5</v>
      </c>
      <c r="M3693" s="22">
        <v>6.74</v>
      </c>
      <c r="N3693" s="22">
        <v>6</v>
      </c>
      <c r="O3693" s="22">
        <v>0</v>
      </c>
      <c r="P3693" s="22">
        <v>0</v>
      </c>
      <c r="Q3693" s="22">
        <v>2</v>
      </c>
      <c r="R3693" s="22"/>
      <c r="S3693" s="22"/>
      <c r="T3693" s="22"/>
      <c r="U3693" t="s">
        <v>368</v>
      </c>
      <c r="V3693" s="18">
        <f t="shared" si="346"/>
        <v>0.24000000000000021</v>
      </c>
      <c r="W3693" s="18">
        <v>38.447489949500003</v>
      </c>
      <c r="X3693" s="18">
        <v>-82.506750942300002</v>
      </c>
      <c r="Y3693" s="18">
        <v>38.445541979799998</v>
      </c>
      <c r="Z3693" s="18">
        <v>-82.503249011899996</v>
      </c>
      <c r="AA3693" s="71" t="str">
        <f t="shared" si="347"/>
        <v>LAW</v>
      </c>
    </row>
    <row r="3694" spans="1:27" x14ac:dyDescent="0.25">
      <c r="A3694" s="22" t="s">
        <v>4505</v>
      </c>
      <c r="B3694" s="22">
        <v>0</v>
      </c>
      <c r="C3694" s="22" t="s">
        <v>4620</v>
      </c>
      <c r="D3694" s="22">
        <v>10</v>
      </c>
      <c r="E3694" s="23" t="str">
        <f t="shared" si="342"/>
        <v>Purple</v>
      </c>
      <c r="F3694" s="72" t="s">
        <v>1675</v>
      </c>
      <c r="G3694" s="23"/>
      <c r="H3694" s="24" t="str">
        <f t="shared" si="343"/>
        <v>Start Loc</v>
      </c>
      <c r="I3694" s="24" t="str">
        <f t="shared" si="344"/>
        <v>End Loc</v>
      </c>
      <c r="J3694" s="24" t="str">
        <f t="shared" si="345"/>
        <v>Segment</v>
      </c>
      <c r="K3694" s="71" t="s">
        <v>838</v>
      </c>
      <c r="L3694" s="22">
        <v>0</v>
      </c>
      <c r="M3694" s="22">
        <v>0.24</v>
      </c>
      <c r="N3694" s="22">
        <v>10</v>
      </c>
      <c r="O3694" s="22">
        <v>0</v>
      </c>
      <c r="P3694" s="22">
        <v>0</v>
      </c>
      <c r="Q3694" s="22">
        <v>3</v>
      </c>
      <c r="R3694" s="22"/>
      <c r="S3694" s="22"/>
      <c r="T3694" s="22"/>
      <c r="U3694" t="s">
        <v>1219</v>
      </c>
      <c r="V3694" s="18">
        <f t="shared" si="346"/>
        <v>0.24</v>
      </c>
      <c r="W3694" s="18">
        <v>38.728662891799999</v>
      </c>
      <c r="X3694" s="18">
        <v>-82.844385627199998</v>
      </c>
      <c r="Y3694" s="18">
        <v>38.730676840100003</v>
      </c>
      <c r="Z3694" s="18">
        <v>-82.841483161499994</v>
      </c>
      <c r="AA3694" s="71" t="str">
        <f t="shared" si="347"/>
        <v>SCI</v>
      </c>
    </row>
    <row r="3695" spans="1:27" x14ac:dyDescent="0.25">
      <c r="A3695" s="22" t="s">
        <v>4545</v>
      </c>
      <c r="B3695" s="22">
        <v>0</v>
      </c>
      <c r="C3695" s="22" t="s">
        <v>4622</v>
      </c>
      <c r="D3695" s="22">
        <v>6</v>
      </c>
      <c r="E3695" s="23" t="str">
        <f t="shared" si="342"/>
        <v>Purple</v>
      </c>
      <c r="F3695" s="72" t="s">
        <v>1675</v>
      </c>
      <c r="G3695" s="23"/>
      <c r="H3695" s="24" t="str">
        <f t="shared" si="343"/>
        <v>Start Loc</v>
      </c>
      <c r="I3695" s="24" t="str">
        <f t="shared" si="344"/>
        <v>End Loc</v>
      </c>
      <c r="J3695" s="24" t="str">
        <f t="shared" si="345"/>
        <v>Segment</v>
      </c>
      <c r="K3695" s="71" t="s">
        <v>838</v>
      </c>
      <c r="L3695" s="22">
        <v>1.5</v>
      </c>
      <c r="M3695" s="22">
        <v>1.74</v>
      </c>
      <c r="N3695" s="22">
        <v>6</v>
      </c>
      <c r="O3695" s="22">
        <v>0</v>
      </c>
      <c r="P3695" s="22">
        <v>0</v>
      </c>
      <c r="Q3695" s="22">
        <v>10</v>
      </c>
      <c r="R3695" s="22"/>
      <c r="S3695" s="22"/>
      <c r="T3695" s="22"/>
      <c r="U3695" t="s">
        <v>1219</v>
      </c>
      <c r="V3695" s="18">
        <f t="shared" si="346"/>
        <v>0.24</v>
      </c>
      <c r="W3695" s="18">
        <v>38.741332531799998</v>
      </c>
      <c r="X3695" s="18">
        <v>-82.828718239699995</v>
      </c>
      <c r="Y3695" s="18">
        <v>38.743464504899997</v>
      </c>
      <c r="Z3695" s="18">
        <v>-82.825797316299997</v>
      </c>
      <c r="AA3695" s="71" t="str">
        <f t="shared" si="347"/>
        <v>SCI</v>
      </c>
    </row>
    <row r="3696" spans="1:27" x14ac:dyDescent="0.25">
      <c r="A3696" s="22" t="s">
        <v>4327</v>
      </c>
      <c r="B3696" s="22">
        <v>0</v>
      </c>
      <c r="C3696" s="22" t="s">
        <v>4619</v>
      </c>
      <c r="D3696" s="22">
        <v>6</v>
      </c>
      <c r="E3696" s="23" t="str">
        <f t="shared" si="342"/>
        <v>Purple</v>
      </c>
      <c r="F3696" s="72" t="s">
        <v>1735</v>
      </c>
      <c r="G3696" s="23"/>
      <c r="H3696" s="24" t="str">
        <f t="shared" si="343"/>
        <v>Start Loc</v>
      </c>
      <c r="I3696" s="24" t="str">
        <f t="shared" si="344"/>
        <v>End Loc</v>
      </c>
      <c r="J3696" s="24" t="str">
        <f t="shared" si="345"/>
        <v>Segment</v>
      </c>
      <c r="K3696" s="71" t="s">
        <v>907</v>
      </c>
      <c r="L3696" s="22">
        <v>0.5</v>
      </c>
      <c r="M3696" s="22">
        <v>0.74</v>
      </c>
      <c r="N3696" s="22">
        <v>6</v>
      </c>
      <c r="O3696" s="22">
        <v>0</v>
      </c>
      <c r="P3696" s="22">
        <v>0</v>
      </c>
      <c r="Q3696" s="22">
        <v>3</v>
      </c>
      <c r="R3696" s="22"/>
      <c r="S3696" s="22"/>
      <c r="T3696" s="22"/>
      <c r="U3696" t="s">
        <v>1186</v>
      </c>
      <c r="V3696" s="18">
        <f t="shared" si="346"/>
        <v>0.24</v>
      </c>
      <c r="W3696" s="18">
        <v>38.7485687884</v>
      </c>
      <c r="X3696" s="18">
        <v>-82.298392551199996</v>
      </c>
      <c r="Y3696" s="18">
        <v>38.746887019699997</v>
      </c>
      <c r="Z3696" s="18">
        <v>-82.295867980699995</v>
      </c>
      <c r="AA3696" s="71" t="str">
        <f t="shared" si="347"/>
        <v>GAL</v>
      </c>
    </row>
    <row r="3697" spans="1:27" x14ac:dyDescent="0.25">
      <c r="A3697" s="22" t="s">
        <v>4407</v>
      </c>
      <c r="B3697" s="22">
        <v>0</v>
      </c>
      <c r="C3697" s="22" t="s">
        <v>4622</v>
      </c>
      <c r="D3697" s="22">
        <v>7</v>
      </c>
      <c r="E3697" s="23" t="str">
        <f t="shared" si="342"/>
        <v>Purple</v>
      </c>
      <c r="F3697" s="72" t="s">
        <v>1675</v>
      </c>
      <c r="G3697" s="23"/>
      <c r="H3697" s="24" t="str">
        <f t="shared" si="343"/>
        <v>Start Loc</v>
      </c>
      <c r="I3697" s="24" t="str">
        <f t="shared" si="344"/>
        <v>End Loc</v>
      </c>
      <c r="J3697" s="24" t="str">
        <f t="shared" si="345"/>
        <v>Segment</v>
      </c>
      <c r="K3697" s="71" t="s">
        <v>866</v>
      </c>
      <c r="L3697" s="22">
        <v>1.5</v>
      </c>
      <c r="M3697" s="22">
        <v>1.74</v>
      </c>
      <c r="N3697" s="22">
        <v>7</v>
      </c>
      <c r="O3697" s="22">
        <v>0</v>
      </c>
      <c r="P3697" s="22">
        <v>1</v>
      </c>
      <c r="Q3697" s="22">
        <v>4</v>
      </c>
      <c r="R3697" s="22"/>
      <c r="S3697" s="22"/>
      <c r="T3697" s="22"/>
      <c r="U3697" t="s">
        <v>1244</v>
      </c>
      <c r="V3697" s="18">
        <f t="shared" si="346"/>
        <v>0.24</v>
      </c>
      <c r="W3697" s="18">
        <v>38.761964417999998</v>
      </c>
      <c r="X3697" s="18">
        <v>-82.955972178799996</v>
      </c>
      <c r="Y3697" s="18">
        <v>38.762910328399997</v>
      </c>
      <c r="Z3697" s="18">
        <v>-82.952137344500002</v>
      </c>
      <c r="AA3697" s="71" t="str">
        <f t="shared" si="347"/>
        <v>SCI</v>
      </c>
    </row>
    <row r="3698" spans="1:27" x14ac:dyDescent="0.25">
      <c r="A3698" s="22" t="s">
        <v>4518</v>
      </c>
      <c r="B3698" s="22">
        <v>0</v>
      </c>
      <c r="C3698" s="22" t="s">
        <v>4624</v>
      </c>
      <c r="D3698" s="22">
        <v>8</v>
      </c>
      <c r="E3698" s="23" t="str">
        <f t="shared" si="342"/>
        <v>Purple</v>
      </c>
      <c r="F3698" s="72" t="s">
        <v>1675</v>
      </c>
      <c r="G3698" s="23"/>
      <c r="H3698" s="24" t="str">
        <f t="shared" si="343"/>
        <v>Start Loc</v>
      </c>
      <c r="I3698" s="24" t="str">
        <f t="shared" si="344"/>
        <v>End Loc</v>
      </c>
      <c r="J3698" s="24" t="str">
        <f t="shared" si="345"/>
        <v>Segment</v>
      </c>
      <c r="K3698" s="71" t="s">
        <v>921</v>
      </c>
      <c r="L3698" s="22">
        <v>2.25</v>
      </c>
      <c r="M3698" s="22">
        <v>2.4900000000000002</v>
      </c>
      <c r="N3698" s="22">
        <v>8</v>
      </c>
      <c r="O3698" s="22">
        <v>0</v>
      </c>
      <c r="P3698" s="22">
        <v>7</v>
      </c>
      <c r="Q3698" s="22">
        <v>12</v>
      </c>
      <c r="R3698" s="22"/>
      <c r="S3698" s="22"/>
      <c r="T3698" s="22"/>
      <c r="U3698" t="s">
        <v>426</v>
      </c>
      <c r="V3698" s="18">
        <f t="shared" si="346"/>
        <v>0.24000000000000021</v>
      </c>
      <c r="W3698" s="18">
        <v>38.802112395199998</v>
      </c>
      <c r="X3698" s="18">
        <v>-82.889785600400003</v>
      </c>
      <c r="Y3698" s="18">
        <v>38.8045307063</v>
      </c>
      <c r="Z3698" s="18">
        <v>-82.886943645299993</v>
      </c>
      <c r="AA3698" s="71" t="str">
        <f t="shared" si="347"/>
        <v>SCI</v>
      </c>
    </row>
    <row r="3699" spans="1:27" x14ac:dyDescent="0.25">
      <c r="A3699" s="22" t="s">
        <v>5194</v>
      </c>
      <c r="B3699" s="22">
        <v>0</v>
      </c>
      <c r="C3699" s="22" t="s">
        <v>4619</v>
      </c>
      <c r="D3699" s="22">
        <v>7</v>
      </c>
      <c r="E3699" s="23" t="str">
        <f t="shared" si="342"/>
        <v>Purple</v>
      </c>
      <c r="F3699" s="72" t="s">
        <v>1675</v>
      </c>
      <c r="G3699" s="23"/>
      <c r="H3699" s="24" t="str">
        <f t="shared" si="343"/>
        <v>Start Loc</v>
      </c>
      <c r="I3699" s="24" t="str">
        <f t="shared" si="344"/>
        <v>End Loc</v>
      </c>
      <c r="J3699" s="24" t="str">
        <f t="shared" si="345"/>
        <v>Segment</v>
      </c>
      <c r="K3699" s="71" t="s">
        <v>1011</v>
      </c>
      <c r="L3699" s="22">
        <v>0.5</v>
      </c>
      <c r="M3699" s="22">
        <v>0.74</v>
      </c>
      <c r="N3699" s="22">
        <v>7</v>
      </c>
      <c r="O3699" s="22">
        <v>0</v>
      </c>
      <c r="P3699" s="22">
        <v>0</v>
      </c>
      <c r="Q3699" s="22">
        <v>2</v>
      </c>
      <c r="R3699" s="22"/>
      <c r="S3699" s="22"/>
      <c r="T3699" s="22"/>
      <c r="U3699" t="s">
        <v>1574</v>
      </c>
      <c r="V3699" s="18">
        <f t="shared" si="346"/>
        <v>0.24</v>
      </c>
      <c r="W3699" s="18">
        <v>38.8066530069</v>
      </c>
      <c r="X3699" s="18">
        <v>-82.981712215599998</v>
      </c>
      <c r="Y3699" s="18">
        <v>38.807531855900002</v>
      </c>
      <c r="Z3699" s="18">
        <v>-82.977597364800005</v>
      </c>
      <c r="AA3699" s="71" t="str">
        <f t="shared" si="347"/>
        <v>SCI</v>
      </c>
    </row>
    <row r="3700" spans="1:27" x14ac:dyDescent="0.25">
      <c r="A3700" s="22" t="s">
        <v>4194</v>
      </c>
      <c r="B3700" s="22">
        <v>0</v>
      </c>
      <c r="C3700" s="22" t="s">
        <v>4624</v>
      </c>
      <c r="D3700" s="22">
        <v>6</v>
      </c>
      <c r="E3700" s="23" t="str">
        <f t="shared" si="342"/>
        <v>Purple</v>
      </c>
      <c r="F3700" s="72" t="s">
        <v>1675</v>
      </c>
      <c r="G3700" s="23"/>
      <c r="H3700" s="24" t="str">
        <f t="shared" si="343"/>
        <v>Start Loc</v>
      </c>
      <c r="I3700" s="24" t="str">
        <f t="shared" si="344"/>
        <v>End Loc</v>
      </c>
      <c r="J3700" s="24" t="str">
        <f t="shared" si="345"/>
        <v>Segment</v>
      </c>
      <c r="K3700" s="71" t="s">
        <v>850</v>
      </c>
      <c r="L3700" s="22">
        <v>2.25</v>
      </c>
      <c r="M3700" s="22">
        <v>2.4900000000000002</v>
      </c>
      <c r="N3700" s="22">
        <v>6</v>
      </c>
      <c r="O3700" s="22">
        <v>0</v>
      </c>
      <c r="P3700" s="22">
        <v>0</v>
      </c>
      <c r="Q3700" s="22">
        <v>3</v>
      </c>
      <c r="R3700" s="22"/>
      <c r="S3700" s="22"/>
      <c r="T3700" s="22"/>
      <c r="U3700" t="s">
        <v>238</v>
      </c>
      <c r="V3700" s="18">
        <f t="shared" si="346"/>
        <v>0.24000000000000021</v>
      </c>
      <c r="W3700" s="18">
        <v>38.862108417100004</v>
      </c>
      <c r="X3700" s="18">
        <v>-82.930453717600003</v>
      </c>
      <c r="Y3700" s="18">
        <v>38.861843100199998</v>
      </c>
      <c r="Z3700" s="18">
        <v>-82.926065040500006</v>
      </c>
      <c r="AA3700" s="71" t="str">
        <f t="shared" si="347"/>
        <v>SCI</v>
      </c>
    </row>
    <row r="3701" spans="1:27" x14ac:dyDescent="0.25">
      <c r="A3701" s="22" t="s">
        <v>4441</v>
      </c>
      <c r="B3701" s="22">
        <v>0</v>
      </c>
      <c r="C3701" s="22" t="s">
        <v>4618</v>
      </c>
      <c r="D3701" s="22">
        <v>9</v>
      </c>
      <c r="E3701" s="23" t="str">
        <f t="shared" si="342"/>
        <v>Purple</v>
      </c>
      <c r="F3701" s="72" t="s">
        <v>1675</v>
      </c>
      <c r="G3701" s="23"/>
      <c r="H3701" s="24" t="str">
        <f t="shared" si="343"/>
        <v>Start Loc</v>
      </c>
      <c r="I3701" s="24" t="str">
        <f t="shared" si="344"/>
        <v>End Loc</v>
      </c>
      <c r="J3701" s="24" t="str">
        <f t="shared" si="345"/>
        <v>Segment</v>
      </c>
      <c r="K3701" s="71" t="s">
        <v>850</v>
      </c>
      <c r="L3701" s="22">
        <v>2</v>
      </c>
      <c r="M3701" s="22">
        <v>2.2400000000000002</v>
      </c>
      <c r="N3701" s="22">
        <v>9</v>
      </c>
      <c r="O3701" s="22">
        <v>0</v>
      </c>
      <c r="P3701" s="22">
        <v>0</v>
      </c>
      <c r="Q3701" s="22">
        <v>4</v>
      </c>
      <c r="R3701" s="22"/>
      <c r="S3701" s="22"/>
      <c r="T3701" s="22"/>
      <c r="U3701" t="s">
        <v>238</v>
      </c>
      <c r="V3701" s="18">
        <f t="shared" si="346"/>
        <v>0.24000000000000021</v>
      </c>
      <c r="W3701" s="18">
        <v>38.863510391200002</v>
      </c>
      <c r="X3701" s="18">
        <v>-82.934641891599995</v>
      </c>
      <c r="Y3701" s="18">
        <v>38.862100892800001</v>
      </c>
      <c r="Z3701" s="18">
        <v>-82.930638896299996</v>
      </c>
      <c r="AA3701" s="71" t="str">
        <f t="shared" si="347"/>
        <v>SCI</v>
      </c>
    </row>
    <row r="3702" spans="1:27" x14ac:dyDescent="0.25">
      <c r="A3702" s="22" t="s">
        <v>4433</v>
      </c>
      <c r="B3702" s="22">
        <v>0</v>
      </c>
      <c r="C3702" s="22" t="s">
        <v>4622</v>
      </c>
      <c r="D3702" s="22">
        <v>7</v>
      </c>
      <c r="E3702" s="23" t="str">
        <f t="shared" si="342"/>
        <v>Purple</v>
      </c>
      <c r="F3702" s="72" t="s">
        <v>1675</v>
      </c>
      <c r="G3702" s="23"/>
      <c r="H3702" s="24" t="str">
        <f t="shared" si="343"/>
        <v>Start Loc</v>
      </c>
      <c r="I3702" s="24" t="str">
        <f t="shared" si="344"/>
        <v>End Loc</v>
      </c>
      <c r="J3702" s="24" t="str">
        <f t="shared" si="345"/>
        <v>Segment</v>
      </c>
      <c r="K3702" s="71" t="s">
        <v>850</v>
      </c>
      <c r="L3702" s="22">
        <v>1.5</v>
      </c>
      <c r="M3702" s="22">
        <v>1.74</v>
      </c>
      <c r="N3702" s="22">
        <v>7</v>
      </c>
      <c r="O3702" s="22">
        <v>0</v>
      </c>
      <c r="P3702" s="22">
        <v>0</v>
      </c>
      <c r="Q3702" s="22">
        <v>3</v>
      </c>
      <c r="R3702" s="22"/>
      <c r="S3702" s="22"/>
      <c r="T3702" s="22"/>
      <c r="U3702" t="s">
        <v>238</v>
      </c>
      <c r="V3702" s="18">
        <f t="shared" si="346"/>
        <v>0.24</v>
      </c>
      <c r="W3702" s="18">
        <v>38.868415617899998</v>
      </c>
      <c r="X3702" s="18">
        <v>-82.941295362600002</v>
      </c>
      <c r="Y3702" s="18">
        <v>38.866024884600002</v>
      </c>
      <c r="Z3702" s="18">
        <v>-82.938202748699993</v>
      </c>
      <c r="AA3702" s="71" t="str">
        <f t="shared" si="347"/>
        <v>SCI</v>
      </c>
    </row>
    <row r="3703" spans="1:27" x14ac:dyDescent="0.25">
      <c r="A3703" s="22" t="s">
        <v>3901</v>
      </c>
      <c r="B3703" s="22">
        <v>0</v>
      </c>
      <c r="C3703" s="22" t="s">
        <v>4612</v>
      </c>
      <c r="D3703" s="22">
        <v>6</v>
      </c>
      <c r="E3703" s="23" t="str">
        <f t="shared" si="342"/>
        <v>Purple</v>
      </c>
      <c r="F3703" s="72" t="s">
        <v>1675</v>
      </c>
      <c r="G3703" s="23"/>
      <c r="H3703" s="24" t="str">
        <f t="shared" si="343"/>
        <v>Start Loc</v>
      </c>
      <c r="I3703" s="24" t="str">
        <f t="shared" si="344"/>
        <v>End Loc</v>
      </c>
      <c r="J3703" s="24" t="str">
        <f t="shared" si="345"/>
        <v>Segment</v>
      </c>
      <c r="K3703" s="71" t="s">
        <v>850</v>
      </c>
      <c r="L3703" s="22">
        <v>1</v>
      </c>
      <c r="M3703" s="22">
        <v>1.24</v>
      </c>
      <c r="N3703" s="22">
        <v>6</v>
      </c>
      <c r="O3703" s="22">
        <v>0</v>
      </c>
      <c r="P3703" s="22">
        <v>0</v>
      </c>
      <c r="Q3703" s="22">
        <v>5</v>
      </c>
      <c r="R3703" s="22"/>
      <c r="S3703" s="22"/>
      <c r="T3703" s="22"/>
      <c r="U3703" t="s">
        <v>238</v>
      </c>
      <c r="V3703" s="18">
        <f t="shared" si="346"/>
        <v>0.24</v>
      </c>
      <c r="W3703" s="18">
        <v>38.871542708299998</v>
      </c>
      <c r="X3703" s="18">
        <v>-82.949321281500005</v>
      </c>
      <c r="Y3703" s="18">
        <v>38.870484851900002</v>
      </c>
      <c r="Z3703" s="18">
        <v>-82.9452292613</v>
      </c>
      <c r="AA3703" s="71" t="str">
        <f t="shared" si="347"/>
        <v>SCI</v>
      </c>
    </row>
    <row r="3704" spans="1:27" x14ac:dyDescent="0.25">
      <c r="A3704" s="22" t="s">
        <v>2830</v>
      </c>
      <c r="B3704" s="22">
        <v>0</v>
      </c>
      <c r="C3704" s="22" t="s">
        <v>4632</v>
      </c>
      <c r="D3704" s="22">
        <v>6</v>
      </c>
      <c r="E3704" s="23" t="str">
        <f t="shared" si="342"/>
        <v>Purple</v>
      </c>
      <c r="F3704" s="72" t="s">
        <v>1675</v>
      </c>
      <c r="G3704" s="23"/>
      <c r="H3704" s="24" t="str">
        <f t="shared" si="343"/>
        <v>Start Loc</v>
      </c>
      <c r="I3704" s="24" t="str">
        <f t="shared" si="344"/>
        <v>End Loc</v>
      </c>
      <c r="J3704" s="24" t="str">
        <f t="shared" si="345"/>
        <v>Segment</v>
      </c>
      <c r="K3704" s="71" t="s">
        <v>787</v>
      </c>
      <c r="L3704" s="22">
        <v>7.75</v>
      </c>
      <c r="M3704" s="22">
        <v>7.99</v>
      </c>
      <c r="N3704" s="22">
        <v>6</v>
      </c>
      <c r="O3704" s="22">
        <v>0</v>
      </c>
      <c r="P3704" s="22">
        <v>0</v>
      </c>
      <c r="Q3704" s="22">
        <v>2</v>
      </c>
      <c r="R3704" s="22"/>
      <c r="S3704" s="22"/>
      <c r="T3704" s="22"/>
      <c r="U3704" t="s">
        <v>494</v>
      </c>
      <c r="V3704" s="18">
        <f t="shared" si="346"/>
        <v>0.24000000000000021</v>
      </c>
      <c r="W3704" s="18">
        <v>38.9278903254</v>
      </c>
      <c r="X3704" s="18">
        <v>-83.0801260641</v>
      </c>
      <c r="Y3704" s="18">
        <v>38.926489778899999</v>
      </c>
      <c r="Z3704" s="18">
        <v>-83.076433611900001</v>
      </c>
      <c r="AA3704" s="71" t="str">
        <f t="shared" si="347"/>
        <v>SCI</v>
      </c>
    </row>
    <row r="3705" spans="1:27" x14ac:dyDescent="0.25">
      <c r="A3705" s="22" t="s">
        <v>5295</v>
      </c>
      <c r="B3705" s="22">
        <v>0</v>
      </c>
      <c r="C3705" s="22" t="s">
        <v>4627</v>
      </c>
      <c r="D3705" s="22">
        <v>7</v>
      </c>
      <c r="E3705" s="23" t="str">
        <f t="shared" si="342"/>
        <v>Purple</v>
      </c>
      <c r="F3705" s="72" t="s">
        <v>1673</v>
      </c>
      <c r="G3705" s="23"/>
      <c r="H3705" s="24" t="str">
        <f t="shared" si="343"/>
        <v>Start Loc</v>
      </c>
      <c r="I3705" s="24" t="str">
        <f t="shared" si="344"/>
        <v>End Loc</v>
      </c>
      <c r="J3705" s="24" t="str">
        <f t="shared" si="345"/>
        <v>Segment</v>
      </c>
      <c r="K3705" s="71" t="s">
        <v>854</v>
      </c>
      <c r="L3705" s="22">
        <v>3.25</v>
      </c>
      <c r="M3705" s="22">
        <v>3.49</v>
      </c>
      <c r="N3705" s="22">
        <v>7</v>
      </c>
      <c r="O3705" s="22">
        <v>1</v>
      </c>
      <c r="P3705" s="22">
        <v>0</v>
      </c>
      <c r="Q3705" s="22">
        <v>6</v>
      </c>
      <c r="R3705" s="22"/>
      <c r="S3705" s="22"/>
      <c r="T3705" s="22"/>
      <c r="U3705" t="s">
        <v>488</v>
      </c>
      <c r="V3705" s="18">
        <f t="shared" si="346"/>
        <v>0.24000000000000021</v>
      </c>
      <c r="W3705" s="18">
        <v>38.950355118399997</v>
      </c>
      <c r="X3705" s="18">
        <v>-84.225174510599999</v>
      </c>
      <c r="Y3705" s="18">
        <v>38.951642605399996</v>
      </c>
      <c r="Z3705" s="18">
        <v>-84.221220955000007</v>
      </c>
      <c r="AA3705" s="71" t="str">
        <f t="shared" si="347"/>
        <v>CLE</v>
      </c>
    </row>
    <row r="3706" spans="1:27" x14ac:dyDescent="0.25">
      <c r="A3706" s="22" t="s">
        <v>4446</v>
      </c>
      <c r="B3706" s="22">
        <v>0</v>
      </c>
      <c r="C3706" s="22" t="s">
        <v>4614</v>
      </c>
      <c r="D3706" s="22">
        <v>9</v>
      </c>
      <c r="E3706" s="23" t="str">
        <f t="shared" si="342"/>
        <v>Purple</v>
      </c>
      <c r="F3706" s="72" t="s">
        <v>1673</v>
      </c>
      <c r="G3706" s="23"/>
      <c r="H3706" s="24" t="str">
        <f t="shared" si="343"/>
        <v>Start Loc</v>
      </c>
      <c r="I3706" s="24" t="str">
        <f t="shared" si="344"/>
        <v>End Loc</v>
      </c>
      <c r="J3706" s="24" t="str">
        <f t="shared" si="345"/>
        <v>Segment</v>
      </c>
      <c r="K3706" s="71" t="s">
        <v>813</v>
      </c>
      <c r="L3706" s="22">
        <v>3.75</v>
      </c>
      <c r="M3706" s="22">
        <v>3.99</v>
      </c>
      <c r="N3706" s="22">
        <v>9</v>
      </c>
      <c r="O3706" s="22">
        <v>0</v>
      </c>
      <c r="P3706" s="22">
        <v>0</v>
      </c>
      <c r="Q3706" s="22">
        <v>3</v>
      </c>
      <c r="R3706" s="22"/>
      <c r="S3706" s="22"/>
      <c r="T3706" s="22"/>
      <c r="U3706" t="s">
        <v>214</v>
      </c>
      <c r="V3706" s="18">
        <f t="shared" si="346"/>
        <v>0.24000000000000021</v>
      </c>
      <c r="W3706" s="18">
        <v>38.965118330899998</v>
      </c>
      <c r="X3706" s="18">
        <v>-84.201516210700007</v>
      </c>
      <c r="Y3706" s="18">
        <v>38.968193090299998</v>
      </c>
      <c r="Z3706" s="18">
        <v>-84.201558814199998</v>
      </c>
      <c r="AA3706" s="71" t="str">
        <f t="shared" si="347"/>
        <v>CLE</v>
      </c>
    </row>
    <row r="3707" spans="1:27" x14ac:dyDescent="0.25">
      <c r="A3707" s="22" t="s">
        <v>4540</v>
      </c>
      <c r="B3707" s="22">
        <v>0</v>
      </c>
      <c r="C3707" s="22" t="s">
        <v>4616</v>
      </c>
      <c r="D3707" s="22">
        <v>6</v>
      </c>
      <c r="E3707" s="23" t="str">
        <f t="shared" si="342"/>
        <v>Purple</v>
      </c>
      <c r="F3707" s="72" t="s">
        <v>1673</v>
      </c>
      <c r="G3707" s="23"/>
      <c r="H3707" s="24" t="str">
        <f t="shared" si="343"/>
        <v>Start Loc</v>
      </c>
      <c r="I3707" s="24" t="str">
        <f t="shared" si="344"/>
        <v>End Loc</v>
      </c>
      <c r="J3707" s="24" t="str">
        <f t="shared" si="345"/>
        <v>Segment</v>
      </c>
      <c r="K3707" s="71" t="s">
        <v>813</v>
      </c>
      <c r="L3707" s="22">
        <v>4</v>
      </c>
      <c r="M3707" s="22">
        <v>4.24</v>
      </c>
      <c r="N3707" s="22">
        <v>6</v>
      </c>
      <c r="O3707" s="22">
        <v>0</v>
      </c>
      <c r="P3707" s="22">
        <v>2</v>
      </c>
      <c r="Q3707" s="22">
        <v>2</v>
      </c>
      <c r="R3707" s="22"/>
      <c r="S3707" s="22"/>
      <c r="T3707" s="22"/>
      <c r="U3707" t="s">
        <v>214</v>
      </c>
      <c r="V3707" s="18">
        <f t="shared" si="346"/>
        <v>0.24000000000000021</v>
      </c>
      <c r="W3707" s="18">
        <v>38.968221298700001</v>
      </c>
      <c r="X3707" s="18">
        <v>-84.201741960099994</v>
      </c>
      <c r="Y3707" s="18">
        <v>38.970684238499999</v>
      </c>
      <c r="Z3707" s="18">
        <v>-84.202565939699994</v>
      </c>
      <c r="AA3707" s="71" t="str">
        <f t="shared" si="347"/>
        <v>CLE</v>
      </c>
    </row>
    <row r="3708" spans="1:27" x14ac:dyDescent="0.25">
      <c r="A3708" s="22" t="s">
        <v>4565</v>
      </c>
      <c r="B3708" s="22">
        <v>0</v>
      </c>
      <c r="C3708" s="22" t="s">
        <v>4606</v>
      </c>
      <c r="D3708" s="22">
        <v>9</v>
      </c>
      <c r="E3708" s="23" t="str">
        <f t="shared" si="342"/>
        <v>Purple</v>
      </c>
      <c r="F3708" s="72" t="s">
        <v>1687</v>
      </c>
      <c r="G3708" s="23"/>
      <c r="H3708" s="24" t="str">
        <f t="shared" si="343"/>
        <v>Start Loc</v>
      </c>
      <c r="I3708" s="24" t="str">
        <f t="shared" si="344"/>
        <v>End Loc</v>
      </c>
      <c r="J3708" s="24" t="str">
        <f t="shared" si="345"/>
        <v>Segment</v>
      </c>
      <c r="K3708" s="71" t="s">
        <v>877</v>
      </c>
      <c r="L3708" s="22">
        <v>0.25</v>
      </c>
      <c r="M3708" s="22">
        <v>0.49</v>
      </c>
      <c r="N3708" s="22">
        <v>9</v>
      </c>
      <c r="O3708" s="22">
        <v>1</v>
      </c>
      <c r="P3708" s="22">
        <v>0</v>
      </c>
      <c r="Q3708" s="22">
        <v>1</v>
      </c>
      <c r="R3708" s="22"/>
      <c r="S3708" s="22"/>
      <c r="T3708" s="22"/>
      <c r="U3708" t="s">
        <v>1267</v>
      </c>
      <c r="V3708" s="18">
        <f t="shared" si="346"/>
        <v>0.24</v>
      </c>
      <c r="W3708" s="18">
        <v>38.979928740299997</v>
      </c>
      <c r="X3708" s="18">
        <v>-84.021831700299998</v>
      </c>
      <c r="Y3708" s="18">
        <v>38.980432221699999</v>
      </c>
      <c r="Z3708" s="18">
        <v>-84.017488097099999</v>
      </c>
      <c r="AA3708" s="71" t="str">
        <f t="shared" si="347"/>
        <v>BRO</v>
      </c>
    </row>
    <row r="3709" spans="1:27" x14ac:dyDescent="0.25">
      <c r="A3709" s="22" t="s">
        <v>3887</v>
      </c>
      <c r="B3709" s="22">
        <v>0</v>
      </c>
      <c r="C3709" s="22" t="s">
        <v>4621</v>
      </c>
      <c r="D3709" s="22">
        <v>6</v>
      </c>
      <c r="E3709" s="23" t="str">
        <f t="shared" si="342"/>
        <v>Purple</v>
      </c>
      <c r="F3709" s="72" t="s">
        <v>1673</v>
      </c>
      <c r="G3709" s="23"/>
      <c r="H3709" s="24" t="str">
        <f t="shared" si="343"/>
        <v>Start Loc</v>
      </c>
      <c r="I3709" s="24" t="str">
        <f t="shared" si="344"/>
        <v>End Loc</v>
      </c>
      <c r="J3709" s="24" t="str">
        <f t="shared" si="345"/>
        <v>Segment</v>
      </c>
      <c r="K3709" s="71" t="s">
        <v>948</v>
      </c>
      <c r="L3709" s="22">
        <v>0.75</v>
      </c>
      <c r="M3709" s="22">
        <v>0.99</v>
      </c>
      <c r="N3709" s="22">
        <v>6</v>
      </c>
      <c r="O3709" s="22">
        <v>0</v>
      </c>
      <c r="P3709" s="22">
        <v>0</v>
      </c>
      <c r="Q3709" s="22">
        <v>1</v>
      </c>
      <c r="R3709" s="22"/>
      <c r="S3709" s="22"/>
      <c r="T3709" s="22"/>
      <c r="U3709" t="s">
        <v>365</v>
      </c>
      <c r="V3709" s="18">
        <f t="shared" si="346"/>
        <v>0.24</v>
      </c>
      <c r="W3709" s="18">
        <v>38.984080362699999</v>
      </c>
      <c r="X3709" s="18">
        <v>-84.201010324500004</v>
      </c>
      <c r="Y3709" s="18">
        <v>38.981650311599999</v>
      </c>
      <c r="Z3709" s="18">
        <v>-84.198010306300006</v>
      </c>
      <c r="AA3709" s="71" t="str">
        <f t="shared" si="347"/>
        <v>CLE</v>
      </c>
    </row>
    <row r="3710" spans="1:27" x14ac:dyDescent="0.25">
      <c r="A3710" s="22" t="s">
        <v>4554</v>
      </c>
      <c r="B3710" s="22">
        <v>0</v>
      </c>
      <c r="C3710" s="22" t="s">
        <v>4622</v>
      </c>
      <c r="D3710" s="22">
        <v>8</v>
      </c>
      <c r="E3710" s="23" t="str">
        <f t="shared" si="342"/>
        <v>Purple</v>
      </c>
      <c r="F3710" s="72" t="s">
        <v>1673</v>
      </c>
      <c r="G3710" s="23"/>
      <c r="H3710" s="24" t="str">
        <f t="shared" si="343"/>
        <v>Start Loc</v>
      </c>
      <c r="I3710" s="24" t="str">
        <f t="shared" si="344"/>
        <v>End Loc</v>
      </c>
      <c r="J3710" s="24" t="str">
        <f t="shared" si="345"/>
        <v>Segment</v>
      </c>
      <c r="K3710" s="71" t="s">
        <v>810</v>
      </c>
      <c r="L3710" s="22">
        <v>1.5</v>
      </c>
      <c r="M3710" s="22">
        <v>1.74</v>
      </c>
      <c r="N3710" s="22">
        <v>8</v>
      </c>
      <c r="O3710" s="22">
        <v>0</v>
      </c>
      <c r="P3710" s="22">
        <v>0</v>
      </c>
      <c r="Q3710" s="22">
        <v>3</v>
      </c>
      <c r="R3710" s="22"/>
      <c r="S3710" s="22"/>
      <c r="T3710" s="22"/>
      <c r="U3710" t="s">
        <v>1211</v>
      </c>
      <c r="V3710" s="18">
        <f t="shared" si="346"/>
        <v>0.24</v>
      </c>
      <c r="W3710" s="18">
        <v>38.994016313000003</v>
      </c>
      <c r="X3710" s="18">
        <v>-84.180470552100005</v>
      </c>
      <c r="Y3710" s="18">
        <v>38.9935634036</v>
      </c>
      <c r="Z3710" s="18">
        <v>-84.176133526399994</v>
      </c>
      <c r="AA3710" s="71" t="str">
        <f t="shared" si="347"/>
        <v>CLE</v>
      </c>
    </row>
    <row r="3711" spans="1:27" x14ac:dyDescent="0.25">
      <c r="A3711" s="22" t="s">
        <v>4448</v>
      </c>
      <c r="B3711" s="22">
        <v>0</v>
      </c>
      <c r="C3711" s="22" t="s">
        <v>4608</v>
      </c>
      <c r="D3711" s="22">
        <v>7</v>
      </c>
      <c r="E3711" s="23" t="str">
        <f t="shared" si="342"/>
        <v>Purple</v>
      </c>
      <c r="F3711" s="72" t="s">
        <v>1673</v>
      </c>
      <c r="G3711" s="23"/>
      <c r="H3711" s="24" t="str">
        <f t="shared" si="343"/>
        <v>Start Loc</v>
      </c>
      <c r="I3711" s="24" t="str">
        <f t="shared" si="344"/>
        <v>End Loc</v>
      </c>
      <c r="J3711" s="24" t="str">
        <f t="shared" si="345"/>
        <v>Segment</v>
      </c>
      <c r="K3711" s="71" t="s">
        <v>810</v>
      </c>
      <c r="L3711" s="22">
        <v>1.25</v>
      </c>
      <c r="M3711" s="22">
        <v>1.49</v>
      </c>
      <c r="N3711" s="22">
        <v>7</v>
      </c>
      <c r="O3711" s="22">
        <v>0</v>
      </c>
      <c r="P3711" s="22">
        <v>0</v>
      </c>
      <c r="Q3711" s="22">
        <v>4</v>
      </c>
      <c r="R3711" s="22"/>
      <c r="S3711" s="22"/>
      <c r="T3711" s="22"/>
      <c r="U3711" t="s">
        <v>1211</v>
      </c>
      <c r="V3711" s="18">
        <f t="shared" si="346"/>
        <v>0.24</v>
      </c>
      <c r="W3711" s="18">
        <v>38.994167135300003</v>
      </c>
      <c r="X3711" s="18">
        <v>-84.185106110500001</v>
      </c>
      <c r="Y3711" s="18">
        <v>38.994021399300003</v>
      </c>
      <c r="Z3711" s="18">
        <v>-84.180655897899996</v>
      </c>
      <c r="AA3711" s="71" t="str">
        <f t="shared" si="347"/>
        <v>CLE</v>
      </c>
    </row>
    <row r="3712" spans="1:27" x14ac:dyDescent="0.25">
      <c r="A3712" s="22" t="s">
        <v>4453</v>
      </c>
      <c r="B3712" s="22">
        <v>0</v>
      </c>
      <c r="C3712" s="22" t="s">
        <v>4606</v>
      </c>
      <c r="D3712" s="22">
        <v>7</v>
      </c>
      <c r="E3712" s="23" t="str">
        <f t="shared" si="342"/>
        <v>Purple</v>
      </c>
      <c r="F3712" s="72" t="s">
        <v>1673</v>
      </c>
      <c r="G3712" s="23"/>
      <c r="H3712" s="24" t="str">
        <f t="shared" si="343"/>
        <v>Start Loc</v>
      </c>
      <c r="I3712" s="24" t="str">
        <f t="shared" si="344"/>
        <v>End Loc</v>
      </c>
      <c r="J3712" s="24" t="str">
        <f t="shared" si="345"/>
        <v>Segment</v>
      </c>
      <c r="K3712" s="71" t="s">
        <v>808</v>
      </c>
      <c r="L3712" s="22">
        <v>0.25</v>
      </c>
      <c r="M3712" s="22">
        <v>0.49</v>
      </c>
      <c r="N3712" s="22">
        <v>7</v>
      </c>
      <c r="O3712" s="22">
        <v>0</v>
      </c>
      <c r="P3712" s="22">
        <v>0</v>
      </c>
      <c r="Q3712" s="22">
        <v>3</v>
      </c>
      <c r="R3712" s="22"/>
      <c r="S3712" s="22"/>
      <c r="T3712" s="22"/>
      <c r="U3712" t="s">
        <v>1200</v>
      </c>
      <c r="V3712" s="18">
        <f t="shared" si="346"/>
        <v>0.24</v>
      </c>
      <c r="W3712" s="18">
        <v>39.040340257499999</v>
      </c>
      <c r="X3712" s="18">
        <v>-84.228269288500002</v>
      </c>
      <c r="Y3712" s="18">
        <v>39.043317130799998</v>
      </c>
      <c r="Z3712" s="18">
        <v>-84.226558931300005</v>
      </c>
      <c r="AA3712" s="71" t="str">
        <f t="shared" si="347"/>
        <v>CLE</v>
      </c>
    </row>
    <row r="3713" spans="1:27" x14ac:dyDescent="0.25">
      <c r="A3713" s="22" t="s">
        <v>4491</v>
      </c>
      <c r="B3713" s="22">
        <v>0</v>
      </c>
      <c r="C3713" s="22" t="s">
        <v>4618</v>
      </c>
      <c r="D3713" s="22">
        <v>9</v>
      </c>
      <c r="E3713" s="23" t="str">
        <f t="shared" si="342"/>
        <v>Purple</v>
      </c>
      <c r="F3713" s="72" t="s">
        <v>1673</v>
      </c>
      <c r="G3713" s="23"/>
      <c r="H3713" s="24" t="str">
        <f t="shared" si="343"/>
        <v>Start Loc</v>
      </c>
      <c r="I3713" s="24" t="str">
        <f t="shared" si="344"/>
        <v>End Loc</v>
      </c>
      <c r="J3713" s="24" t="str">
        <f t="shared" si="345"/>
        <v>Segment</v>
      </c>
      <c r="K3713" s="71" t="s">
        <v>894</v>
      </c>
      <c r="L3713" s="22">
        <v>2</v>
      </c>
      <c r="M3713" s="22">
        <v>2.2400000000000002</v>
      </c>
      <c r="N3713" s="22">
        <v>9</v>
      </c>
      <c r="O3713" s="22">
        <v>0</v>
      </c>
      <c r="P3713" s="22">
        <v>1</v>
      </c>
      <c r="Q3713" s="22">
        <v>4</v>
      </c>
      <c r="R3713" s="22"/>
      <c r="S3713" s="22"/>
      <c r="T3713" s="22"/>
      <c r="U3713" t="s">
        <v>282</v>
      </c>
      <c r="V3713" s="18">
        <f t="shared" si="346"/>
        <v>0.24000000000000021</v>
      </c>
      <c r="W3713" s="18">
        <v>39.041186173600003</v>
      </c>
      <c r="X3713" s="18">
        <v>-84.292378068100007</v>
      </c>
      <c r="Y3713" s="18">
        <v>39.043914430100003</v>
      </c>
      <c r="Z3713" s="18">
        <v>-84.292105663000001</v>
      </c>
      <c r="AA3713" s="71" t="str">
        <f t="shared" si="347"/>
        <v>CLE</v>
      </c>
    </row>
    <row r="3714" spans="1:27" x14ac:dyDescent="0.25">
      <c r="A3714" s="22" t="s">
        <v>4393</v>
      </c>
      <c r="B3714" s="22">
        <v>0</v>
      </c>
      <c r="C3714" s="22" t="s">
        <v>4617</v>
      </c>
      <c r="D3714" s="22">
        <v>10</v>
      </c>
      <c r="E3714" s="23" t="str">
        <f t="shared" si="342"/>
        <v>Purple</v>
      </c>
      <c r="F3714" s="72" t="s">
        <v>1670</v>
      </c>
      <c r="G3714" s="23"/>
      <c r="H3714" s="24" t="str">
        <f t="shared" si="343"/>
        <v>Start Loc</v>
      </c>
      <c r="I3714" s="24" t="str">
        <f t="shared" si="344"/>
        <v>End Loc</v>
      </c>
      <c r="J3714" s="24" t="str">
        <f t="shared" si="345"/>
        <v>Segment</v>
      </c>
      <c r="K3714" s="71" t="s">
        <v>935</v>
      </c>
      <c r="L3714" s="22">
        <v>2.75</v>
      </c>
      <c r="M3714" s="22">
        <v>2.99</v>
      </c>
      <c r="N3714" s="22">
        <v>10</v>
      </c>
      <c r="O3714" s="22">
        <v>1</v>
      </c>
      <c r="P3714" s="22">
        <v>0</v>
      </c>
      <c r="Q3714" s="22">
        <v>3</v>
      </c>
      <c r="R3714" s="22"/>
      <c r="S3714" s="22"/>
      <c r="T3714" s="22"/>
      <c r="U3714" t="s">
        <v>1304</v>
      </c>
      <c r="V3714" s="18">
        <f t="shared" si="346"/>
        <v>0.24000000000000021</v>
      </c>
      <c r="W3714" s="18">
        <v>39.061077053200002</v>
      </c>
      <c r="X3714" s="18">
        <v>-84.352717050600006</v>
      </c>
      <c r="Y3714" s="18">
        <v>39.064425747400001</v>
      </c>
      <c r="Z3714" s="18">
        <v>-84.352082019799994</v>
      </c>
      <c r="AA3714" s="71" t="str">
        <f t="shared" si="347"/>
        <v>HAM</v>
      </c>
    </row>
    <row r="3715" spans="1:27" x14ac:dyDescent="0.25">
      <c r="A3715" s="22" t="s">
        <v>4252</v>
      </c>
      <c r="B3715" s="22">
        <v>0</v>
      </c>
      <c r="C3715" s="22" t="s">
        <v>4643</v>
      </c>
      <c r="D3715" s="22">
        <v>6</v>
      </c>
      <c r="E3715" s="23" t="str">
        <f t="shared" si="342"/>
        <v>Purple</v>
      </c>
      <c r="F3715" s="72" t="s">
        <v>1670</v>
      </c>
      <c r="G3715" s="23"/>
      <c r="H3715" s="24" t="str">
        <f t="shared" si="343"/>
        <v>Start Loc</v>
      </c>
      <c r="I3715" s="24" t="str">
        <f t="shared" si="344"/>
        <v>End Loc</v>
      </c>
      <c r="J3715" s="24" t="str">
        <f t="shared" si="345"/>
        <v>Segment</v>
      </c>
      <c r="K3715" s="71" t="s">
        <v>935</v>
      </c>
      <c r="L3715" s="22">
        <v>3.5</v>
      </c>
      <c r="M3715" s="22">
        <v>3.74</v>
      </c>
      <c r="N3715" s="22">
        <v>6</v>
      </c>
      <c r="O3715" s="22">
        <v>0</v>
      </c>
      <c r="P3715" s="22">
        <v>0</v>
      </c>
      <c r="Q3715" s="22">
        <v>0</v>
      </c>
      <c r="R3715" s="22"/>
      <c r="S3715" s="22"/>
      <c r="T3715" s="22"/>
      <c r="U3715" t="s">
        <v>1304</v>
      </c>
      <c r="V3715" s="18">
        <f t="shared" si="346"/>
        <v>0.24000000000000021</v>
      </c>
      <c r="W3715" s="18">
        <v>39.071704099400002</v>
      </c>
      <c r="X3715" s="18">
        <v>-84.352093475999993</v>
      </c>
      <c r="Y3715" s="18">
        <v>39.0751766952</v>
      </c>
      <c r="Z3715" s="18">
        <v>-84.351997171299999</v>
      </c>
      <c r="AA3715" s="71" t="str">
        <f t="shared" si="347"/>
        <v>HAM</v>
      </c>
    </row>
    <row r="3716" spans="1:27" x14ac:dyDescent="0.25">
      <c r="A3716" s="22" t="s">
        <v>4316</v>
      </c>
      <c r="B3716" s="22">
        <v>0</v>
      </c>
      <c r="C3716" s="22" t="s">
        <v>4620</v>
      </c>
      <c r="D3716" s="22">
        <v>7</v>
      </c>
      <c r="E3716" s="23" t="str">
        <f t="shared" si="342"/>
        <v>Purple</v>
      </c>
      <c r="F3716" s="72" t="s">
        <v>1673</v>
      </c>
      <c r="G3716" s="23"/>
      <c r="H3716" s="24" t="str">
        <f t="shared" si="343"/>
        <v>Start Loc</v>
      </c>
      <c r="I3716" s="24" t="str">
        <f t="shared" si="344"/>
        <v>End Loc</v>
      </c>
      <c r="J3716" s="24" t="str">
        <f t="shared" si="345"/>
        <v>Segment</v>
      </c>
      <c r="K3716" s="71" t="s">
        <v>1039</v>
      </c>
      <c r="L3716" s="22">
        <v>0</v>
      </c>
      <c r="M3716" s="22">
        <v>0.24</v>
      </c>
      <c r="N3716" s="22">
        <v>7</v>
      </c>
      <c r="O3716" s="22">
        <v>0</v>
      </c>
      <c r="P3716" s="22">
        <v>0</v>
      </c>
      <c r="Q3716" s="22">
        <v>3</v>
      </c>
      <c r="R3716" s="22"/>
      <c r="S3716" s="22"/>
      <c r="T3716" s="22"/>
      <c r="U3716" t="s">
        <v>624</v>
      </c>
      <c r="V3716" s="18">
        <f t="shared" si="346"/>
        <v>0.24</v>
      </c>
      <c r="W3716" s="18">
        <v>39.0758019373</v>
      </c>
      <c r="X3716" s="18">
        <v>-84.168507150300002</v>
      </c>
      <c r="Y3716" s="18">
        <v>39.076958698299997</v>
      </c>
      <c r="Z3716" s="18">
        <v>-84.164534010500006</v>
      </c>
      <c r="AA3716" s="71" t="str">
        <f t="shared" si="347"/>
        <v>CLE</v>
      </c>
    </row>
    <row r="3717" spans="1:27" x14ac:dyDescent="0.25">
      <c r="A3717" s="22" t="s">
        <v>4459</v>
      </c>
      <c r="B3717" s="22">
        <v>0</v>
      </c>
      <c r="C3717" s="22" t="s">
        <v>4614</v>
      </c>
      <c r="D3717" s="22">
        <v>8</v>
      </c>
      <c r="E3717" s="23" t="str">
        <f t="shared" si="342"/>
        <v>Purple</v>
      </c>
      <c r="F3717" s="72" t="s">
        <v>1687</v>
      </c>
      <c r="G3717" s="23"/>
      <c r="H3717" s="24" t="str">
        <f t="shared" si="343"/>
        <v>Start Loc</v>
      </c>
      <c r="I3717" s="24" t="str">
        <f t="shared" si="344"/>
        <v>End Loc</v>
      </c>
      <c r="J3717" s="24" t="str">
        <f t="shared" si="345"/>
        <v>Segment</v>
      </c>
      <c r="K3717" s="71" t="s">
        <v>984</v>
      </c>
      <c r="L3717" s="22">
        <v>3.75</v>
      </c>
      <c r="M3717" s="22">
        <v>3.99</v>
      </c>
      <c r="N3717" s="22">
        <v>8</v>
      </c>
      <c r="O3717" s="22">
        <v>0</v>
      </c>
      <c r="P3717" s="22">
        <v>0</v>
      </c>
      <c r="Q3717" s="22">
        <v>5</v>
      </c>
      <c r="R3717" s="22"/>
      <c r="S3717" s="22"/>
      <c r="T3717" s="22"/>
      <c r="U3717" t="s">
        <v>354</v>
      </c>
      <c r="V3717" s="18">
        <f t="shared" si="346"/>
        <v>0.24000000000000021</v>
      </c>
      <c r="W3717" s="18">
        <v>39.081221603400003</v>
      </c>
      <c r="X3717" s="18">
        <v>-83.952950111500002</v>
      </c>
      <c r="Y3717" s="18">
        <v>39.080334666100001</v>
      </c>
      <c r="Z3717" s="18">
        <v>-83.948655952400003</v>
      </c>
      <c r="AA3717" s="71" t="str">
        <f t="shared" si="347"/>
        <v>BRO</v>
      </c>
    </row>
    <row r="3718" spans="1:27" x14ac:dyDescent="0.25">
      <c r="A3718" s="22" t="s">
        <v>3429</v>
      </c>
      <c r="B3718" s="22">
        <v>0</v>
      </c>
      <c r="C3718" s="22" t="s">
        <v>4620</v>
      </c>
      <c r="D3718" s="22">
        <v>9</v>
      </c>
      <c r="E3718" s="23" t="str">
        <f t="shared" si="342"/>
        <v>Purple</v>
      </c>
      <c r="F3718" s="72" t="s">
        <v>1673</v>
      </c>
      <c r="G3718" s="23"/>
      <c r="H3718" s="24" t="str">
        <f t="shared" si="343"/>
        <v>Start Loc</v>
      </c>
      <c r="I3718" s="24" t="str">
        <f t="shared" si="344"/>
        <v>End Loc</v>
      </c>
      <c r="J3718" s="24" t="str">
        <f t="shared" si="345"/>
        <v>Segment</v>
      </c>
      <c r="K3718" s="71" t="s">
        <v>1192</v>
      </c>
      <c r="L3718" s="22">
        <v>0</v>
      </c>
      <c r="M3718" s="22">
        <v>0.24</v>
      </c>
      <c r="N3718" s="22">
        <v>9</v>
      </c>
      <c r="O3718" s="22">
        <v>0</v>
      </c>
      <c r="P3718" s="22">
        <v>0</v>
      </c>
      <c r="Q3718" s="22">
        <v>1</v>
      </c>
      <c r="R3718" s="22"/>
      <c r="S3718" s="22"/>
      <c r="T3718" s="22"/>
      <c r="U3718" t="s">
        <v>1430</v>
      </c>
      <c r="V3718" s="18">
        <f t="shared" si="346"/>
        <v>0.24</v>
      </c>
      <c r="W3718" s="18">
        <v>39.0778506069</v>
      </c>
      <c r="X3718" s="18">
        <v>-84.157243472299996</v>
      </c>
      <c r="Y3718" s="18">
        <v>39.080638708400002</v>
      </c>
      <c r="Z3718" s="18">
        <v>-84.155405458100006</v>
      </c>
      <c r="AA3718" s="71" t="str">
        <f t="shared" si="347"/>
        <v>CLE</v>
      </c>
    </row>
    <row r="3719" spans="1:27" x14ac:dyDescent="0.25">
      <c r="A3719" s="22" t="s">
        <v>4063</v>
      </c>
      <c r="B3719" s="22">
        <v>0</v>
      </c>
      <c r="C3719" s="22" t="s">
        <v>4619</v>
      </c>
      <c r="D3719" s="22">
        <v>6</v>
      </c>
      <c r="E3719" s="23" t="str">
        <f t="shared" si="342"/>
        <v>Purple</v>
      </c>
      <c r="F3719" s="72" t="s">
        <v>1670</v>
      </c>
      <c r="G3719" s="23"/>
      <c r="H3719" s="24" t="str">
        <f t="shared" si="343"/>
        <v>Start Loc</v>
      </c>
      <c r="I3719" s="24" t="str">
        <f t="shared" si="344"/>
        <v>End Loc</v>
      </c>
      <c r="J3719" s="24" t="str">
        <f t="shared" si="345"/>
        <v>Segment</v>
      </c>
      <c r="K3719" s="71" t="s">
        <v>827</v>
      </c>
      <c r="L3719" s="22">
        <v>0.5</v>
      </c>
      <c r="M3719" s="22">
        <v>0.74</v>
      </c>
      <c r="N3719" s="22">
        <v>6</v>
      </c>
      <c r="O3719" s="22">
        <v>0</v>
      </c>
      <c r="P3719" s="22">
        <v>0</v>
      </c>
      <c r="Q3719" s="22">
        <v>6</v>
      </c>
      <c r="R3719" s="22"/>
      <c r="S3719" s="22"/>
      <c r="T3719" s="22"/>
      <c r="U3719" t="s">
        <v>220</v>
      </c>
      <c r="V3719" s="18">
        <f t="shared" si="346"/>
        <v>0.24</v>
      </c>
      <c r="W3719" s="18">
        <v>39.081584296099997</v>
      </c>
      <c r="X3719" s="18">
        <v>-84.617107154999999</v>
      </c>
      <c r="Y3719" s="18">
        <v>39.084163229700003</v>
      </c>
      <c r="Z3719" s="18">
        <v>-84.617844069100002</v>
      </c>
      <c r="AA3719" s="71" t="str">
        <f t="shared" si="347"/>
        <v>HAM</v>
      </c>
    </row>
    <row r="3720" spans="1:27" x14ac:dyDescent="0.25">
      <c r="A3720" s="22" t="s">
        <v>4558</v>
      </c>
      <c r="B3720" s="22">
        <v>0</v>
      </c>
      <c r="C3720" s="22" t="s">
        <v>4609</v>
      </c>
      <c r="D3720" s="22">
        <v>9</v>
      </c>
      <c r="E3720" s="23" t="str">
        <f t="shared" si="342"/>
        <v>Purple</v>
      </c>
      <c r="F3720" s="72" t="s">
        <v>1673</v>
      </c>
      <c r="G3720" s="23"/>
      <c r="H3720" s="24" t="str">
        <f t="shared" si="343"/>
        <v>Start Loc</v>
      </c>
      <c r="I3720" s="24" t="str">
        <f t="shared" si="344"/>
        <v>End Loc</v>
      </c>
      <c r="J3720" s="24" t="str">
        <f t="shared" si="345"/>
        <v>Segment</v>
      </c>
      <c r="K3720" s="71" t="s">
        <v>819</v>
      </c>
      <c r="L3720" s="22">
        <v>4.25</v>
      </c>
      <c r="M3720" s="22">
        <v>4.49</v>
      </c>
      <c r="N3720" s="22">
        <v>9</v>
      </c>
      <c r="O3720" s="22">
        <v>3</v>
      </c>
      <c r="P3720" s="22">
        <v>1</v>
      </c>
      <c r="Q3720" s="22">
        <v>5</v>
      </c>
      <c r="R3720" s="22"/>
      <c r="S3720" s="22"/>
      <c r="T3720" s="22"/>
      <c r="U3720" t="s">
        <v>218</v>
      </c>
      <c r="V3720" s="18">
        <f t="shared" si="346"/>
        <v>0.24000000000000021</v>
      </c>
      <c r="W3720" s="18">
        <v>39.086506968899997</v>
      </c>
      <c r="X3720" s="18">
        <v>-84.234714866900006</v>
      </c>
      <c r="Y3720" s="18">
        <v>39.084361678400001</v>
      </c>
      <c r="Z3720" s="18">
        <v>-84.231326783699998</v>
      </c>
      <c r="AA3720" s="71" t="str">
        <f t="shared" si="347"/>
        <v>CLE</v>
      </c>
    </row>
    <row r="3721" spans="1:27" x14ac:dyDescent="0.25">
      <c r="A3721" s="22" t="s">
        <v>3327</v>
      </c>
      <c r="B3721" s="22">
        <v>0</v>
      </c>
      <c r="C3721" s="22" t="s">
        <v>4615</v>
      </c>
      <c r="D3721" s="22">
        <v>7</v>
      </c>
      <c r="E3721" s="23" t="str">
        <f t="shared" ref="E3721:E3784" si="348">IF(D3721&gt;15,"Red",IF(D3721&gt;10,"Yellow",IF(D3721&gt;5,"Purple",IF(D3721&gt;1,"Green",""))))</f>
        <v>Purple</v>
      </c>
      <c r="F3721" s="72" t="s">
        <v>1673</v>
      </c>
      <c r="G3721" s="23"/>
      <c r="H3721" s="24" t="str">
        <f t="shared" ref="H3721:H3784" si="349">IF(W3721=0,"Unavailable",HYPERLINK(CONCATENATE("http://maps.google.com/maps?q=",+W3721,",+",+X3721,"+(Begin)&amp;iwloc=A&amp;hl=en"),"Start Loc"))</f>
        <v>Start Loc</v>
      </c>
      <c r="I3721" s="24" t="str">
        <f t="shared" ref="I3721:I3784" si="350">IF(Y3721=0,"Unavailable",HYPERLINK(CONCATENATE("http://maps.google.com/maps?q=",+Y3721,",+",+Z3721,"+(End)&amp;iwloc=A&amp;hl=en"),"End Loc"))</f>
        <v>End Loc</v>
      </c>
      <c r="J3721" s="24" t="str">
        <f t="shared" ref="J3721:J3784" si="351">HYPERLINK(CONCATENATE("https://www.google.us/maps/dir/",W3721,",",X3721,"/",Y3721,",",Z3721,"/@",AVERAGE(W3721,Y3721),",",AVERAGE(X3721,Z3721),",15z"),"Segment")</f>
        <v>Segment</v>
      </c>
      <c r="K3721" s="71" t="s">
        <v>843</v>
      </c>
      <c r="L3721" s="22">
        <v>2.5</v>
      </c>
      <c r="M3721" s="22">
        <v>2.74</v>
      </c>
      <c r="N3721" s="22">
        <v>7</v>
      </c>
      <c r="O3721" s="22">
        <v>0</v>
      </c>
      <c r="P3721" s="22">
        <v>0</v>
      </c>
      <c r="Q3721" s="22">
        <v>1</v>
      </c>
      <c r="R3721" s="22"/>
      <c r="S3721" s="22"/>
      <c r="T3721" s="22"/>
      <c r="U3721" t="s">
        <v>231</v>
      </c>
      <c r="V3721" s="18">
        <f t="shared" ref="V3721:V3784" si="352">M3721-L3721</f>
        <v>0.24000000000000021</v>
      </c>
      <c r="W3721" s="18">
        <v>39.081800145800003</v>
      </c>
      <c r="X3721" s="18">
        <v>-84.252134390500004</v>
      </c>
      <c r="Y3721" s="18">
        <v>39.084651495499998</v>
      </c>
      <c r="Z3721" s="18">
        <v>-84.254563316499997</v>
      </c>
      <c r="AA3721" s="71" t="str">
        <f t="shared" ref="AA3721:AA3784" si="353">MID(U3721,2,3)</f>
        <v>CLE</v>
      </c>
    </row>
    <row r="3722" spans="1:27" x14ac:dyDescent="0.25">
      <c r="A3722" s="22" t="s">
        <v>4381</v>
      </c>
      <c r="B3722" s="22">
        <v>0</v>
      </c>
      <c r="C3722" s="22" t="s">
        <v>4620</v>
      </c>
      <c r="D3722" s="22">
        <v>8</v>
      </c>
      <c r="E3722" s="23" t="str">
        <f t="shared" si="348"/>
        <v>Purple</v>
      </c>
      <c r="F3722" s="72" t="s">
        <v>1673</v>
      </c>
      <c r="G3722" s="23"/>
      <c r="H3722" s="24" t="str">
        <f t="shared" si="349"/>
        <v>Start Loc</v>
      </c>
      <c r="I3722" s="24" t="str">
        <f t="shared" si="350"/>
        <v>End Loc</v>
      </c>
      <c r="J3722" s="24" t="str">
        <f t="shared" si="351"/>
        <v>Segment</v>
      </c>
      <c r="K3722" s="71" t="s">
        <v>799</v>
      </c>
      <c r="L3722" s="22">
        <v>0</v>
      </c>
      <c r="M3722" s="22">
        <v>0.24</v>
      </c>
      <c r="N3722" s="22">
        <v>8</v>
      </c>
      <c r="O3722" s="22">
        <v>0</v>
      </c>
      <c r="P3722" s="22">
        <v>0</v>
      </c>
      <c r="Q3722" s="22">
        <v>1</v>
      </c>
      <c r="R3722" s="22"/>
      <c r="S3722" s="22"/>
      <c r="T3722" s="22"/>
      <c r="U3722" t="s">
        <v>208</v>
      </c>
      <c r="V3722" s="18">
        <f t="shared" si="352"/>
        <v>0.24</v>
      </c>
      <c r="W3722" s="18">
        <v>39.086618825899997</v>
      </c>
      <c r="X3722" s="18">
        <v>-84.311023374399994</v>
      </c>
      <c r="Y3722" s="18">
        <v>39.086617218699999</v>
      </c>
      <c r="Z3722" s="18">
        <v>-84.306587569000001</v>
      </c>
      <c r="AA3722" s="71" t="str">
        <f t="shared" si="353"/>
        <v>CLE</v>
      </c>
    </row>
    <row r="3723" spans="1:27" x14ac:dyDescent="0.25">
      <c r="A3723" s="22" t="s">
        <v>4444</v>
      </c>
      <c r="B3723" s="22">
        <v>0</v>
      </c>
      <c r="C3723" s="22" t="s">
        <v>4621</v>
      </c>
      <c r="D3723" s="22">
        <v>8</v>
      </c>
      <c r="E3723" s="23" t="str">
        <f t="shared" si="348"/>
        <v>Purple</v>
      </c>
      <c r="F3723" s="72" t="s">
        <v>1670</v>
      </c>
      <c r="G3723" s="23"/>
      <c r="H3723" s="24" t="str">
        <f t="shared" si="349"/>
        <v>Start Loc</v>
      </c>
      <c r="I3723" s="24" t="str">
        <f t="shared" si="350"/>
        <v>End Loc</v>
      </c>
      <c r="J3723" s="24" t="str">
        <f t="shared" si="351"/>
        <v>Segment</v>
      </c>
      <c r="K3723" s="71" t="s">
        <v>827</v>
      </c>
      <c r="L3723" s="22">
        <v>0.75</v>
      </c>
      <c r="M3723" s="22">
        <v>0.99</v>
      </c>
      <c r="N3723" s="22">
        <v>8</v>
      </c>
      <c r="O3723" s="22">
        <v>0</v>
      </c>
      <c r="P3723" s="22">
        <v>0</v>
      </c>
      <c r="Q3723" s="22">
        <v>4</v>
      </c>
      <c r="R3723" s="22"/>
      <c r="S3723" s="22"/>
      <c r="T3723" s="22"/>
      <c r="U3723" t="s">
        <v>220</v>
      </c>
      <c r="V3723" s="18">
        <f t="shared" si="352"/>
        <v>0.24</v>
      </c>
      <c r="W3723" s="18">
        <v>39.084282348499997</v>
      </c>
      <c r="X3723" s="18">
        <v>-84.617950411699994</v>
      </c>
      <c r="Y3723" s="18">
        <v>39.087368181400002</v>
      </c>
      <c r="Z3723" s="18">
        <v>-84.618831207100001</v>
      </c>
      <c r="AA3723" s="71" t="str">
        <f t="shared" si="353"/>
        <v>HAM</v>
      </c>
    </row>
    <row r="3724" spans="1:27" x14ac:dyDescent="0.25">
      <c r="A3724" s="22" t="s">
        <v>5510</v>
      </c>
      <c r="B3724" s="22">
        <v>0</v>
      </c>
      <c r="C3724" s="22" t="s">
        <v>4619</v>
      </c>
      <c r="D3724" s="22">
        <v>8</v>
      </c>
      <c r="E3724" s="23" t="str">
        <f t="shared" si="348"/>
        <v>Purple</v>
      </c>
      <c r="F3724" s="72" t="s">
        <v>1670</v>
      </c>
      <c r="G3724" s="23"/>
      <c r="H3724" s="24" t="str">
        <f t="shared" si="349"/>
        <v>Start Loc</v>
      </c>
      <c r="I3724" s="24" t="str">
        <f t="shared" si="350"/>
        <v>End Loc</v>
      </c>
      <c r="J3724" s="24" t="str">
        <f t="shared" si="351"/>
        <v>Segment</v>
      </c>
      <c r="K3724" s="71" t="s">
        <v>797</v>
      </c>
      <c r="L3724" s="22">
        <v>0.5</v>
      </c>
      <c r="M3724" s="22">
        <v>0.74</v>
      </c>
      <c r="N3724" s="22">
        <v>8</v>
      </c>
      <c r="O3724" s="22">
        <v>0</v>
      </c>
      <c r="P3724" s="22">
        <v>0</v>
      </c>
      <c r="Q3724" s="22">
        <v>0</v>
      </c>
      <c r="R3724" s="22"/>
      <c r="S3724" s="22"/>
      <c r="T3724" s="22"/>
      <c r="U3724" t="s">
        <v>1205</v>
      </c>
      <c r="V3724" s="18">
        <f t="shared" si="352"/>
        <v>0.24</v>
      </c>
      <c r="W3724" s="18">
        <v>39.087250311699997</v>
      </c>
      <c r="X3724" s="18">
        <v>-84.367683777300002</v>
      </c>
      <c r="Y3724" s="18">
        <v>39.0905238936</v>
      </c>
      <c r="Z3724" s="18">
        <v>-84.367498262599995</v>
      </c>
      <c r="AA3724" s="71" t="str">
        <f t="shared" si="353"/>
        <v>HAM</v>
      </c>
    </row>
    <row r="3725" spans="1:27" x14ac:dyDescent="0.25">
      <c r="A3725" s="22" t="s">
        <v>3833</v>
      </c>
      <c r="B3725" s="22">
        <v>0</v>
      </c>
      <c r="C3725" s="22" t="s">
        <v>4620</v>
      </c>
      <c r="D3725" s="22">
        <v>6</v>
      </c>
      <c r="E3725" s="23" t="str">
        <f t="shared" si="348"/>
        <v>Purple</v>
      </c>
      <c r="F3725" s="72" t="s">
        <v>1687</v>
      </c>
      <c r="G3725" s="23"/>
      <c r="H3725" s="24" t="str">
        <f t="shared" si="349"/>
        <v>Start Loc</v>
      </c>
      <c r="I3725" s="24" t="str">
        <f t="shared" si="350"/>
        <v>End Loc</v>
      </c>
      <c r="J3725" s="24" t="str">
        <f t="shared" si="351"/>
        <v>Segment</v>
      </c>
      <c r="K3725" s="71" t="s">
        <v>796</v>
      </c>
      <c r="L3725" s="22">
        <v>0</v>
      </c>
      <c r="M3725" s="22">
        <v>0.24</v>
      </c>
      <c r="N3725" s="22">
        <v>6</v>
      </c>
      <c r="O3725" s="22">
        <v>0</v>
      </c>
      <c r="P3725" s="22">
        <v>1</v>
      </c>
      <c r="Q3725" s="22">
        <v>3</v>
      </c>
      <c r="R3725" s="22"/>
      <c r="S3725" s="22"/>
      <c r="T3725" s="22"/>
      <c r="U3725" t="s">
        <v>1830</v>
      </c>
      <c r="V3725" s="18">
        <f t="shared" si="352"/>
        <v>0.24</v>
      </c>
      <c r="W3725" s="18">
        <v>39.0930332159</v>
      </c>
      <c r="X3725" s="18">
        <v>-84.010256086799998</v>
      </c>
      <c r="Y3725" s="18">
        <v>39.091829662000002</v>
      </c>
      <c r="Z3725" s="18">
        <v>-84.006214083100005</v>
      </c>
      <c r="AA3725" s="71" t="str">
        <f t="shared" si="353"/>
        <v>BRO</v>
      </c>
    </row>
    <row r="3726" spans="1:27" x14ac:dyDescent="0.25">
      <c r="A3726" s="22" t="s">
        <v>4525</v>
      </c>
      <c r="B3726" s="22">
        <v>0</v>
      </c>
      <c r="C3726" s="22" t="s">
        <v>4617</v>
      </c>
      <c r="D3726" s="22">
        <v>8</v>
      </c>
      <c r="E3726" s="23" t="str">
        <f t="shared" si="348"/>
        <v>Purple</v>
      </c>
      <c r="F3726" s="72" t="s">
        <v>1670</v>
      </c>
      <c r="G3726" s="23"/>
      <c r="H3726" s="24" t="str">
        <f t="shared" si="349"/>
        <v>Start Loc</v>
      </c>
      <c r="I3726" s="24" t="str">
        <f t="shared" si="350"/>
        <v>End Loc</v>
      </c>
      <c r="J3726" s="24" t="str">
        <f t="shared" si="351"/>
        <v>Segment</v>
      </c>
      <c r="K3726" s="71" t="s">
        <v>200</v>
      </c>
      <c r="L3726" s="22">
        <v>2.75</v>
      </c>
      <c r="M3726" s="22">
        <v>2.99</v>
      </c>
      <c r="N3726" s="22">
        <v>8</v>
      </c>
      <c r="O3726" s="22">
        <v>0</v>
      </c>
      <c r="P3726" s="22">
        <v>0</v>
      </c>
      <c r="Q3726" s="22">
        <v>2</v>
      </c>
      <c r="R3726" s="22"/>
      <c r="S3726" s="22"/>
      <c r="T3726" s="22"/>
      <c r="U3726" t="s">
        <v>198</v>
      </c>
      <c r="V3726" s="18">
        <f t="shared" si="352"/>
        <v>0.24000000000000021</v>
      </c>
      <c r="W3726" s="18">
        <v>39.091274138999999</v>
      </c>
      <c r="X3726" s="18">
        <v>-84.356882534999997</v>
      </c>
      <c r="Y3726" s="18">
        <v>39.092013850699999</v>
      </c>
      <c r="Z3726" s="18">
        <v>-84.352730413000003</v>
      </c>
      <c r="AA3726" s="71" t="str">
        <f t="shared" si="353"/>
        <v>HAM</v>
      </c>
    </row>
    <row r="3727" spans="1:27" x14ac:dyDescent="0.25">
      <c r="A3727" s="22" t="s">
        <v>4332</v>
      </c>
      <c r="B3727" s="22">
        <v>0</v>
      </c>
      <c r="C3727" s="22" t="s">
        <v>4624</v>
      </c>
      <c r="D3727" s="22">
        <v>10</v>
      </c>
      <c r="E3727" s="23" t="str">
        <f t="shared" si="348"/>
        <v>Purple</v>
      </c>
      <c r="F3727" s="72" t="s">
        <v>1670</v>
      </c>
      <c r="G3727" s="23"/>
      <c r="H3727" s="24" t="str">
        <f t="shared" si="349"/>
        <v>Start Loc</v>
      </c>
      <c r="I3727" s="24" t="str">
        <f t="shared" si="350"/>
        <v>End Loc</v>
      </c>
      <c r="J3727" s="24" t="str">
        <f t="shared" si="351"/>
        <v>Segment</v>
      </c>
      <c r="K3727" s="71" t="s">
        <v>200</v>
      </c>
      <c r="L3727" s="22">
        <v>2.25</v>
      </c>
      <c r="M3727" s="22">
        <v>2.4900000000000002</v>
      </c>
      <c r="N3727" s="22">
        <v>10</v>
      </c>
      <c r="O3727" s="22">
        <v>0</v>
      </c>
      <c r="P3727" s="22">
        <v>0</v>
      </c>
      <c r="Q3727" s="22">
        <v>7</v>
      </c>
      <c r="R3727" s="22"/>
      <c r="S3727" s="22"/>
      <c r="T3727" s="22"/>
      <c r="U3727" t="s">
        <v>198</v>
      </c>
      <c r="V3727" s="18">
        <f t="shared" si="352"/>
        <v>0.24000000000000021</v>
      </c>
      <c r="W3727" s="18">
        <v>39.093705167400003</v>
      </c>
      <c r="X3727" s="18">
        <v>-84.365134205800004</v>
      </c>
      <c r="Y3727" s="18">
        <v>39.0923370752</v>
      </c>
      <c r="Z3727" s="18">
        <v>-84.361088223400003</v>
      </c>
      <c r="AA3727" s="71" t="str">
        <f t="shared" si="353"/>
        <v>HAM</v>
      </c>
    </row>
    <row r="3728" spans="1:27" x14ac:dyDescent="0.25">
      <c r="A3728" s="22" t="s">
        <v>5512</v>
      </c>
      <c r="B3728" s="22">
        <v>0</v>
      </c>
      <c r="C3728" s="22" t="s">
        <v>4617</v>
      </c>
      <c r="D3728" s="22">
        <v>10</v>
      </c>
      <c r="E3728" s="23" t="str">
        <f t="shared" si="348"/>
        <v>Purple</v>
      </c>
      <c r="F3728" s="72" t="s">
        <v>1670</v>
      </c>
      <c r="G3728" s="23"/>
      <c r="H3728" s="24" t="str">
        <f t="shared" si="349"/>
        <v>Start Loc</v>
      </c>
      <c r="I3728" s="24" t="str">
        <f t="shared" si="350"/>
        <v>End Loc</v>
      </c>
      <c r="J3728" s="24" t="str">
        <f t="shared" si="351"/>
        <v>Segment</v>
      </c>
      <c r="K3728" s="71" t="s">
        <v>809</v>
      </c>
      <c r="L3728" s="22">
        <v>2.75</v>
      </c>
      <c r="M3728" s="22">
        <v>2.99</v>
      </c>
      <c r="N3728" s="22">
        <v>10</v>
      </c>
      <c r="O3728" s="22">
        <v>0</v>
      </c>
      <c r="P3728" s="22">
        <v>0</v>
      </c>
      <c r="Q3728" s="22">
        <v>2</v>
      </c>
      <c r="R3728" s="22"/>
      <c r="S3728" s="22"/>
      <c r="T3728" s="22"/>
      <c r="U3728" t="s">
        <v>1217</v>
      </c>
      <c r="V3728" s="18">
        <f t="shared" si="352"/>
        <v>0.24000000000000021</v>
      </c>
      <c r="W3728" s="18">
        <v>39.093460206899998</v>
      </c>
      <c r="X3728" s="18">
        <v>-84.594875632200001</v>
      </c>
      <c r="Y3728" s="18">
        <v>39.094956481200001</v>
      </c>
      <c r="Z3728" s="18">
        <v>-84.591196333100001</v>
      </c>
      <c r="AA3728" s="71" t="str">
        <f t="shared" si="353"/>
        <v>HAM</v>
      </c>
    </row>
    <row r="3729" spans="1:27" x14ac:dyDescent="0.25">
      <c r="A3729" s="22" t="s">
        <v>4345</v>
      </c>
      <c r="B3729" s="22">
        <v>0</v>
      </c>
      <c r="C3729" s="22" t="s">
        <v>4620</v>
      </c>
      <c r="D3729" s="22">
        <v>7</v>
      </c>
      <c r="E3729" s="23" t="str">
        <f t="shared" si="348"/>
        <v>Purple</v>
      </c>
      <c r="F3729" s="72" t="s">
        <v>1673</v>
      </c>
      <c r="G3729" s="23"/>
      <c r="H3729" s="24" t="str">
        <f t="shared" si="349"/>
        <v>Start Loc</v>
      </c>
      <c r="I3729" s="24" t="str">
        <f t="shared" si="350"/>
        <v>End Loc</v>
      </c>
      <c r="J3729" s="24" t="str">
        <f t="shared" si="351"/>
        <v>Segment</v>
      </c>
      <c r="K3729" s="71" t="s">
        <v>851</v>
      </c>
      <c r="L3729" s="22">
        <v>0</v>
      </c>
      <c r="M3729" s="22">
        <v>0.24</v>
      </c>
      <c r="N3729" s="22">
        <v>7</v>
      </c>
      <c r="O3729" s="22">
        <v>0</v>
      </c>
      <c r="P3729" s="22">
        <v>0</v>
      </c>
      <c r="Q3729" s="22">
        <v>5</v>
      </c>
      <c r="R3729" s="22"/>
      <c r="S3729" s="22"/>
      <c r="T3729" s="22"/>
      <c r="U3729" t="s">
        <v>239</v>
      </c>
      <c r="V3729" s="18">
        <f t="shared" si="352"/>
        <v>0.24</v>
      </c>
      <c r="W3729" s="18">
        <v>39.0969058859</v>
      </c>
      <c r="X3729" s="18">
        <v>-84.277591390699996</v>
      </c>
      <c r="Y3729" s="18">
        <v>39.095030452400003</v>
      </c>
      <c r="Z3729" s="18">
        <v>-84.274179624300004</v>
      </c>
      <c r="AA3729" s="71" t="str">
        <f t="shared" si="353"/>
        <v>CLE</v>
      </c>
    </row>
    <row r="3730" spans="1:27" x14ac:dyDescent="0.25">
      <c r="A3730" s="22" t="s">
        <v>4576</v>
      </c>
      <c r="B3730" s="22">
        <v>0</v>
      </c>
      <c r="C3730" s="22" t="s">
        <v>4622</v>
      </c>
      <c r="D3730" s="22">
        <v>8</v>
      </c>
      <c r="E3730" s="23" t="str">
        <f t="shared" si="348"/>
        <v>Purple</v>
      </c>
      <c r="F3730" s="72" t="s">
        <v>1670</v>
      </c>
      <c r="G3730" s="23"/>
      <c r="H3730" s="24" t="str">
        <f t="shared" si="349"/>
        <v>Start Loc</v>
      </c>
      <c r="I3730" s="24" t="str">
        <f t="shared" si="350"/>
        <v>End Loc</v>
      </c>
      <c r="J3730" s="24" t="str">
        <f t="shared" si="351"/>
        <v>Segment</v>
      </c>
      <c r="K3730" s="71" t="s">
        <v>794</v>
      </c>
      <c r="L3730" s="22">
        <v>1.5</v>
      </c>
      <c r="M3730" s="22">
        <v>1.74</v>
      </c>
      <c r="N3730" s="22">
        <v>8</v>
      </c>
      <c r="O3730" s="22">
        <v>0</v>
      </c>
      <c r="P3730" s="22">
        <v>0</v>
      </c>
      <c r="Q3730" s="22">
        <v>1</v>
      </c>
      <c r="R3730" s="22"/>
      <c r="S3730" s="22"/>
      <c r="T3730" s="22"/>
      <c r="U3730" t="s">
        <v>1202</v>
      </c>
      <c r="V3730" s="18">
        <f t="shared" si="352"/>
        <v>0.24</v>
      </c>
      <c r="W3730" s="18">
        <v>39.093767332200002</v>
      </c>
      <c r="X3730" s="18">
        <v>-84.344514766399996</v>
      </c>
      <c r="Y3730" s="18">
        <v>39.096938039199998</v>
      </c>
      <c r="Z3730" s="18">
        <v>-84.343506333799994</v>
      </c>
      <c r="AA3730" s="71" t="str">
        <f t="shared" si="353"/>
        <v>HAM</v>
      </c>
    </row>
    <row r="3731" spans="1:27" x14ac:dyDescent="0.25">
      <c r="A3731" s="22" t="s">
        <v>4424</v>
      </c>
      <c r="B3731" s="22">
        <v>0</v>
      </c>
      <c r="C3731" s="22" t="s">
        <v>4624</v>
      </c>
      <c r="D3731" s="22">
        <v>6</v>
      </c>
      <c r="E3731" s="23" t="str">
        <f t="shared" si="348"/>
        <v>Purple</v>
      </c>
      <c r="F3731" s="72" t="s">
        <v>1673</v>
      </c>
      <c r="G3731" s="23"/>
      <c r="H3731" s="24" t="str">
        <f t="shared" si="349"/>
        <v>Start Loc</v>
      </c>
      <c r="I3731" s="24" t="str">
        <f t="shared" si="350"/>
        <v>End Loc</v>
      </c>
      <c r="J3731" s="24" t="str">
        <f t="shared" si="351"/>
        <v>Segment</v>
      </c>
      <c r="K3731" s="71" t="s">
        <v>819</v>
      </c>
      <c r="L3731" s="22">
        <v>2.25</v>
      </c>
      <c r="M3731" s="22">
        <v>2.4900000000000002</v>
      </c>
      <c r="N3731" s="22">
        <v>6</v>
      </c>
      <c r="O3731" s="22">
        <v>0</v>
      </c>
      <c r="P3731" s="22">
        <v>0</v>
      </c>
      <c r="Q3731" s="22">
        <v>3</v>
      </c>
      <c r="R3731" s="22"/>
      <c r="S3731" s="22"/>
      <c r="T3731" s="22"/>
      <c r="U3731" t="s">
        <v>218</v>
      </c>
      <c r="V3731" s="18">
        <f t="shared" si="352"/>
        <v>0.24000000000000021</v>
      </c>
      <c r="W3731" s="18">
        <v>39.101839597000001</v>
      </c>
      <c r="X3731" s="18">
        <v>-84.265597174000007</v>
      </c>
      <c r="Y3731" s="18">
        <v>39.1002522052</v>
      </c>
      <c r="Z3731" s="18">
        <v>-84.261729098399996</v>
      </c>
      <c r="AA3731" s="71" t="str">
        <f t="shared" si="353"/>
        <v>CLE</v>
      </c>
    </row>
    <row r="3732" spans="1:27" x14ac:dyDescent="0.25">
      <c r="A3732" s="22" t="s">
        <v>5506</v>
      </c>
      <c r="B3732" s="22">
        <v>0</v>
      </c>
      <c r="C3732" s="22" t="s">
        <v>4606</v>
      </c>
      <c r="D3732" s="22">
        <v>9</v>
      </c>
      <c r="E3732" s="23" t="str">
        <f t="shared" si="348"/>
        <v>Purple</v>
      </c>
      <c r="F3732" s="72" t="s">
        <v>1670</v>
      </c>
      <c r="G3732" s="23"/>
      <c r="H3732" s="24" t="str">
        <f t="shared" si="349"/>
        <v>Start Loc</v>
      </c>
      <c r="I3732" s="24" t="str">
        <f t="shared" si="350"/>
        <v>End Loc</v>
      </c>
      <c r="J3732" s="24" t="str">
        <f t="shared" si="351"/>
        <v>Segment</v>
      </c>
      <c r="K3732" s="71" t="s">
        <v>1020</v>
      </c>
      <c r="L3732" s="22">
        <v>0.25</v>
      </c>
      <c r="M3732" s="22">
        <v>0.49</v>
      </c>
      <c r="N3732" s="22">
        <v>9</v>
      </c>
      <c r="O3732" s="22">
        <v>0</v>
      </c>
      <c r="P3732" s="22">
        <v>1</v>
      </c>
      <c r="Q3732" s="22">
        <v>3</v>
      </c>
      <c r="R3732" s="22"/>
      <c r="S3732" s="22"/>
      <c r="T3732" s="22"/>
      <c r="U3732" t="s">
        <v>776</v>
      </c>
      <c r="V3732" s="18">
        <f t="shared" si="352"/>
        <v>0.24</v>
      </c>
      <c r="W3732" s="18">
        <v>39.097393063799998</v>
      </c>
      <c r="X3732" s="18">
        <v>-84.637275996900001</v>
      </c>
      <c r="Y3732" s="18">
        <v>39.100725492700001</v>
      </c>
      <c r="Z3732" s="18">
        <v>-84.636461840199999</v>
      </c>
      <c r="AA3732" s="71" t="str">
        <f t="shared" si="353"/>
        <v>HAM</v>
      </c>
    </row>
    <row r="3733" spans="1:27" x14ac:dyDescent="0.25">
      <c r="A3733" s="22" t="s">
        <v>6569</v>
      </c>
      <c r="B3733" s="22">
        <v>0</v>
      </c>
      <c r="C3733" s="22" t="s">
        <v>4626</v>
      </c>
      <c r="D3733" s="22">
        <v>6</v>
      </c>
      <c r="E3733" s="23" t="str">
        <f t="shared" si="348"/>
        <v>Purple</v>
      </c>
      <c r="F3733" s="72" t="s">
        <v>1673</v>
      </c>
      <c r="G3733" s="23"/>
      <c r="H3733" s="24" t="str">
        <f t="shared" si="349"/>
        <v>Start Loc</v>
      </c>
      <c r="I3733" s="24" t="str">
        <f t="shared" si="350"/>
        <v>End Loc</v>
      </c>
      <c r="J3733" s="24" t="str">
        <f t="shared" si="351"/>
        <v>Segment</v>
      </c>
      <c r="K3733" s="71" t="s">
        <v>819</v>
      </c>
      <c r="L3733" s="22">
        <v>1.75</v>
      </c>
      <c r="M3733" s="22">
        <v>1.99</v>
      </c>
      <c r="N3733" s="22">
        <v>6</v>
      </c>
      <c r="O3733" s="22">
        <v>0</v>
      </c>
      <c r="P3733" s="22">
        <v>0</v>
      </c>
      <c r="Q3733" s="22">
        <v>3</v>
      </c>
      <c r="R3733" s="22"/>
      <c r="S3733" s="22"/>
      <c r="T3733" s="22"/>
      <c r="U3733" t="s">
        <v>218</v>
      </c>
      <c r="V3733" s="18">
        <f t="shared" si="352"/>
        <v>0.24</v>
      </c>
      <c r="W3733" s="18">
        <v>39.1061021027</v>
      </c>
      <c r="X3733" s="18">
        <v>-84.272560717299996</v>
      </c>
      <c r="Y3733" s="18">
        <v>39.104335342299997</v>
      </c>
      <c r="Z3733" s="18">
        <v>-84.268997890199998</v>
      </c>
      <c r="AA3733" s="71" t="str">
        <f t="shared" si="353"/>
        <v>CLE</v>
      </c>
    </row>
    <row r="3734" spans="1:27" x14ac:dyDescent="0.25">
      <c r="A3734" s="22" t="s">
        <v>4320</v>
      </c>
      <c r="B3734" s="22">
        <v>0</v>
      </c>
      <c r="C3734" s="22" t="s">
        <v>4621</v>
      </c>
      <c r="D3734" s="22">
        <v>8</v>
      </c>
      <c r="E3734" s="23" t="str">
        <f t="shared" si="348"/>
        <v>Purple</v>
      </c>
      <c r="F3734" s="72" t="s">
        <v>1670</v>
      </c>
      <c r="G3734" s="23"/>
      <c r="H3734" s="24" t="str">
        <f t="shared" si="349"/>
        <v>Start Loc</v>
      </c>
      <c r="I3734" s="24" t="str">
        <f t="shared" si="350"/>
        <v>End Loc</v>
      </c>
      <c r="J3734" s="24" t="str">
        <f t="shared" si="351"/>
        <v>Segment</v>
      </c>
      <c r="K3734" s="71" t="s">
        <v>1129</v>
      </c>
      <c r="L3734" s="22">
        <v>0.75</v>
      </c>
      <c r="M3734" s="22">
        <v>0.99</v>
      </c>
      <c r="N3734" s="22">
        <v>8</v>
      </c>
      <c r="O3734" s="22">
        <v>0</v>
      </c>
      <c r="P3734" s="22">
        <v>0</v>
      </c>
      <c r="Q3734" s="22">
        <v>0</v>
      </c>
      <c r="R3734" s="22"/>
      <c r="S3734" s="22"/>
      <c r="T3734" s="22"/>
      <c r="U3734" t="s">
        <v>692</v>
      </c>
      <c r="V3734" s="18">
        <f t="shared" si="352"/>
        <v>0.24</v>
      </c>
      <c r="W3734" s="18">
        <v>39.104511642799999</v>
      </c>
      <c r="X3734" s="18">
        <v>-84.333878802399994</v>
      </c>
      <c r="Y3734" s="18">
        <v>39.1079338423</v>
      </c>
      <c r="Z3734" s="18">
        <v>-84.333278551700005</v>
      </c>
      <c r="AA3734" s="71" t="str">
        <f t="shared" si="353"/>
        <v>HAM</v>
      </c>
    </row>
    <row r="3735" spans="1:27" x14ac:dyDescent="0.25">
      <c r="A3735" s="22" t="s">
        <v>4508</v>
      </c>
      <c r="B3735" s="22">
        <v>0</v>
      </c>
      <c r="C3735" s="22" t="s">
        <v>4619</v>
      </c>
      <c r="D3735" s="22">
        <v>7</v>
      </c>
      <c r="E3735" s="23" t="str">
        <f t="shared" si="348"/>
        <v>Purple</v>
      </c>
      <c r="F3735" s="72" t="s">
        <v>1670</v>
      </c>
      <c r="G3735" s="23"/>
      <c r="H3735" s="24" t="str">
        <f t="shared" si="349"/>
        <v>Start Loc</v>
      </c>
      <c r="I3735" s="24" t="str">
        <f t="shared" si="350"/>
        <v>End Loc</v>
      </c>
      <c r="J3735" s="24" t="str">
        <f t="shared" si="351"/>
        <v>Segment</v>
      </c>
      <c r="K3735" s="71" t="s">
        <v>840</v>
      </c>
      <c r="L3735" s="22">
        <v>0.5</v>
      </c>
      <c r="M3735" s="22">
        <v>0.74</v>
      </c>
      <c r="N3735" s="22">
        <v>7</v>
      </c>
      <c r="O3735" s="22">
        <v>0</v>
      </c>
      <c r="P3735" s="22">
        <v>0</v>
      </c>
      <c r="Q3735" s="22">
        <v>2</v>
      </c>
      <c r="R3735" s="22"/>
      <c r="S3735" s="22"/>
      <c r="T3735" s="22"/>
      <c r="U3735" t="s">
        <v>228</v>
      </c>
      <c r="V3735" s="18">
        <f t="shared" si="352"/>
        <v>0.24</v>
      </c>
      <c r="W3735" s="18">
        <v>39.107588365200002</v>
      </c>
      <c r="X3735" s="18">
        <v>-84.678325030300002</v>
      </c>
      <c r="Y3735" s="18">
        <v>39.109802530300001</v>
      </c>
      <c r="Z3735" s="18">
        <v>-84.675052985099995</v>
      </c>
      <c r="AA3735" s="71" t="str">
        <f t="shared" si="353"/>
        <v>HAM</v>
      </c>
    </row>
    <row r="3736" spans="1:27" x14ac:dyDescent="0.25">
      <c r="A3736" s="22" t="s">
        <v>4415</v>
      </c>
      <c r="B3736" s="22">
        <v>0</v>
      </c>
      <c r="C3736" s="22" t="s">
        <v>4606</v>
      </c>
      <c r="D3736" s="22">
        <v>8</v>
      </c>
      <c r="E3736" s="23" t="str">
        <f t="shared" si="348"/>
        <v>Purple</v>
      </c>
      <c r="F3736" s="72" t="s">
        <v>1670</v>
      </c>
      <c r="G3736" s="23"/>
      <c r="H3736" s="24" t="str">
        <f t="shared" si="349"/>
        <v>Start Loc</v>
      </c>
      <c r="I3736" s="24" t="str">
        <f t="shared" si="350"/>
        <v>End Loc</v>
      </c>
      <c r="J3736" s="24" t="str">
        <f t="shared" si="351"/>
        <v>Segment</v>
      </c>
      <c r="K3736" s="71" t="s">
        <v>200</v>
      </c>
      <c r="L3736" s="22">
        <v>0.25</v>
      </c>
      <c r="M3736" s="22">
        <v>0.49</v>
      </c>
      <c r="N3736" s="22">
        <v>8</v>
      </c>
      <c r="O3736" s="22">
        <v>0</v>
      </c>
      <c r="P3736" s="22">
        <v>1</v>
      </c>
      <c r="Q3736" s="22">
        <v>5</v>
      </c>
      <c r="R3736" s="22"/>
      <c r="S3736" s="22"/>
      <c r="T3736" s="22"/>
      <c r="U3736" t="s">
        <v>198</v>
      </c>
      <c r="V3736" s="18">
        <f t="shared" si="352"/>
        <v>0.24</v>
      </c>
      <c r="W3736" s="18">
        <v>39.112164739999997</v>
      </c>
      <c r="X3736" s="18">
        <v>-84.391039189599994</v>
      </c>
      <c r="Y3736" s="18">
        <v>39.110415938599999</v>
      </c>
      <c r="Z3736" s="18">
        <v>-84.387382387900004</v>
      </c>
      <c r="AA3736" s="71" t="str">
        <f t="shared" si="353"/>
        <v>HAM</v>
      </c>
    </row>
    <row r="3737" spans="1:27" x14ac:dyDescent="0.25">
      <c r="A3737" s="22" t="s">
        <v>4477</v>
      </c>
      <c r="B3737" s="22">
        <v>0</v>
      </c>
      <c r="C3737" s="22" t="s">
        <v>4643</v>
      </c>
      <c r="D3737" s="22">
        <v>10</v>
      </c>
      <c r="E3737" s="23" t="str">
        <f t="shared" si="348"/>
        <v>Purple</v>
      </c>
      <c r="F3737" s="72" t="s">
        <v>1670</v>
      </c>
      <c r="G3737" s="23"/>
      <c r="H3737" s="24" t="str">
        <f t="shared" si="349"/>
        <v>Start Loc</v>
      </c>
      <c r="I3737" s="24" t="str">
        <f t="shared" si="350"/>
        <v>End Loc</v>
      </c>
      <c r="J3737" s="24" t="str">
        <f t="shared" si="351"/>
        <v>Segment</v>
      </c>
      <c r="K3737" s="71" t="s">
        <v>840</v>
      </c>
      <c r="L3737" s="22">
        <v>3.5</v>
      </c>
      <c r="M3737" s="22">
        <v>3.74</v>
      </c>
      <c r="N3737" s="22">
        <v>10</v>
      </c>
      <c r="O3737" s="22">
        <v>0</v>
      </c>
      <c r="P3737" s="22">
        <v>0</v>
      </c>
      <c r="Q3737" s="22">
        <v>2</v>
      </c>
      <c r="R3737" s="22"/>
      <c r="S3737" s="22"/>
      <c r="T3737" s="22"/>
      <c r="U3737" t="s">
        <v>228</v>
      </c>
      <c r="V3737" s="18">
        <f t="shared" si="352"/>
        <v>0.24000000000000021</v>
      </c>
      <c r="W3737" s="18">
        <v>39.111461059</v>
      </c>
      <c r="X3737" s="18">
        <v>-84.630613437600005</v>
      </c>
      <c r="Y3737" s="18">
        <v>39.111565662300002</v>
      </c>
      <c r="Z3737" s="18">
        <v>-84.626603684299994</v>
      </c>
      <c r="AA3737" s="71" t="str">
        <f t="shared" si="353"/>
        <v>HAM</v>
      </c>
    </row>
    <row r="3738" spans="1:27" x14ac:dyDescent="0.25">
      <c r="A3738" s="22" t="s">
        <v>3720</v>
      </c>
      <c r="B3738" s="22">
        <v>0</v>
      </c>
      <c r="C3738" s="22" t="s">
        <v>4620</v>
      </c>
      <c r="D3738" s="22">
        <v>6</v>
      </c>
      <c r="E3738" s="23" t="str">
        <f t="shared" si="348"/>
        <v>Purple</v>
      </c>
      <c r="F3738" s="72" t="s">
        <v>1670</v>
      </c>
      <c r="G3738" s="23"/>
      <c r="H3738" s="24" t="str">
        <f t="shared" si="349"/>
        <v>Start Loc</v>
      </c>
      <c r="I3738" s="24" t="str">
        <f t="shared" si="350"/>
        <v>End Loc</v>
      </c>
      <c r="J3738" s="24" t="str">
        <f t="shared" si="351"/>
        <v>Segment</v>
      </c>
      <c r="K3738" s="71" t="s">
        <v>200</v>
      </c>
      <c r="L3738" s="22">
        <v>0</v>
      </c>
      <c r="M3738" s="22">
        <v>0.24</v>
      </c>
      <c r="N3738" s="22">
        <v>6</v>
      </c>
      <c r="O3738" s="22">
        <v>0</v>
      </c>
      <c r="P3738" s="22">
        <v>0</v>
      </c>
      <c r="Q3738" s="22">
        <v>5</v>
      </c>
      <c r="R3738" s="22"/>
      <c r="S3738" s="22"/>
      <c r="T3738" s="22"/>
      <c r="U3738" t="s">
        <v>198</v>
      </c>
      <c r="V3738" s="18">
        <f t="shared" si="352"/>
        <v>0.24</v>
      </c>
      <c r="W3738" s="18">
        <v>39.1131219317</v>
      </c>
      <c r="X3738" s="18">
        <v>-84.395293330499996</v>
      </c>
      <c r="Y3738" s="18">
        <v>39.1122641495</v>
      </c>
      <c r="Z3738" s="18">
        <v>-84.391152980100003</v>
      </c>
      <c r="AA3738" s="71" t="str">
        <f t="shared" si="353"/>
        <v>HAM</v>
      </c>
    </row>
    <row r="3739" spans="1:27" x14ac:dyDescent="0.25">
      <c r="A3739" s="22" t="s">
        <v>3844</v>
      </c>
      <c r="B3739" s="22">
        <v>0</v>
      </c>
      <c r="C3739" s="22" t="s">
        <v>4622</v>
      </c>
      <c r="D3739" s="22">
        <v>6</v>
      </c>
      <c r="E3739" s="23" t="str">
        <f t="shared" si="348"/>
        <v>Purple</v>
      </c>
      <c r="F3739" s="72" t="s">
        <v>1673</v>
      </c>
      <c r="G3739" s="23"/>
      <c r="H3739" s="24" t="str">
        <f t="shared" si="349"/>
        <v>Start Loc</v>
      </c>
      <c r="I3739" s="24" t="str">
        <f t="shared" si="350"/>
        <v>End Loc</v>
      </c>
      <c r="J3739" s="24" t="str">
        <f t="shared" si="351"/>
        <v>Segment</v>
      </c>
      <c r="K3739" s="71" t="s">
        <v>860</v>
      </c>
      <c r="L3739" s="22">
        <v>1.5</v>
      </c>
      <c r="M3739" s="22">
        <v>1.74</v>
      </c>
      <c r="N3739" s="22">
        <v>6</v>
      </c>
      <c r="O3739" s="22">
        <v>0</v>
      </c>
      <c r="P3739" s="22">
        <v>0</v>
      </c>
      <c r="Q3739" s="22">
        <v>2</v>
      </c>
      <c r="R3739" s="22"/>
      <c r="S3739" s="22"/>
      <c r="T3739" s="22"/>
      <c r="U3739" t="s">
        <v>244</v>
      </c>
      <c r="V3739" s="18">
        <f t="shared" si="352"/>
        <v>0.24</v>
      </c>
      <c r="W3739" s="18">
        <v>39.111168610699998</v>
      </c>
      <c r="X3739" s="18">
        <v>-84.235110926900006</v>
      </c>
      <c r="Y3739" s="18">
        <v>39.113970564600002</v>
      </c>
      <c r="Z3739" s="18">
        <v>-84.232837122099994</v>
      </c>
      <c r="AA3739" s="71" t="str">
        <f t="shared" si="353"/>
        <v>CLE</v>
      </c>
    </row>
    <row r="3740" spans="1:27" x14ac:dyDescent="0.25">
      <c r="A3740" s="22" t="s">
        <v>4338</v>
      </c>
      <c r="B3740" s="22">
        <v>0</v>
      </c>
      <c r="C3740" s="22" t="s">
        <v>4621</v>
      </c>
      <c r="D3740" s="22">
        <v>7</v>
      </c>
      <c r="E3740" s="23" t="str">
        <f t="shared" si="348"/>
        <v>Purple</v>
      </c>
      <c r="F3740" s="72" t="s">
        <v>1703</v>
      </c>
      <c r="G3740" s="23"/>
      <c r="H3740" s="24" t="str">
        <f t="shared" si="349"/>
        <v>Start Loc</v>
      </c>
      <c r="I3740" s="24" t="str">
        <f t="shared" si="350"/>
        <v>End Loc</v>
      </c>
      <c r="J3740" s="24" t="str">
        <f t="shared" si="351"/>
        <v>Segment</v>
      </c>
      <c r="K3740" s="71" t="s">
        <v>835</v>
      </c>
      <c r="L3740" s="22">
        <v>0.75</v>
      </c>
      <c r="M3740" s="22">
        <v>0.99</v>
      </c>
      <c r="N3740" s="22">
        <v>7</v>
      </c>
      <c r="O3740" s="22">
        <v>0</v>
      </c>
      <c r="P3740" s="22">
        <v>0</v>
      </c>
      <c r="Q3740" s="22">
        <v>4</v>
      </c>
      <c r="R3740" s="22"/>
      <c r="S3740" s="22"/>
      <c r="T3740" s="22"/>
      <c r="U3740" t="s">
        <v>319</v>
      </c>
      <c r="V3740" s="18">
        <f t="shared" si="352"/>
        <v>0.24</v>
      </c>
      <c r="W3740" s="18">
        <v>39.115841624600002</v>
      </c>
      <c r="X3740" s="18">
        <v>-82.518924178000006</v>
      </c>
      <c r="Y3740" s="18">
        <v>39.117575512999998</v>
      </c>
      <c r="Z3740" s="18">
        <v>-82.515412275399996</v>
      </c>
      <c r="AA3740" s="71" t="str">
        <f t="shared" si="353"/>
        <v>JAC</v>
      </c>
    </row>
    <row r="3741" spans="1:27" x14ac:dyDescent="0.25">
      <c r="A3741" s="22" t="s">
        <v>4538</v>
      </c>
      <c r="B3741" s="22">
        <v>0</v>
      </c>
      <c r="C3741" s="22" t="s">
        <v>4608</v>
      </c>
      <c r="D3741" s="22">
        <v>7</v>
      </c>
      <c r="E3741" s="23" t="str">
        <f t="shared" si="348"/>
        <v>Purple</v>
      </c>
      <c r="F3741" s="72" t="s">
        <v>1670</v>
      </c>
      <c r="G3741" s="23"/>
      <c r="H3741" s="24" t="str">
        <f t="shared" si="349"/>
        <v>Start Loc</v>
      </c>
      <c r="I3741" s="24" t="str">
        <f t="shared" si="350"/>
        <v>End Loc</v>
      </c>
      <c r="J3741" s="24" t="str">
        <f t="shared" si="351"/>
        <v>Segment</v>
      </c>
      <c r="K3741" s="71" t="s">
        <v>1056</v>
      </c>
      <c r="L3741" s="22">
        <v>1.25</v>
      </c>
      <c r="M3741" s="22">
        <v>1.49</v>
      </c>
      <c r="N3741" s="22">
        <v>7</v>
      </c>
      <c r="O3741" s="22">
        <v>0</v>
      </c>
      <c r="P3741" s="22">
        <v>0</v>
      </c>
      <c r="Q3741" s="22">
        <v>2</v>
      </c>
      <c r="R3741" s="22"/>
      <c r="S3741" s="22"/>
      <c r="T3741" s="22"/>
      <c r="U3741" t="s">
        <v>1250</v>
      </c>
      <c r="V3741" s="18">
        <f t="shared" si="352"/>
        <v>0.24</v>
      </c>
      <c r="W3741" s="18">
        <v>39.119829452099999</v>
      </c>
      <c r="X3741" s="18">
        <v>-84.666435727800007</v>
      </c>
      <c r="Y3741" s="18">
        <v>39.119110021399997</v>
      </c>
      <c r="Z3741" s="18">
        <v>-84.662549951000003</v>
      </c>
      <c r="AA3741" s="71" t="str">
        <f t="shared" si="353"/>
        <v>HAM</v>
      </c>
    </row>
    <row r="3742" spans="1:27" x14ac:dyDescent="0.25">
      <c r="A3742" s="22" t="s">
        <v>4429</v>
      </c>
      <c r="B3742" s="22">
        <v>0</v>
      </c>
      <c r="C3742" s="22" t="s">
        <v>4631</v>
      </c>
      <c r="D3742" s="22">
        <v>8</v>
      </c>
      <c r="E3742" s="23" t="str">
        <f t="shared" si="348"/>
        <v>Purple</v>
      </c>
      <c r="F3742" s="72" t="s">
        <v>1713</v>
      </c>
      <c r="G3742" s="23"/>
      <c r="H3742" s="24" t="str">
        <f t="shared" si="349"/>
        <v>Start Loc</v>
      </c>
      <c r="I3742" s="24" t="str">
        <f t="shared" si="350"/>
        <v>End Loc</v>
      </c>
      <c r="J3742" s="24" t="str">
        <f t="shared" si="351"/>
        <v>Segment</v>
      </c>
      <c r="K3742" s="71" t="s">
        <v>1007</v>
      </c>
      <c r="L3742" s="22">
        <v>3</v>
      </c>
      <c r="M3742" s="22">
        <v>3.24</v>
      </c>
      <c r="N3742" s="22">
        <v>8</v>
      </c>
      <c r="O3742" s="22">
        <v>0</v>
      </c>
      <c r="P3742" s="22">
        <v>1</v>
      </c>
      <c r="Q3742" s="22">
        <v>7</v>
      </c>
      <c r="R3742" s="22"/>
      <c r="S3742" s="22"/>
      <c r="T3742" s="22"/>
      <c r="U3742" t="s">
        <v>389</v>
      </c>
      <c r="V3742" s="18">
        <f t="shared" si="352"/>
        <v>0.24000000000000021</v>
      </c>
      <c r="W3742" s="18">
        <v>39.123657438199999</v>
      </c>
      <c r="X3742" s="18">
        <v>-82.929982695000007</v>
      </c>
      <c r="Y3742" s="18">
        <v>39.123331706199998</v>
      </c>
      <c r="Z3742" s="18">
        <v>-82.925788100700004</v>
      </c>
      <c r="AA3742" s="71" t="str">
        <f t="shared" si="353"/>
        <v>PIK</v>
      </c>
    </row>
    <row r="3743" spans="1:27" x14ac:dyDescent="0.25">
      <c r="A3743" s="22" t="s">
        <v>4442</v>
      </c>
      <c r="B3743" s="22">
        <v>0</v>
      </c>
      <c r="C3743" s="22" t="s">
        <v>4622</v>
      </c>
      <c r="D3743" s="22">
        <v>7</v>
      </c>
      <c r="E3743" s="23" t="str">
        <f t="shared" si="348"/>
        <v>Purple</v>
      </c>
      <c r="F3743" s="72" t="s">
        <v>1673</v>
      </c>
      <c r="G3743" s="23"/>
      <c r="H3743" s="24" t="str">
        <f t="shared" si="349"/>
        <v>Start Loc</v>
      </c>
      <c r="I3743" s="24" t="str">
        <f t="shared" si="350"/>
        <v>End Loc</v>
      </c>
      <c r="J3743" s="24" t="str">
        <f t="shared" si="351"/>
        <v>Segment</v>
      </c>
      <c r="K3743" s="71" t="s">
        <v>796</v>
      </c>
      <c r="L3743" s="22">
        <v>1.5</v>
      </c>
      <c r="M3743" s="22">
        <v>1.74</v>
      </c>
      <c r="N3743" s="22">
        <v>7</v>
      </c>
      <c r="O3743" s="22">
        <v>0</v>
      </c>
      <c r="P3743" s="22">
        <v>0</v>
      </c>
      <c r="Q3743" s="22">
        <v>1</v>
      </c>
      <c r="R3743" s="22"/>
      <c r="S3743" s="22"/>
      <c r="T3743" s="22"/>
      <c r="U3743" t="s">
        <v>207</v>
      </c>
      <c r="V3743" s="18">
        <f t="shared" si="352"/>
        <v>0.24</v>
      </c>
      <c r="W3743" s="18">
        <v>39.129329910400003</v>
      </c>
      <c r="X3743" s="18">
        <v>-84.2936964222</v>
      </c>
      <c r="Y3743" s="18">
        <v>39.132082290299998</v>
      </c>
      <c r="Z3743" s="18">
        <v>-84.291065158799995</v>
      </c>
      <c r="AA3743" s="71" t="str">
        <f t="shared" si="353"/>
        <v>CLE</v>
      </c>
    </row>
    <row r="3744" spans="1:27" x14ac:dyDescent="0.25">
      <c r="A3744" s="22" t="s">
        <v>4202</v>
      </c>
      <c r="B3744" s="22">
        <v>0</v>
      </c>
      <c r="C3744" s="22" t="s">
        <v>4621</v>
      </c>
      <c r="D3744" s="22">
        <v>7</v>
      </c>
      <c r="E3744" s="23" t="str">
        <f t="shared" si="348"/>
        <v>Purple</v>
      </c>
      <c r="F3744" s="72" t="s">
        <v>1670</v>
      </c>
      <c r="G3744" s="23"/>
      <c r="H3744" s="24" t="str">
        <f t="shared" si="349"/>
        <v>Start Loc</v>
      </c>
      <c r="I3744" s="24" t="str">
        <f t="shared" si="350"/>
        <v>End Loc</v>
      </c>
      <c r="J3744" s="24" t="str">
        <f t="shared" si="351"/>
        <v>Segment</v>
      </c>
      <c r="K3744" s="71" t="s">
        <v>871</v>
      </c>
      <c r="L3744" s="22">
        <v>0.75</v>
      </c>
      <c r="M3744" s="22">
        <v>0.99</v>
      </c>
      <c r="N3744" s="22">
        <v>7</v>
      </c>
      <c r="O3744" s="22">
        <v>0</v>
      </c>
      <c r="P3744" s="22">
        <v>0</v>
      </c>
      <c r="Q3744" s="22">
        <v>3</v>
      </c>
      <c r="R3744" s="22"/>
      <c r="S3744" s="22"/>
      <c r="T3744" s="22"/>
      <c r="U3744" t="s">
        <v>251</v>
      </c>
      <c r="V3744" s="18">
        <f t="shared" si="352"/>
        <v>0.24</v>
      </c>
      <c r="W3744" s="18">
        <v>39.133094956800001</v>
      </c>
      <c r="X3744" s="18">
        <v>-84.6780872004</v>
      </c>
      <c r="Y3744" s="18">
        <v>39.135753238500001</v>
      </c>
      <c r="Z3744" s="18">
        <v>-84.676076459100003</v>
      </c>
      <c r="AA3744" s="71" t="str">
        <f t="shared" si="353"/>
        <v>HAM</v>
      </c>
    </row>
    <row r="3745" spans="1:27" x14ac:dyDescent="0.25">
      <c r="A3745" s="22" t="s">
        <v>4523</v>
      </c>
      <c r="B3745" s="22">
        <v>0</v>
      </c>
      <c r="C3745" s="22" t="s">
        <v>4608</v>
      </c>
      <c r="D3745" s="22">
        <v>10</v>
      </c>
      <c r="E3745" s="23" t="str">
        <f t="shared" si="348"/>
        <v>Purple</v>
      </c>
      <c r="F3745" s="72" t="s">
        <v>1670</v>
      </c>
      <c r="G3745" s="23"/>
      <c r="H3745" s="24" t="str">
        <f t="shared" si="349"/>
        <v>Start Loc</v>
      </c>
      <c r="I3745" s="24" t="str">
        <f t="shared" si="350"/>
        <v>End Loc</v>
      </c>
      <c r="J3745" s="24" t="str">
        <f t="shared" si="351"/>
        <v>Segment</v>
      </c>
      <c r="K3745" s="71" t="s">
        <v>818</v>
      </c>
      <c r="L3745" s="22">
        <v>1.25</v>
      </c>
      <c r="M3745" s="22">
        <v>1.49</v>
      </c>
      <c r="N3745" s="22">
        <v>10</v>
      </c>
      <c r="O3745" s="22">
        <v>0</v>
      </c>
      <c r="P3745" s="22">
        <v>0</v>
      </c>
      <c r="Q3745" s="22">
        <v>1</v>
      </c>
      <c r="R3745" s="22"/>
      <c r="S3745" s="22"/>
      <c r="T3745" s="22"/>
      <c r="U3745" t="s">
        <v>217</v>
      </c>
      <c r="V3745" s="18">
        <f t="shared" si="352"/>
        <v>0.24</v>
      </c>
      <c r="W3745" s="18">
        <v>39.133639351100001</v>
      </c>
      <c r="X3745" s="18">
        <v>-84.651633576899997</v>
      </c>
      <c r="Y3745" s="18">
        <v>39.135756919599999</v>
      </c>
      <c r="Z3745" s="18">
        <v>-84.651920877899997</v>
      </c>
      <c r="AA3745" s="71" t="str">
        <f t="shared" si="353"/>
        <v>HAM</v>
      </c>
    </row>
    <row r="3746" spans="1:27" x14ac:dyDescent="0.25">
      <c r="A3746" s="22" t="s">
        <v>3836</v>
      </c>
      <c r="B3746" s="22">
        <v>0</v>
      </c>
      <c r="C3746" s="22" t="s">
        <v>4622</v>
      </c>
      <c r="D3746" s="22">
        <v>7</v>
      </c>
      <c r="E3746" s="23" t="str">
        <f t="shared" si="348"/>
        <v>Purple</v>
      </c>
      <c r="F3746" s="72" t="s">
        <v>1670</v>
      </c>
      <c r="G3746" s="23"/>
      <c r="H3746" s="24" t="str">
        <f t="shared" si="349"/>
        <v>Start Loc</v>
      </c>
      <c r="I3746" s="24" t="str">
        <f t="shared" si="350"/>
        <v>End Loc</v>
      </c>
      <c r="J3746" s="24" t="str">
        <f t="shared" si="351"/>
        <v>Segment</v>
      </c>
      <c r="K3746" s="71" t="s">
        <v>818</v>
      </c>
      <c r="L3746" s="22">
        <v>1.5</v>
      </c>
      <c r="M3746" s="22">
        <v>1.74</v>
      </c>
      <c r="N3746" s="22">
        <v>7</v>
      </c>
      <c r="O3746" s="22">
        <v>0</v>
      </c>
      <c r="P3746" s="22">
        <v>0</v>
      </c>
      <c r="Q3746" s="22">
        <v>0</v>
      </c>
      <c r="R3746" s="22"/>
      <c r="S3746" s="22"/>
      <c r="T3746" s="22"/>
      <c r="U3746" t="s">
        <v>217</v>
      </c>
      <c r="V3746" s="18">
        <f t="shared" si="352"/>
        <v>0.24</v>
      </c>
      <c r="W3746" s="18">
        <v>39.135821768200003</v>
      </c>
      <c r="X3746" s="18">
        <v>-84.652086179600005</v>
      </c>
      <c r="Y3746" s="18">
        <v>39.138368963799998</v>
      </c>
      <c r="Z3746" s="18">
        <v>-84.650867261000002</v>
      </c>
      <c r="AA3746" s="71" t="str">
        <f t="shared" si="353"/>
        <v>HAM</v>
      </c>
    </row>
    <row r="3747" spans="1:27" x14ac:dyDescent="0.25">
      <c r="A3747" s="22" t="s">
        <v>4552</v>
      </c>
      <c r="B3747" s="22">
        <v>0</v>
      </c>
      <c r="C3747" s="22" t="s">
        <v>4621</v>
      </c>
      <c r="D3747" s="22">
        <v>8</v>
      </c>
      <c r="E3747" s="23" t="str">
        <f t="shared" si="348"/>
        <v>Purple</v>
      </c>
      <c r="F3747" s="72" t="s">
        <v>1670</v>
      </c>
      <c r="G3747" s="23"/>
      <c r="H3747" s="24" t="str">
        <f t="shared" si="349"/>
        <v>Start Loc</v>
      </c>
      <c r="I3747" s="24" t="str">
        <f t="shared" si="350"/>
        <v>End Loc</v>
      </c>
      <c r="J3747" s="24" t="str">
        <f t="shared" si="351"/>
        <v>Segment</v>
      </c>
      <c r="K3747" s="71" t="s">
        <v>829</v>
      </c>
      <c r="L3747" s="22">
        <v>0.75</v>
      </c>
      <c r="M3747" s="22">
        <v>0.99</v>
      </c>
      <c r="N3747" s="22">
        <v>8</v>
      </c>
      <c r="O3747" s="22">
        <v>0</v>
      </c>
      <c r="P3747" s="22">
        <v>0</v>
      </c>
      <c r="Q3747" s="22">
        <v>1</v>
      </c>
      <c r="R3747" s="22"/>
      <c r="S3747" s="22"/>
      <c r="T3747" s="22"/>
      <c r="U3747" t="s">
        <v>221</v>
      </c>
      <c r="V3747" s="18">
        <f t="shared" si="352"/>
        <v>0.24</v>
      </c>
      <c r="W3747" s="18">
        <v>39.1439150076</v>
      </c>
      <c r="X3747" s="18">
        <v>-84.630442246599998</v>
      </c>
      <c r="Y3747" s="18">
        <v>39.1470512271</v>
      </c>
      <c r="Z3747" s="18">
        <v>-84.6288904213</v>
      </c>
      <c r="AA3747" s="71" t="str">
        <f t="shared" si="353"/>
        <v>HAM</v>
      </c>
    </row>
    <row r="3748" spans="1:27" x14ac:dyDescent="0.25">
      <c r="A3748" s="22" t="s">
        <v>4480</v>
      </c>
      <c r="B3748" s="22">
        <v>0</v>
      </c>
      <c r="C3748" s="22" t="s">
        <v>4631</v>
      </c>
      <c r="D3748" s="22">
        <v>9</v>
      </c>
      <c r="E3748" s="23" t="str">
        <f t="shared" si="348"/>
        <v>Purple</v>
      </c>
      <c r="F3748" s="72" t="s">
        <v>1673</v>
      </c>
      <c r="G3748" s="23"/>
      <c r="H3748" s="24" t="str">
        <f t="shared" si="349"/>
        <v>Start Loc</v>
      </c>
      <c r="I3748" s="24" t="str">
        <f t="shared" si="350"/>
        <v>End Loc</v>
      </c>
      <c r="J3748" s="24" t="str">
        <f t="shared" si="351"/>
        <v>Segment</v>
      </c>
      <c r="K3748" s="71" t="s">
        <v>796</v>
      </c>
      <c r="L3748" s="22">
        <v>3</v>
      </c>
      <c r="M3748" s="22">
        <v>3.24</v>
      </c>
      <c r="N3748" s="22">
        <v>9</v>
      </c>
      <c r="O3748" s="22">
        <v>0</v>
      </c>
      <c r="P3748" s="22">
        <v>0</v>
      </c>
      <c r="Q3748" s="22">
        <v>2</v>
      </c>
      <c r="R3748" s="22"/>
      <c r="S3748" s="22"/>
      <c r="T3748" s="22"/>
      <c r="U3748" t="s">
        <v>207</v>
      </c>
      <c r="V3748" s="18">
        <f t="shared" si="352"/>
        <v>0.24000000000000021</v>
      </c>
      <c r="W3748" s="18">
        <v>39.147081510600003</v>
      </c>
      <c r="X3748" s="18">
        <v>-84.2784924674</v>
      </c>
      <c r="Y3748" s="18">
        <v>39.149137376699997</v>
      </c>
      <c r="Z3748" s="18">
        <v>-84.274902485200002</v>
      </c>
      <c r="AA3748" s="71" t="str">
        <f t="shared" si="353"/>
        <v>CLE</v>
      </c>
    </row>
    <row r="3749" spans="1:27" x14ac:dyDescent="0.25">
      <c r="A3749" s="22" t="s">
        <v>4047</v>
      </c>
      <c r="B3749" s="22">
        <v>0</v>
      </c>
      <c r="C3749" s="22" t="s">
        <v>4619</v>
      </c>
      <c r="D3749" s="22">
        <v>7</v>
      </c>
      <c r="E3749" s="23" t="str">
        <f t="shared" si="348"/>
        <v>Purple</v>
      </c>
      <c r="F3749" s="72" t="s">
        <v>1670</v>
      </c>
      <c r="G3749" s="23"/>
      <c r="H3749" s="24" t="str">
        <f t="shared" si="349"/>
        <v>Start Loc</v>
      </c>
      <c r="I3749" s="24" t="str">
        <f t="shared" si="350"/>
        <v>End Loc</v>
      </c>
      <c r="J3749" s="24" t="str">
        <f t="shared" si="351"/>
        <v>Segment</v>
      </c>
      <c r="K3749" s="71" t="s">
        <v>807</v>
      </c>
      <c r="L3749" s="22">
        <v>0.5</v>
      </c>
      <c r="M3749" s="22">
        <v>0.74</v>
      </c>
      <c r="N3749" s="22">
        <v>7</v>
      </c>
      <c r="O3749" s="22">
        <v>0</v>
      </c>
      <c r="P3749" s="22">
        <v>0</v>
      </c>
      <c r="Q3749" s="22">
        <v>1</v>
      </c>
      <c r="R3749" s="22"/>
      <c r="S3749" s="22"/>
      <c r="T3749" s="22"/>
      <c r="U3749" t="s">
        <v>212</v>
      </c>
      <c r="V3749" s="18">
        <f t="shared" si="352"/>
        <v>0.24</v>
      </c>
      <c r="W3749" s="18">
        <v>39.174242872100002</v>
      </c>
      <c r="X3749" s="18">
        <v>-84.6815244071</v>
      </c>
      <c r="Y3749" s="18">
        <v>39.171126096400002</v>
      </c>
      <c r="Z3749" s="18">
        <v>-84.679908992799994</v>
      </c>
      <c r="AA3749" s="71" t="str">
        <f t="shared" si="353"/>
        <v>HAM</v>
      </c>
    </row>
    <row r="3750" spans="1:27" x14ac:dyDescent="0.25">
      <c r="A3750" s="22" t="s">
        <v>4398</v>
      </c>
      <c r="B3750" s="22">
        <v>0</v>
      </c>
      <c r="C3750" s="22" t="s">
        <v>4619</v>
      </c>
      <c r="D3750" s="22">
        <v>8</v>
      </c>
      <c r="E3750" s="23" t="str">
        <f t="shared" si="348"/>
        <v>Purple</v>
      </c>
      <c r="F3750" s="72" t="s">
        <v>1670</v>
      </c>
      <c r="G3750" s="23"/>
      <c r="H3750" s="24" t="str">
        <f t="shared" si="349"/>
        <v>Start Loc</v>
      </c>
      <c r="I3750" s="24" t="str">
        <f t="shared" si="350"/>
        <v>End Loc</v>
      </c>
      <c r="J3750" s="24" t="str">
        <f t="shared" si="351"/>
        <v>Segment</v>
      </c>
      <c r="K3750" s="71" t="s">
        <v>889</v>
      </c>
      <c r="L3750" s="22">
        <v>0.5</v>
      </c>
      <c r="M3750" s="22">
        <v>0.74</v>
      </c>
      <c r="N3750" s="22">
        <v>8</v>
      </c>
      <c r="O3750" s="22">
        <v>0</v>
      </c>
      <c r="P3750" s="22">
        <v>1</v>
      </c>
      <c r="Q3750" s="22">
        <v>5</v>
      </c>
      <c r="R3750" s="22"/>
      <c r="S3750" s="22"/>
      <c r="T3750" s="22"/>
      <c r="U3750" t="s">
        <v>267</v>
      </c>
      <c r="V3750" s="18">
        <f t="shared" si="352"/>
        <v>0.24</v>
      </c>
      <c r="W3750" s="18">
        <v>39.170078944099998</v>
      </c>
      <c r="X3750" s="18">
        <v>-84.6486308036</v>
      </c>
      <c r="Y3750" s="18">
        <v>39.172855069100002</v>
      </c>
      <c r="Z3750" s="18">
        <v>-84.647506129000007</v>
      </c>
      <c r="AA3750" s="71" t="str">
        <f t="shared" si="353"/>
        <v>HAM</v>
      </c>
    </row>
    <row r="3751" spans="1:27" x14ac:dyDescent="0.25">
      <c r="A3751" s="22" t="s">
        <v>4439</v>
      </c>
      <c r="B3751" s="22">
        <v>0</v>
      </c>
      <c r="C3751" s="22" t="s">
        <v>4619</v>
      </c>
      <c r="D3751" s="22">
        <v>7</v>
      </c>
      <c r="E3751" s="23" t="str">
        <f t="shared" si="348"/>
        <v>Purple</v>
      </c>
      <c r="F3751" s="72" t="s">
        <v>1670</v>
      </c>
      <c r="G3751" s="23"/>
      <c r="H3751" s="24" t="str">
        <f t="shared" si="349"/>
        <v>Start Loc</v>
      </c>
      <c r="I3751" s="24" t="str">
        <f t="shared" si="350"/>
        <v>End Loc</v>
      </c>
      <c r="J3751" s="24" t="str">
        <f t="shared" si="351"/>
        <v>Segment</v>
      </c>
      <c r="K3751" s="71" t="s">
        <v>804</v>
      </c>
      <c r="L3751" s="22">
        <v>0.5</v>
      </c>
      <c r="M3751" s="22">
        <v>0.74</v>
      </c>
      <c r="N3751" s="22">
        <v>7</v>
      </c>
      <c r="O3751" s="22">
        <v>0</v>
      </c>
      <c r="P3751" s="22">
        <v>1</v>
      </c>
      <c r="Q3751" s="22">
        <v>4</v>
      </c>
      <c r="R3751" s="22"/>
      <c r="S3751" s="22"/>
      <c r="T3751" s="22"/>
      <c r="U3751" t="s">
        <v>1209</v>
      </c>
      <c r="V3751" s="18">
        <f t="shared" si="352"/>
        <v>0.24</v>
      </c>
      <c r="W3751" s="18">
        <v>39.170254102199998</v>
      </c>
      <c r="X3751" s="18">
        <v>-84.402761219499993</v>
      </c>
      <c r="Y3751" s="18">
        <v>39.173474419500003</v>
      </c>
      <c r="Z3751" s="18">
        <v>-84.403804637799993</v>
      </c>
      <c r="AA3751" s="71" t="str">
        <f t="shared" si="353"/>
        <v>HAM</v>
      </c>
    </row>
    <row r="3752" spans="1:27" x14ac:dyDescent="0.25">
      <c r="A3752" s="22" t="s">
        <v>4578</v>
      </c>
      <c r="B3752" s="22">
        <v>0</v>
      </c>
      <c r="C3752" s="22" t="s">
        <v>4612</v>
      </c>
      <c r="D3752" s="22">
        <v>9</v>
      </c>
      <c r="E3752" s="23" t="str">
        <f t="shared" si="348"/>
        <v>Purple</v>
      </c>
      <c r="F3752" s="72" t="s">
        <v>1670</v>
      </c>
      <c r="G3752" s="23"/>
      <c r="H3752" s="24" t="str">
        <f t="shared" si="349"/>
        <v>Start Loc</v>
      </c>
      <c r="I3752" s="24" t="str">
        <f t="shared" si="350"/>
        <v>End Loc</v>
      </c>
      <c r="J3752" s="24" t="str">
        <f t="shared" si="351"/>
        <v>Segment</v>
      </c>
      <c r="K3752" s="71" t="s">
        <v>798</v>
      </c>
      <c r="L3752" s="22">
        <v>1</v>
      </c>
      <c r="M3752" s="22">
        <v>1.24</v>
      </c>
      <c r="N3752" s="22">
        <v>9</v>
      </c>
      <c r="O3752" s="22">
        <v>0</v>
      </c>
      <c r="P3752" s="22">
        <v>3</v>
      </c>
      <c r="Q3752" s="22">
        <v>3</v>
      </c>
      <c r="R3752" s="22"/>
      <c r="S3752" s="22"/>
      <c r="T3752" s="22"/>
      <c r="U3752" t="s">
        <v>1204</v>
      </c>
      <c r="V3752" s="18">
        <f t="shared" si="352"/>
        <v>0.24</v>
      </c>
      <c r="W3752" s="18">
        <v>39.172063184099997</v>
      </c>
      <c r="X3752" s="18">
        <v>-84.629290570500004</v>
      </c>
      <c r="Y3752" s="18">
        <v>39.175032161499999</v>
      </c>
      <c r="Z3752" s="18">
        <v>-84.6289876118</v>
      </c>
      <c r="AA3752" s="71" t="str">
        <f t="shared" si="353"/>
        <v>HAM</v>
      </c>
    </row>
    <row r="3753" spans="1:27" x14ac:dyDescent="0.25">
      <c r="A3753" s="22" t="s">
        <v>2969</v>
      </c>
      <c r="B3753" s="22">
        <v>0</v>
      </c>
      <c r="C3753" s="22" t="s">
        <v>4621</v>
      </c>
      <c r="D3753" s="22">
        <v>6</v>
      </c>
      <c r="E3753" s="23" t="str">
        <f t="shared" si="348"/>
        <v>Purple</v>
      </c>
      <c r="F3753" s="72" t="s">
        <v>1670</v>
      </c>
      <c r="G3753" s="23"/>
      <c r="H3753" s="24" t="str">
        <f t="shared" si="349"/>
        <v>Start Loc</v>
      </c>
      <c r="I3753" s="24" t="str">
        <f t="shared" si="350"/>
        <v>End Loc</v>
      </c>
      <c r="J3753" s="24" t="str">
        <f t="shared" si="351"/>
        <v>Segment</v>
      </c>
      <c r="K3753" s="71" t="s">
        <v>904</v>
      </c>
      <c r="L3753" s="22">
        <v>0.75</v>
      </c>
      <c r="M3753" s="22">
        <v>0.99</v>
      </c>
      <c r="N3753" s="22">
        <v>6</v>
      </c>
      <c r="O3753" s="22">
        <v>0</v>
      </c>
      <c r="P3753" s="22">
        <v>0</v>
      </c>
      <c r="Q3753" s="22">
        <v>2</v>
      </c>
      <c r="R3753" s="22"/>
      <c r="S3753" s="22"/>
      <c r="T3753" s="22"/>
      <c r="U3753" t="s">
        <v>289</v>
      </c>
      <c r="V3753" s="18">
        <f t="shared" si="352"/>
        <v>0.24</v>
      </c>
      <c r="W3753" s="18">
        <v>39.174105245299998</v>
      </c>
      <c r="X3753" s="18">
        <v>-84.630426905199997</v>
      </c>
      <c r="Y3753" s="18">
        <v>39.175932256099998</v>
      </c>
      <c r="Z3753" s="18">
        <v>-84.626675925000001</v>
      </c>
      <c r="AA3753" s="71" t="str">
        <f t="shared" si="353"/>
        <v>HAM</v>
      </c>
    </row>
    <row r="3754" spans="1:27" x14ac:dyDescent="0.25">
      <c r="A3754" s="22" t="s">
        <v>4237</v>
      </c>
      <c r="B3754" s="22">
        <v>0</v>
      </c>
      <c r="C3754" s="22" t="s">
        <v>4620</v>
      </c>
      <c r="D3754" s="22">
        <v>6</v>
      </c>
      <c r="E3754" s="23" t="str">
        <f t="shared" si="348"/>
        <v>Purple</v>
      </c>
      <c r="F3754" s="72" t="s">
        <v>1670</v>
      </c>
      <c r="G3754" s="23"/>
      <c r="H3754" s="24" t="str">
        <f t="shared" si="349"/>
        <v>Start Loc</v>
      </c>
      <c r="I3754" s="24" t="str">
        <f t="shared" si="350"/>
        <v>End Loc</v>
      </c>
      <c r="J3754" s="24" t="str">
        <f t="shared" si="351"/>
        <v>Segment</v>
      </c>
      <c r="K3754" s="71" t="s">
        <v>807</v>
      </c>
      <c r="L3754" s="22">
        <v>0</v>
      </c>
      <c r="M3754" s="22">
        <v>0.24</v>
      </c>
      <c r="N3754" s="22">
        <v>6</v>
      </c>
      <c r="O3754" s="22">
        <v>0</v>
      </c>
      <c r="P3754" s="22">
        <v>0</v>
      </c>
      <c r="Q3754" s="22">
        <v>4</v>
      </c>
      <c r="R3754" s="22"/>
      <c r="S3754" s="22"/>
      <c r="T3754" s="22"/>
      <c r="U3754" t="s">
        <v>212</v>
      </c>
      <c r="V3754" s="18">
        <f t="shared" si="352"/>
        <v>0.24</v>
      </c>
      <c r="W3754" s="18">
        <v>39.180617742300001</v>
      </c>
      <c r="X3754" s="18">
        <v>-84.683200730799996</v>
      </c>
      <c r="Y3754" s="18">
        <v>39.177259233900003</v>
      </c>
      <c r="Z3754" s="18">
        <v>-84.683759502699999</v>
      </c>
      <c r="AA3754" s="71" t="str">
        <f t="shared" si="353"/>
        <v>HAM</v>
      </c>
    </row>
    <row r="3755" spans="1:27" x14ac:dyDescent="0.25">
      <c r="A3755" s="22" t="s">
        <v>4549</v>
      </c>
      <c r="B3755" s="22">
        <v>0</v>
      </c>
      <c r="C3755" s="22" t="s">
        <v>4621</v>
      </c>
      <c r="D3755" s="22">
        <v>8</v>
      </c>
      <c r="E3755" s="23" t="str">
        <f t="shared" si="348"/>
        <v>Purple</v>
      </c>
      <c r="F3755" s="72" t="s">
        <v>1670</v>
      </c>
      <c r="G3755" s="23"/>
      <c r="H3755" s="24" t="str">
        <f t="shared" si="349"/>
        <v>Start Loc</v>
      </c>
      <c r="I3755" s="24" t="str">
        <f t="shared" si="350"/>
        <v>End Loc</v>
      </c>
      <c r="J3755" s="24" t="str">
        <f t="shared" si="351"/>
        <v>Segment</v>
      </c>
      <c r="K3755" s="71" t="s">
        <v>878</v>
      </c>
      <c r="L3755" s="22">
        <v>0.75</v>
      </c>
      <c r="M3755" s="22">
        <v>0.99</v>
      </c>
      <c r="N3755" s="22">
        <v>8</v>
      </c>
      <c r="O3755" s="22">
        <v>0</v>
      </c>
      <c r="P3755" s="22">
        <v>0</v>
      </c>
      <c r="Q3755" s="22">
        <v>1</v>
      </c>
      <c r="R3755" s="22"/>
      <c r="S3755" s="22"/>
      <c r="T3755" s="22"/>
      <c r="U3755" t="s">
        <v>264</v>
      </c>
      <c r="V3755" s="18">
        <f t="shared" si="352"/>
        <v>0.24</v>
      </c>
      <c r="W3755" s="18">
        <v>39.1757986215</v>
      </c>
      <c r="X3755" s="18">
        <v>-84.578668935699994</v>
      </c>
      <c r="Y3755" s="18">
        <v>39.1784844552</v>
      </c>
      <c r="Z3755" s="18">
        <v>-84.576185043699994</v>
      </c>
      <c r="AA3755" s="71" t="str">
        <f t="shared" si="353"/>
        <v>HAM</v>
      </c>
    </row>
    <row r="3756" spans="1:27" x14ac:dyDescent="0.25">
      <c r="A3756" s="22" t="s">
        <v>4205</v>
      </c>
      <c r="B3756" s="22">
        <v>0</v>
      </c>
      <c r="C3756" s="22" t="s">
        <v>4626</v>
      </c>
      <c r="D3756" s="22">
        <v>8</v>
      </c>
      <c r="E3756" s="23" t="str">
        <f t="shared" si="348"/>
        <v>Purple</v>
      </c>
      <c r="F3756" s="72" t="s">
        <v>1670</v>
      </c>
      <c r="G3756" s="23"/>
      <c r="H3756" s="24" t="str">
        <f t="shared" si="349"/>
        <v>Start Loc</v>
      </c>
      <c r="I3756" s="24" t="str">
        <f t="shared" si="350"/>
        <v>End Loc</v>
      </c>
      <c r="J3756" s="24" t="str">
        <f t="shared" si="351"/>
        <v>Segment</v>
      </c>
      <c r="K3756" s="71" t="s">
        <v>991</v>
      </c>
      <c r="L3756" s="22">
        <v>1.75</v>
      </c>
      <c r="M3756" s="22">
        <v>1.99</v>
      </c>
      <c r="N3756" s="22">
        <v>8</v>
      </c>
      <c r="O3756" s="22">
        <v>0</v>
      </c>
      <c r="P3756" s="22">
        <v>0</v>
      </c>
      <c r="Q3756" s="22">
        <v>1</v>
      </c>
      <c r="R3756" s="22"/>
      <c r="S3756" s="22"/>
      <c r="T3756" s="22"/>
      <c r="U3756" t="s">
        <v>363</v>
      </c>
      <c r="V3756" s="18">
        <f t="shared" si="352"/>
        <v>0.24</v>
      </c>
      <c r="W3756" s="18">
        <v>39.180463658199997</v>
      </c>
      <c r="X3756" s="18">
        <v>-84.678198928399993</v>
      </c>
      <c r="Y3756" s="18">
        <v>39.180672775200001</v>
      </c>
      <c r="Z3756" s="18">
        <v>-84.682258538200003</v>
      </c>
      <c r="AA3756" s="71" t="str">
        <f t="shared" si="353"/>
        <v>HAM</v>
      </c>
    </row>
    <row r="3757" spans="1:27" x14ac:dyDescent="0.25">
      <c r="A3757" s="22" t="s">
        <v>4499</v>
      </c>
      <c r="B3757" s="22">
        <v>0</v>
      </c>
      <c r="C3757" s="22" t="s">
        <v>4606</v>
      </c>
      <c r="D3757" s="22">
        <v>9</v>
      </c>
      <c r="E3757" s="23" t="str">
        <f t="shared" si="348"/>
        <v>Purple</v>
      </c>
      <c r="F3757" s="72" t="s">
        <v>1673</v>
      </c>
      <c r="G3757" s="23"/>
      <c r="H3757" s="24" t="str">
        <f t="shared" si="349"/>
        <v>Start Loc</v>
      </c>
      <c r="I3757" s="24" t="str">
        <f t="shared" si="350"/>
        <v>End Loc</v>
      </c>
      <c r="J3757" s="24" t="str">
        <f t="shared" si="351"/>
        <v>Segment</v>
      </c>
      <c r="K3757" s="71" t="s">
        <v>893</v>
      </c>
      <c r="L3757" s="22">
        <v>0.25</v>
      </c>
      <c r="M3757" s="22">
        <v>0.49</v>
      </c>
      <c r="N3757" s="22">
        <v>9</v>
      </c>
      <c r="O3757" s="22">
        <v>0</v>
      </c>
      <c r="P3757" s="22">
        <v>0</v>
      </c>
      <c r="Q3757" s="22">
        <v>0</v>
      </c>
      <c r="R3757" s="22"/>
      <c r="S3757" s="22"/>
      <c r="T3757" s="22"/>
      <c r="U3757" t="s">
        <v>1245</v>
      </c>
      <c r="V3757" s="18">
        <f t="shared" si="352"/>
        <v>0.24</v>
      </c>
      <c r="W3757" s="18">
        <v>39.179525046800002</v>
      </c>
      <c r="X3757" s="18">
        <v>-84.213303053199994</v>
      </c>
      <c r="Y3757" s="18">
        <v>39.182527389299999</v>
      </c>
      <c r="Z3757" s="18">
        <v>-84.214725367499994</v>
      </c>
      <c r="AA3757" s="71" t="str">
        <f t="shared" si="353"/>
        <v>CLE</v>
      </c>
    </row>
    <row r="3758" spans="1:27" x14ac:dyDescent="0.25">
      <c r="A3758" s="22" t="s">
        <v>3322</v>
      </c>
      <c r="B3758" s="22">
        <v>0</v>
      </c>
      <c r="C3758" s="22" t="s">
        <v>4618</v>
      </c>
      <c r="D3758" s="22">
        <v>7</v>
      </c>
      <c r="E3758" s="23" t="str">
        <f t="shared" si="348"/>
        <v>Purple</v>
      </c>
      <c r="F3758" s="72" t="s">
        <v>1670</v>
      </c>
      <c r="G3758" s="23"/>
      <c r="H3758" s="24" t="str">
        <f t="shared" si="349"/>
        <v>Start Loc</v>
      </c>
      <c r="I3758" s="24" t="str">
        <f t="shared" si="350"/>
        <v>End Loc</v>
      </c>
      <c r="J3758" s="24" t="str">
        <f t="shared" si="351"/>
        <v>Segment</v>
      </c>
      <c r="K3758" s="71" t="s">
        <v>790</v>
      </c>
      <c r="L3758" s="22">
        <v>2</v>
      </c>
      <c r="M3758" s="22">
        <v>2.2400000000000002</v>
      </c>
      <c r="N3758" s="22">
        <v>7</v>
      </c>
      <c r="O3758" s="22">
        <v>0</v>
      </c>
      <c r="P3758" s="22">
        <v>0</v>
      </c>
      <c r="Q3758" s="22">
        <v>0</v>
      </c>
      <c r="R3758" s="22"/>
      <c r="S3758" s="22"/>
      <c r="T3758" s="22"/>
      <c r="U3758" t="s">
        <v>204</v>
      </c>
      <c r="V3758" s="18">
        <f t="shared" si="352"/>
        <v>0.24000000000000021</v>
      </c>
      <c r="W3758" s="18">
        <v>39.183114467499998</v>
      </c>
      <c r="X3758" s="18">
        <v>-84.604285197400003</v>
      </c>
      <c r="Y3758" s="18">
        <v>39.186438150999997</v>
      </c>
      <c r="Z3758" s="18">
        <v>-84.603029254700004</v>
      </c>
      <c r="AA3758" s="71" t="str">
        <f t="shared" si="353"/>
        <v>HAM</v>
      </c>
    </row>
    <row r="3759" spans="1:27" x14ac:dyDescent="0.25">
      <c r="A3759" s="22" t="s">
        <v>5508</v>
      </c>
      <c r="B3759" s="22">
        <v>0</v>
      </c>
      <c r="C3759" s="22" t="s">
        <v>4675</v>
      </c>
      <c r="D3759" s="22">
        <v>7</v>
      </c>
      <c r="E3759" s="23" t="str">
        <f t="shared" si="348"/>
        <v>Purple</v>
      </c>
      <c r="F3759" s="72" t="s">
        <v>1670</v>
      </c>
      <c r="G3759" s="23"/>
      <c r="H3759" s="24" t="str">
        <f t="shared" si="349"/>
        <v>Start Loc</v>
      </c>
      <c r="I3759" s="24" t="str">
        <f t="shared" si="350"/>
        <v>End Loc</v>
      </c>
      <c r="J3759" s="24" t="str">
        <f t="shared" si="351"/>
        <v>Segment</v>
      </c>
      <c r="K3759" s="71" t="s">
        <v>831</v>
      </c>
      <c r="L3759" s="22">
        <v>11.75</v>
      </c>
      <c r="M3759" s="22">
        <v>11.99</v>
      </c>
      <c r="N3759" s="22">
        <v>7</v>
      </c>
      <c r="O3759" s="22">
        <v>0</v>
      </c>
      <c r="P3759" s="22">
        <v>0</v>
      </c>
      <c r="Q3759" s="22">
        <v>2</v>
      </c>
      <c r="R3759" s="22"/>
      <c r="S3759" s="22"/>
      <c r="T3759" s="22"/>
      <c r="U3759" t="s">
        <v>222</v>
      </c>
      <c r="V3759" s="18">
        <f t="shared" si="352"/>
        <v>0.24000000000000021</v>
      </c>
      <c r="W3759" s="18">
        <v>39.189856721799998</v>
      </c>
      <c r="X3759" s="18">
        <v>-84.656127262599995</v>
      </c>
      <c r="Y3759" s="18">
        <v>39.187587074200003</v>
      </c>
      <c r="Z3759" s="18">
        <v>-84.652803173500004</v>
      </c>
      <c r="AA3759" s="71" t="str">
        <f t="shared" si="353"/>
        <v>HAM</v>
      </c>
    </row>
    <row r="3760" spans="1:27" x14ac:dyDescent="0.25">
      <c r="A3760" s="22" t="s">
        <v>4298</v>
      </c>
      <c r="B3760" s="22">
        <v>0</v>
      </c>
      <c r="C3760" s="22" t="s">
        <v>4608</v>
      </c>
      <c r="D3760" s="22">
        <v>9</v>
      </c>
      <c r="E3760" s="23" t="str">
        <f t="shared" si="348"/>
        <v>Purple</v>
      </c>
      <c r="F3760" s="72" t="s">
        <v>1670</v>
      </c>
      <c r="G3760" s="23"/>
      <c r="H3760" s="24" t="str">
        <f t="shared" si="349"/>
        <v>Start Loc</v>
      </c>
      <c r="I3760" s="24" t="str">
        <f t="shared" si="350"/>
        <v>End Loc</v>
      </c>
      <c r="J3760" s="24" t="str">
        <f t="shared" si="351"/>
        <v>Segment</v>
      </c>
      <c r="K3760" s="71" t="s">
        <v>814</v>
      </c>
      <c r="L3760" s="22">
        <v>1.25</v>
      </c>
      <c r="M3760" s="22">
        <v>1.49</v>
      </c>
      <c r="N3760" s="22">
        <v>9</v>
      </c>
      <c r="O3760" s="22">
        <v>0</v>
      </c>
      <c r="P3760" s="22">
        <v>0</v>
      </c>
      <c r="Q3760" s="22">
        <v>4</v>
      </c>
      <c r="R3760" s="22"/>
      <c r="S3760" s="22"/>
      <c r="T3760" s="22"/>
      <c r="U3760" t="s">
        <v>638</v>
      </c>
      <c r="V3760" s="18">
        <f t="shared" si="352"/>
        <v>0.24</v>
      </c>
      <c r="W3760" s="18">
        <v>39.190469329800003</v>
      </c>
      <c r="X3760" s="18">
        <v>-84.763456660299994</v>
      </c>
      <c r="Y3760" s="18">
        <v>39.190111810200001</v>
      </c>
      <c r="Z3760" s="18">
        <v>-84.760110236399996</v>
      </c>
      <c r="AA3760" s="71" t="str">
        <f t="shared" si="353"/>
        <v>HAM</v>
      </c>
    </row>
    <row r="3761" spans="1:27" x14ac:dyDescent="0.25">
      <c r="A3761" s="22" t="s">
        <v>4411</v>
      </c>
      <c r="B3761" s="22">
        <v>0</v>
      </c>
      <c r="C3761" s="22" t="s">
        <v>4615</v>
      </c>
      <c r="D3761" s="22">
        <v>8</v>
      </c>
      <c r="E3761" s="23" t="str">
        <f t="shared" si="348"/>
        <v>Purple</v>
      </c>
      <c r="F3761" s="72" t="s">
        <v>1670</v>
      </c>
      <c r="G3761" s="23"/>
      <c r="H3761" s="24" t="str">
        <f t="shared" si="349"/>
        <v>Start Loc</v>
      </c>
      <c r="I3761" s="24" t="str">
        <f t="shared" si="350"/>
        <v>End Loc</v>
      </c>
      <c r="J3761" s="24" t="str">
        <f t="shared" si="351"/>
        <v>Segment</v>
      </c>
      <c r="K3761" s="71" t="s">
        <v>790</v>
      </c>
      <c r="L3761" s="22">
        <v>2.5</v>
      </c>
      <c r="M3761" s="22">
        <v>2.74</v>
      </c>
      <c r="N3761" s="22">
        <v>8</v>
      </c>
      <c r="O3761" s="22">
        <v>0</v>
      </c>
      <c r="P3761" s="22">
        <v>0</v>
      </c>
      <c r="Q3761" s="22">
        <v>2</v>
      </c>
      <c r="R3761" s="22"/>
      <c r="S3761" s="22"/>
      <c r="T3761" s="22"/>
      <c r="U3761" t="s">
        <v>204</v>
      </c>
      <c r="V3761" s="18">
        <f t="shared" si="352"/>
        <v>0.24000000000000021</v>
      </c>
      <c r="W3761" s="18">
        <v>39.189496345899997</v>
      </c>
      <c r="X3761" s="18">
        <v>-84.600333830899999</v>
      </c>
      <c r="Y3761" s="18">
        <v>39.190792308699997</v>
      </c>
      <c r="Z3761" s="18">
        <v>-84.596844031499998</v>
      </c>
      <c r="AA3761" s="71" t="str">
        <f t="shared" si="353"/>
        <v>HAM</v>
      </c>
    </row>
    <row r="3762" spans="1:27" x14ac:dyDescent="0.25">
      <c r="A3762" s="22" t="s">
        <v>4486</v>
      </c>
      <c r="B3762" s="22">
        <v>0</v>
      </c>
      <c r="C3762" s="22" t="s">
        <v>4624</v>
      </c>
      <c r="D3762" s="22">
        <v>7</v>
      </c>
      <c r="E3762" s="23" t="str">
        <f t="shared" si="348"/>
        <v>Purple</v>
      </c>
      <c r="F3762" s="72" t="s">
        <v>1670</v>
      </c>
      <c r="G3762" s="23"/>
      <c r="H3762" s="24" t="str">
        <f t="shared" si="349"/>
        <v>Start Loc</v>
      </c>
      <c r="I3762" s="24" t="str">
        <f t="shared" si="350"/>
        <v>End Loc</v>
      </c>
      <c r="J3762" s="24" t="str">
        <f t="shared" si="351"/>
        <v>Segment</v>
      </c>
      <c r="K3762" s="71" t="s">
        <v>897</v>
      </c>
      <c r="L3762" s="22">
        <v>2.25</v>
      </c>
      <c r="M3762" s="22">
        <v>2.4900000000000002</v>
      </c>
      <c r="N3762" s="22">
        <v>7</v>
      </c>
      <c r="O3762" s="22">
        <v>0</v>
      </c>
      <c r="P3762" s="22">
        <v>0</v>
      </c>
      <c r="Q3762" s="22">
        <v>0</v>
      </c>
      <c r="R3762" s="22"/>
      <c r="S3762" s="22"/>
      <c r="T3762" s="22"/>
      <c r="U3762" t="s">
        <v>272</v>
      </c>
      <c r="V3762" s="18">
        <f t="shared" si="352"/>
        <v>0.24000000000000021</v>
      </c>
      <c r="W3762" s="18">
        <v>39.1935732934</v>
      </c>
      <c r="X3762" s="18">
        <v>-84.621744506499994</v>
      </c>
      <c r="Y3762" s="18">
        <v>39.191765455000002</v>
      </c>
      <c r="Z3762" s="18">
        <v>-84.618164394000004</v>
      </c>
      <c r="AA3762" s="71" t="str">
        <f t="shared" si="353"/>
        <v>HAM</v>
      </c>
    </row>
    <row r="3763" spans="1:27" x14ac:dyDescent="0.25">
      <c r="A3763" s="22" t="s">
        <v>4253</v>
      </c>
      <c r="B3763" s="22">
        <v>0</v>
      </c>
      <c r="C3763" s="22" t="s">
        <v>4608</v>
      </c>
      <c r="D3763" s="22">
        <v>7</v>
      </c>
      <c r="E3763" s="23" t="str">
        <f t="shared" si="348"/>
        <v>Purple</v>
      </c>
      <c r="F3763" s="72" t="s">
        <v>1726</v>
      </c>
      <c r="G3763" s="23"/>
      <c r="H3763" s="24" t="str">
        <f t="shared" si="349"/>
        <v>Start Loc</v>
      </c>
      <c r="I3763" s="24" t="str">
        <f t="shared" si="350"/>
        <v>End Loc</v>
      </c>
      <c r="J3763" s="24" t="str">
        <f t="shared" si="351"/>
        <v>Segment</v>
      </c>
      <c r="K3763" s="71" t="s">
        <v>943</v>
      </c>
      <c r="L3763" s="22">
        <v>1.25</v>
      </c>
      <c r="M3763" s="22">
        <v>1.49</v>
      </c>
      <c r="N3763" s="22">
        <v>7</v>
      </c>
      <c r="O3763" s="22">
        <v>0</v>
      </c>
      <c r="P3763" s="22">
        <v>0</v>
      </c>
      <c r="Q3763" s="22">
        <v>1</v>
      </c>
      <c r="R3763" s="22"/>
      <c r="S3763" s="22"/>
      <c r="T3763" s="22"/>
      <c r="U3763" t="s">
        <v>304</v>
      </c>
      <c r="V3763" s="18">
        <f t="shared" si="352"/>
        <v>0.24</v>
      </c>
      <c r="W3763" s="18">
        <v>39.193520325900003</v>
      </c>
      <c r="X3763" s="18">
        <v>-82.999505793300003</v>
      </c>
      <c r="Y3763" s="18">
        <v>39.194272465399997</v>
      </c>
      <c r="Z3763" s="18">
        <v>-83.003863147900006</v>
      </c>
      <c r="AA3763" s="71" t="str">
        <f t="shared" si="353"/>
        <v>ROS</v>
      </c>
    </row>
    <row r="3764" spans="1:27" x14ac:dyDescent="0.25">
      <c r="A3764" s="22" t="s">
        <v>4434</v>
      </c>
      <c r="B3764" s="22">
        <v>0</v>
      </c>
      <c r="C3764" s="22" t="s">
        <v>4631</v>
      </c>
      <c r="D3764" s="22">
        <v>7</v>
      </c>
      <c r="E3764" s="23" t="str">
        <f t="shared" si="348"/>
        <v>Purple</v>
      </c>
      <c r="F3764" s="72" t="s">
        <v>1670</v>
      </c>
      <c r="G3764" s="23"/>
      <c r="H3764" s="24" t="str">
        <f t="shared" si="349"/>
        <v>Start Loc</v>
      </c>
      <c r="I3764" s="24" t="str">
        <f t="shared" si="350"/>
        <v>End Loc</v>
      </c>
      <c r="J3764" s="24" t="str">
        <f t="shared" si="351"/>
        <v>Segment</v>
      </c>
      <c r="K3764" s="71" t="s">
        <v>991</v>
      </c>
      <c r="L3764" s="22">
        <v>3</v>
      </c>
      <c r="M3764" s="22">
        <v>3.24</v>
      </c>
      <c r="N3764" s="22">
        <v>7</v>
      </c>
      <c r="O3764" s="22">
        <v>0</v>
      </c>
      <c r="P3764" s="22">
        <v>0</v>
      </c>
      <c r="Q3764" s="22">
        <v>3</v>
      </c>
      <c r="R3764" s="22"/>
      <c r="S3764" s="22"/>
      <c r="T3764" s="22"/>
      <c r="U3764" t="s">
        <v>363</v>
      </c>
      <c r="V3764" s="18">
        <f t="shared" si="352"/>
        <v>0.24000000000000021</v>
      </c>
      <c r="W3764" s="18">
        <v>39.192005104700002</v>
      </c>
      <c r="X3764" s="18">
        <v>-84.684947239899998</v>
      </c>
      <c r="Y3764" s="18">
        <v>39.194492209099998</v>
      </c>
      <c r="Z3764" s="18">
        <v>-84.682181525700003</v>
      </c>
      <c r="AA3764" s="71" t="str">
        <f t="shared" si="353"/>
        <v>HAM</v>
      </c>
    </row>
    <row r="3765" spans="1:27" x14ac:dyDescent="0.25">
      <c r="A3765" s="22" t="s">
        <v>4458</v>
      </c>
      <c r="B3765" s="22">
        <v>0</v>
      </c>
      <c r="C3765" s="22" t="s">
        <v>4687</v>
      </c>
      <c r="D3765" s="22">
        <v>8</v>
      </c>
      <c r="E3765" s="23" t="str">
        <f t="shared" si="348"/>
        <v>Purple</v>
      </c>
      <c r="F3765" s="72" t="s">
        <v>1670</v>
      </c>
      <c r="G3765" s="23"/>
      <c r="H3765" s="24" t="str">
        <f t="shared" si="349"/>
        <v>Start Loc</v>
      </c>
      <c r="I3765" s="24" t="str">
        <f t="shared" si="350"/>
        <v>End Loc</v>
      </c>
      <c r="J3765" s="24" t="str">
        <f t="shared" si="351"/>
        <v>Segment</v>
      </c>
      <c r="K3765" s="71" t="s">
        <v>831</v>
      </c>
      <c r="L3765" s="22">
        <v>11</v>
      </c>
      <c r="M3765" s="22">
        <v>11.24</v>
      </c>
      <c r="N3765" s="22">
        <v>8</v>
      </c>
      <c r="O3765" s="22">
        <v>0</v>
      </c>
      <c r="P3765" s="22">
        <v>0</v>
      </c>
      <c r="Q3765" s="22">
        <v>3</v>
      </c>
      <c r="R3765" s="22"/>
      <c r="S3765" s="22"/>
      <c r="T3765" s="22"/>
      <c r="U3765" t="s">
        <v>222</v>
      </c>
      <c r="V3765" s="18">
        <f t="shared" si="352"/>
        <v>0.24000000000000021</v>
      </c>
      <c r="W3765" s="18">
        <v>39.197030674200001</v>
      </c>
      <c r="X3765" s="18">
        <v>-84.666033078599995</v>
      </c>
      <c r="Y3765" s="18">
        <v>39.195470189300003</v>
      </c>
      <c r="Z3765" s="18">
        <v>-84.662286353799999</v>
      </c>
      <c r="AA3765" s="71" t="str">
        <f t="shared" si="353"/>
        <v>HAM</v>
      </c>
    </row>
    <row r="3766" spans="1:27" x14ac:dyDescent="0.25">
      <c r="A3766" s="22" t="s">
        <v>4119</v>
      </c>
      <c r="B3766" s="22">
        <v>0</v>
      </c>
      <c r="C3766" s="22" t="s">
        <v>4673</v>
      </c>
      <c r="D3766" s="22">
        <v>6</v>
      </c>
      <c r="E3766" s="23" t="str">
        <f t="shared" si="348"/>
        <v>Purple</v>
      </c>
      <c r="F3766" s="72" t="s">
        <v>1670</v>
      </c>
      <c r="G3766" s="23"/>
      <c r="H3766" s="24" t="str">
        <f t="shared" si="349"/>
        <v>Start Loc</v>
      </c>
      <c r="I3766" s="24" t="str">
        <f t="shared" si="350"/>
        <v>End Loc</v>
      </c>
      <c r="J3766" s="24" t="str">
        <f t="shared" si="351"/>
        <v>Segment</v>
      </c>
      <c r="K3766" s="71" t="s">
        <v>831</v>
      </c>
      <c r="L3766" s="22">
        <v>10.75</v>
      </c>
      <c r="M3766" s="22">
        <v>10.99</v>
      </c>
      <c r="N3766" s="22">
        <v>6</v>
      </c>
      <c r="O3766" s="22">
        <v>0</v>
      </c>
      <c r="P3766" s="22">
        <v>0</v>
      </c>
      <c r="Q3766" s="22">
        <v>2</v>
      </c>
      <c r="R3766" s="22"/>
      <c r="S3766" s="22"/>
      <c r="T3766" s="22"/>
      <c r="U3766" t="s">
        <v>222</v>
      </c>
      <c r="V3766" s="18">
        <f t="shared" si="352"/>
        <v>0.24000000000000021</v>
      </c>
      <c r="W3766" s="18">
        <v>39.197802185900002</v>
      </c>
      <c r="X3766" s="18">
        <v>-84.670440365199994</v>
      </c>
      <c r="Y3766" s="18">
        <v>39.197025507200003</v>
      </c>
      <c r="Z3766" s="18">
        <v>-84.666202570099998</v>
      </c>
      <c r="AA3766" s="71" t="str">
        <f t="shared" si="353"/>
        <v>HAM</v>
      </c>
    </row>
    <row r="3767" spans="1:27" x14ac:dyDescent="0.25">
      <c r="A3767" s="22" t="s">
        <v>4524</v>
      </c>
      <c r="B3767" s="22">
        <v>0</v>
      </c>
      <c r="C3767" s="22" t="s">
        <v>4608</v>
      </c>
      <c r="D3767" s="22">
        <v>7</v>
      </c>
      <c r="E3767" s="23" t="str">
        <f t="shared" si="348"/>
        <v>Purple</v>
      </c>
      <c r="F3767" s="72" t="s">
        <v>1670</v>
      </c>
      <c r="G3767" s="23"/>
      <c r="H3767" s="24" t="str">
        <f t="shared" si="349"/>
        <v>Start Loc</v>
      </c>
      <c r="I3767" s="24" t="str">
        <f t="shared" si="350"/>
        <v>End Loc</v>
      </c>
      <c r="J3767" s="24" t="str">
        <f t="shared" si="351"/>
        <v>Segment</v>
      </c>
      <c r="K3767" s="71" t="s">
        <v>897</v>
      </c>
      <c r="L3767" s="22">
        <v>1.25</v>
      </c>
      <c r="M3767" s="22">
        <v>1.49</v>
      </c>
      <c r="N3767" s="22">
        <v>7</v>
      </c>
      <c r="O3767" s="22">
        <v>1</v>
      </c>
      <c r="P3767" s="22">
        <v>0</v>
      </c>
      <c r="Q3767" s="22">
        <v>3</v>
      </c>
      <c r="R3767" s="22"/>
      <c r="S3767" s="22"/>
      <c r="T3767" s="22"/>
      <c r="U3767" t="s">
        <v>272</v>
      </c>
      <c r="V3767" s="18">
        <f t="shared" si="352"/>
        <v>0.24</v>
      </c>
      <c r="W3767" s="18">
        <v>39.198654401699997</v>
      </c>
      <c r="X3767" s="18">
        <v>-84.638514174500003</v>
      </c>
      <c r="Y3767" s="18">
        <v>39.197839735000002</v>
      </c>
      <c r="Z3767" s="18">
        <v>-84.634164938799998</v>
      </c>
      <c r="AA3767" s="71" t="str">
        <f t="shared" si="353"/>
        <v>HAM</v>
      </c>
    </row>
    <row r="3768" spans="1:27" x14ac:dyDescent="0.25">
      <c r="A3768" s="22" t="s">
        <v>4484</v>
      </c>
      <c r="B3768" s="22">
        <v>0</v>
      </c>
      <c r="C3768" s="22" t="s">
        <v>4621</v>
      </c>
      <c r="D3768" s="22">
        <v>7</v>
      </c>
      <c r="E3768" s="23" t="str">
        <f t="shared" si="348"/>
        <v>Purple</v>
      </c>
      <c r="F3768" s="72" t="s">
        <v>1670</v>
      </c>
      <c r="G3768" s="23"/>
      <c r="H3768" s="24" t="str">
        <f t="shared" si="349"/>
        <v>Start Loc</v>
      </c>
      <c r="I3768" s="24" t="str">
        <f t="shared" si="350"/>
        <v>End Loc</v>
      </c>
      <c r="J3768" s="24" t="str">
        <f t="shared" si="351"/>
        <v>Segment</v>
      </c>
      <c r="K3768" s="71" t="s">
        <v>1069</v>
      </c>
      <c r="L3768" s="22">
        <v>0.75</v>
      </c>
      <c r="M3768" s="22">
        <v>0.99</v>
      </c>
      <c r="N3768" s="22">
        <v>7</v>
      </c>
      <c r="O3768" s="22">
        <v>1</v>
      </c>
      <c r="P3768" s="22">
        <v>1</v>
      </c>
      <c r="Q3768" s="22">
        <v>2</v>
      </c>
      <c r="R3768" s="22"/>
      <c r="S3768" s="22"/>
      <c r="T3768" s="22"/>
      <c r="U3768" t="s">
        <v>1332</v>
      </c>
      <c r="V3768" s="18">
        <f t="shared" si="352"/>
        <v>0.24</v>
      </c>
      <c r="W3768" s="18">
        <v>39.201302371099999</v>
      </c>
      <c r="X3768" s="18">
        <v>-84.466439116800004</v>
      </c>
      <c r="Y3768" s="18">
        <v>39.2020631177</v>
      </c>
      <c r="Z3768" s="18">
        <v>-84.462123731399998</v>
      </c>
      <c r="AA3768" s="71" t="str">
        <f t="shared" si="353"/>
        <v>HAM</v>
      </c>
    </row>
    <row r="3769" spans="1:27" x14ac:dyDescent="0.25">
      <c r="A3769" s="22" t="s">
        <v>4373</v>
      </c>
      <c r="B3769" s="22">
        <v>0</v>
      </c>
      <c r="C3769" s="22" t="s">
        <v>4626</v>
      </c>
      <c r="D3769" s="22">
        <v>10</v>
      </c>
      <c r="E3769" s="23" t="str">
        <f t="shared" si="348"/>
        <v>Purple</v>
      </c>
      <c r="F3769" s="72" t="s">
        <v>1670</v>
      </c>
      <c r="G3769" s="23"/>
      <c r="H3769" s="24" t="str">
        <f t="shared" si="349"/>
        <v>Start Loc</v>
      </c>
      <c r="I3769" s="24" t="str">
        <f t="shared" si="350"/>
        <v>End Loc</v>
      </c>
      <c r="J3769" s="24" t="str">
        <f t="shared" si="351"/>
        <v>Segment</v>
      </c>
      <c r="K3769" s="71" t="s">
        <v>979</v>
      </c>
      <c r="L3769" s="22">
        <v>1.75</v>
      </c>
      <c r="M3769" s="22">
        <v>1.99</v>
      </c>
      <c r="N3769" s="22">
        <v>10</v>
      </c>
      <c r="O3769" s="22">
        <v>0</v>
      </c>
      <c r="P3769" s="22">
        <v>0</v>
      </c>
      <c r="Q3769" s="22">
        <v>4</v>
      </c>
      <c r="R3769" s="22"/>
      <c r="S3769" s="22"/>
      <c r="T3769" s="22"/>
      <c r="U3769" t="s">
        <v>1333</v>
      </c>
      <c r="V3769" s="18">
        <f t="shared" si="352"/>
        <v>0.24</v>
      </c>
      <c r="W3769" s="18">
        <v>39.206660145299999</v>
      </c>
      <c r="X3769" s="18">
        <v>-84.569921071400003</v>
      </c>
      <c r="Y3769" s="18">
        <v>39.204510129200003</v>
      </c>
      <c r="Z3769" s="18">
        <v>-84.566524718300002</v>
      </c>
      <c r="AA3769" s="71" t="str">
        <f t="shared" si="353"/>
        <v>HAM</v>
      </c>
    </row>
    <row r="3770" spans="1:27" x14ac:dyDescent="0.25">
      <c r="A3770" s="22" t="s">
        <v>4145</v>
      </c>
      <c r="B3770" s="22">
        <v>0</v>
      </c>
      <c r="C3770" s="22" t="s">
        <v>4618</v>
      </c>
      <c r="D3770" s="22">
        <v>6</v>
      </c>
      <c r="E3770" s="23" t="str">
        <f t="shared" si="348"/>
        <v>Purple</v>
      </c>
      <c r="F3770" s="72" t="s">
        <v>1726</v>
      </c>
      <c r="G3770" s="23"/>
      <c r="H3770" s="24" t="str">
        <f t="shared" si="349"/>
        <v>Start Loc</v>
      </c>
      <c r="I3770" s="24" t="str">
        <f t="shared" si="350"/>
        <v>End Loc</v>
      </c>
      <c r="J3770" s="24" t="str">
        <f t="shared" si="351"/>
        <v>Segment</v>
      </c>
      <c r="K3770" s="71" t="s">
        <v>850</v>
      </c>
      <c r="L3770" s="22">
        <v>2</v>
      </c>
      <c r="M3770" s="22">
        <v>2.2400000000000002</v>
      </c>
      <c r="N3770" s="22">
        <v>6</v>
      </c>
      <c r="O3770" s="22">
        <v>0</v>
      </c>
      <c r="P3770" s="22">
        <v>1</v>
      </c>
      <c r="Q3770" s="22">
        <v>3</v>
      </c>
      <c r="R3770" s="22"/>
      <c r="S3770" s="22"/>
      <c r="T3770" s="22"/>
      <c r="U3770" t="s">
        <v>724</v>
      </c>
      <c r="V3770" s="18">
        <f t="shared" si="352"/>
        <v>0.24000000000000021</v>
      </c>
      <c r="W3770" s="18">
        <v>39.208356615600003</v>
      </c>
      <c r="X3770" s="18">
        <v>-83.248703735199996</v>
      </c>
      <c r="Y3770" s="18">
        <v>39.205670807600001</v>
      </c>
      <c r="Z3770" s="18">
        <v>-83.247714524800003</v>
      </c>
      <c r="AA3770" s="71" t="str">
        <f t="shared" si="353"/>
        <v>ROS</v>
      </c>
    </row>
    <row r="3771" spans="1:27" x14ac:dyDescent="0.25">
      <c r="A3771" s="22" t="s">
        <v>4482</v>
      </c>
      <c r="B3771" s="22">
        <v>0</v>
      </c>
      <c r="C3771" s="22" t="s">
        <v>4621</v>
      </c>
      <c r="D3771" s="22">
        <v>10</v>
      </c>
      <c r="E3771" s="23" t="str">
        <f t="shared" si="348"/>
        <v>Purple</v>
      </c>
      <c r="F3771" s="72" t="s">
        <v>1673</v>
      </c>
      <c r="G3771" s="23"/>
      <c r="H3771" s="24" t="str">
        <f t="shared" si="349"/>
        <v>Start Loc</v>
      </c>
      <c r="I3771" s="24" t="str">
        <f t="shared" si="350"/>
        <v>End Loc</v>
      </c>
      <c r="J3771" s="24" t="str">
        <f t="shared" si="351"/>
        <v>Segment</v>
      </c>
      <c r="K3771" s="71" t="s">
        <v>861</v>
      </c>
      <c r="L3771" s="22">
        <v>0.75</v>
      </c>
      <c r="M3771" s="22">
        <v>0.99</v>
      </c>
      <c r="N3771" s="22">
        <v>10</v>
      </c>
      <c r="O3771" s="22">
        <v>0</v>
      </c>
      <c r="P3771" s="22">
        <v>0</v>
      </c>
      <c r="Q3771" s="22">
        <v>3</v>
      </c>
      <c r="R3771" s="22"/>
      <c r="S3771" s="22"/>
      <c r="T3771" s="22"/>
      <c r="U3771" t="s">
        <v>1227</v>
      </c>
      <c r="V3771" s="18">
        <f t="shared" si="352"/>
        <v>0.24</v>
      </c>
      <c r="W3771" s="18">
        <v>39.202863221400001</v>
      </c>
      <c r="X3771" s="18">
        <v>-84.249372527399998</v>
      </c>
      <c r="Y3771" s="18">
        <v>39.205674449500002</v>
      </c>
      <c r="Z3771" s="18">
        <v>-84.247745413399997</v>
      </c>
      <c r="AA3771" s="71" t="str">
        <f t="shared" si="353"/>
        <v>CLE</v>
      </c>
    </row>
    <row r="3772" spans="1:27" x14ac:dyDescent="0.25">
      <c r="A3772" s="22" t="s">
        <v>3537</v>
      </c>
      <c r="B3772" s="22">
        <v>0</v>
      </c>
      <c r="C3772" s="22" t="s">
        <v>4621</v>
      </c>
      <c r="D3772" s="22">
        <v>7</v>
      </c>
      <c r="E3772" s="23" t="str">
        <f t="shared" si="348"/>
        <v>Purple</v>
      </c>
      <c r="F3772" s="72" t="s">
        <v>1726</v>
      </c>
      <c r="G3772" s="23"/>
      <c r="H3772" s="24" t="str">
        <f t="shared" si="349"/>
        <v>Start Loc</v>
      </c>
      <c r="I3772" s="24" t="str">
        <f t="shared" si="350"/>
        <v>End Loc</v>
      </c>
      <c r="J3772" s="24" t="str">
        <f t="shared" si="351"/>
        <v>Segment</v>
      </c>
      <c r="K3772" s="71" t="s">
        <v>923</v>
      </c>
      <c r="L3772" s="22">
        <v>0.75</v>
      </c>
      <c r="M3772" s="22">
        <v>0.99</v>
      </c>
      <c r="N3772" s="22">
        <v>7</v>
      </c>
      <c r="O3772" s="22">
        <v>0</v>
      </c>
      <c r="P3772" s="22">
        <v>0</v>
      </c>
      <c r="Q3772" s="22">
        <v>4</v>
      </c>
      <c r="R3772" s="22"/>
      <c r="S3772" s="22"/>
      <c r="T3772" s="22"/>
      <c r="U3772" t="s">
        <v>1174</v>
      </c>
      <c r="V3772" s="18">
        <f t="shared" si="352"/>
        <v>0.24</v>
      </c>
      <c r="W3772" s="18">
        <v>39.2040846919</v>
      </c>
      <c r="X3772" s="18">
        <v>-83.268453919799995</v>
      </c>
      <c r="Y3772" s="18">
        <v>39.2066480043</v>
      </c>
      <c r="Z3772" s="18">
        <v>-83.269616700900002</v>
      </c>
      <c r="AA3772" s="71" t="str">
        <f t="shared" si="353"/>
        <v>ROS</v>
      </c>
    </row>
    <row r="3773" spans="1:27" x14ac:dyDescent="0.25">
      <c r="A3773" s="22" t="s">
        <v>4530</v>
      </c>
      <c r="B3773" s="22">
        <v>0</v>
      </c>
      <c r="C3773" s="22" t="s">
        <v>4617</v>
      </c>
      <c r="D3773" s="22">
        <v>10</v>
      </c>
      <c r="E3773" s="23" t="str">
        <f t="shared" si="348"/>
        <v>Purple</v>
      </c>
      <c r="F3773" s="72" t="s">
        <v>1670</v>
      </c>
      <c r="G3773" s="23"/>
      <c r="H3773" s="24" t="str">
        <f t="shared" si="349"/>
        <v>Start Loc</v>
      </c>
      <c r="I3773" s="24" t="str">
        <f t="shared" si="350"/>
        <v>End Loc</v>
      </c>
      <c r="J3773" s="24" t="str">
        <f t="shared" si="351"/>
        <v>Segment</v>
      </c>
      <c r="K3773" s="71" t="s">
        <v>870</v>
      </c>
      <c r="L3773" s="22">
        <v>2.75</v>
      </c>
      <c r="M3773" s="22">
        <v>2.99</v>
      </c>
      <c r="N3773" s="22">
        <v>10</v>
      </c>
      <c r="O3773" s="22">
        <v>0</v>
      </c>
      <c r="P3773" s="22">
        <v>0</v>
      </c>
      <c r="Q3773" s="22">
        <v>0</v>
      </c>
      <c r="R3773" s="22"/>
      <c r="S3773" s="22"/>
      <c r="T3773" s="22"/>
      <c r="U3773" t="s">
        <v>1226</v>
      </c>
      <c r="V3773" s="18">
        <f t="shared" si="352"/>
        <v>0.24000000000000021</v>
      </c>
      <c r="W3773" s="18">
        <v>39.203538151399997</v>
      </c>
      <c r="X3773" s="18">
        <v>-84.521431701200001</v>
      </c>
      <c r="Y3773" s="18">
        <v>39.206779365300001</v>
      </c>
      <c r="Z3773" s="18">
        <v>-84.520417197900002</v>
      </c>
      <c r="AA3773" s="71" t="str">
        <f t="shared" si="353"/>
        <v>HAM</v>
      </c>
    </row>
    <row r="3774" spans="1:27" x14ac:dyDescent="0.25">
      <c r="A3774" s="22" t="s">
        <v>4229</v>
      </c>
      <c r="B3774" s="22">
        <v>0</v>
      </c>
      <c r="C3774" s="22" t="s">
        <v>4621</v>
      </c>
      <c r="D3774" s="22">
        <v>7</v>
      </c>
      <c r="E3774" s="23" t="str">
        <f t="shared" si="348"/>
        <v>Purple</v>
      </c>
      <c r="F3774" s="72" t="s">
        <v>1670</v>
      </c>
      <c r="G3774" s="23"/>
      <c r="H3774" s="24" t="str">
        <f t="shared" si="349"/>
        <v>Start Loc</v>
      </c>
      <c r="I3774" s="24" t="str">
        <f t="shared" si="350"/>
        <v>End Loc</v>
      </c>
      <c r="J3774" s="24" t="str">
        <f t="shared" si="351"/>
        <v>Segment</v>
      </c>
      <c r="K3774" s="71" t="s">
        <v>982</v>
      </c>
      <c r="L3774" s="22">
        <v>0.75</v>
      </c>
      <c r="M3774" s="22">
        <v>0.99</v>
      </c>
      <c r="N3774" s="22">
        <v>7</v>
      </c>
      <c r="O3774" s="22">
        <v>0</v>
      </c>
      <c r="P3774" s="22">
        <v>0</v>
      </c>
      <c r="Q3774" s="22">
        <v>4</v>
      </c>
      <c r="R3774" s="22"/>
      <c r="S3774" s="22"/>
      <c r="T3774" s="22"/>
      <c r="U3774" t="s">
        <v>1271</v>
      </c>
      <c r="V3774" s="18">
        <f t="shared" si="352"/>
        <v>0.24</v>
      </c>
      <c r="W3774" s="18">
        <v>39.207408162599997</v>
      </c>
      <c r="X3774" s="18">
        <v>-84.484878611799999</v>
      </c>
      <c r="Y3774" s="18">
        <v>39.207418978100002</v>
      </c>
      <c r="Z3774" s="18">
        <v>-84.480462619700006</v>
      </c>
      <c r="AA3774" s="71" t="str">
        <f t="shared" si="353"/>
        <v>HAM</v>
      </c>
    </row>
    <row r="3775" spans="1:27" x14ac:dyDescent="0.25">
      <c r="A3775" s="22" t="s">
        <v>4437</v>
      </c>
      <c r="B3775" s="22">
        <v>0</v>
      </c>
      <c r="C3775" s="22" t="s">
        <v>4615</v>
      </c>
      <c r="D3775" s="22">
        <v>9</v>
      </c>
      <c r="E3775" s="23" t="str">
        <f t="shared" si="348"/>
        <v>Purple</v>
      </c>
      <c r="F3775" s="72" t="s">
        <v>1670</v>
      </c>
      <c r="G3775" s="23"/>
      <c r="H3775" s="24" t="str">
        <f t="shared" si="349"/>
        <v>Start Loc</v>
      </c>
      <c r="I3775" s="24" t="str">
        <f t="shared" si="350"/>
        <v>End Loc</v>
      </c>
      <c r="J3775" s="24" t="str">
        <f t="shared" si="351"/>
        <v>Segment</v>
      </c>
      <c r="K3775" s="71" t="s">
        <v>970</v>
      </c>
      <c r="L3775" s="22">
        <v>2.5</v>
      </c>
      <c r="M3775" s="22">
        <v>2.74</v>
      </c>
      <c r="N3775" s="22">
        <v>9</v>
      </c>
      <c r="O3775" s="22">
        <v>0</v>
      </c>
      <c r="P3775" s="22">
        <v>0</v>
      </c>
      <c r="Q3775" s="22">
        <v>2</v>
      </c>
      <c r="R3775" s="22"/>
      <c r="S3775" s="22"/>
      <c r="T3775" s="22"/>
      <c r="U3775" t="s">
        <v>1231</v>
      </c>
      <c r="V3775" s="18">
        <f t="shared" si="352"/>
        <v>0.24000000000000021</v>
      </c>
      <c r="W3775" s="18">
        <v>39.213769338200002</v>
      </c>
      <c r="X3775" s="18">
        <v>-84.394887795000002</v>
      </c>
      <c r="Y3775" s="18">
        <v>39.215836014499999</v>
      </c>
      <c r="Z3775" s="18">
        <v>-84.391793253399996</v>
      </c>
      <c r="AA3775" s="71" t="str">
        <f t="shared" si="353"/>
        <v>HAM</v>
      </c>
    </row>
    <row r="3776" spans="1:27" x14ac:dyDescent="0.25">
      <c r="A3776" s="22" t="s">
        <v>4556</v>
      </c>
      <c r="B3776" s="22">
        <v>0</v>
      </c>
      <c r="C3776" s="22" t="s">
        <v>4644</v>
      </c>
      <c r="D3776" s="22">
        <v>10</v>
      </c>
      <c r="E3776" s="23" t="str">
        <f t="shared" si="348"/>
        <v>Purple</v>
      </c>
      <c r="F3776" s="72" t="s">
        <v>1670</v>
      </c>
      <c r="G3776" s="23"/>
      <c r="H3776" s="24" t="str">
        <f t="shared" si="349"/>
        <v>Start Loc</v>
      </c>
      <c r="I3776" s="24" t="str">
        <f t="shared" si="350"/>
        <v>End Loc</v>
      </c>
      <c r="J3776" s="24" t="str">
        <f t="shared" si="351"/>
        <v>Segment</v>
      </c>
      <c r="K3776" s="71" t="s">
        <v>811</v>
      </c>
      <c r="L3776" s="22">
        <v>5.25</v>
      </c>
      <c r="M3776" s="22">
        <v>5.49</v>
      </c>
      <c r="N3776" s="22">
        <v>10</v>
      </c>
      <c r="O3776" s="22">
        <v>0</v>
      </c>
      <c r="P3776" s="22">
        <v>0</v>
      </c>
      <c r="Q3776" s="22">
        <v>10</v>
      </c>
      <c r="R3776" s="22"/>
      <c r="S3776" s="22"/>
      <c r="T3776" s="22"/>
      <c r="U3776" t="s">
        <v>1222</v>
      </c>
      <c r="V3776" s="18">
        <f t="shared" si="352"/>
        <v>0.24000000000000021</v>
      </c>
      <c r="W3776" s="18">
        <v>39.215836918599997</v>
      </c>
      <c r="X3776" s="18">
        <v>-84.513084292399995</v>
      </c>
      <c r="Y3776" s="18">
        <v>39.215948579200003</v>
      </c>
      <c r="Z3776" s="18">
        <v>-84.508671749800001</v>
      </c>
      <c r="AA3776" s="71" t="str">
        <f t="shared" si="353"/>
        <v>HAM</v>
      </c>
    </row>
    <row r="3777" spans="1:27" x14ac:dyDescent="0.25">
      <c r="A3777" s="22" t="s">
        <v>3938</v>
      </c>
      <c r="B3777" s="22">
        <v>0</v>
      </c>
      <c r="C3777" s="22" t="s">
        <v>4606</v>
      </c>
      <c r="D3777" s="22">
        <v>9</v>
      </c>
      <c r="E3777" s="23" t="str">
        <f t="shared" si="348"/>
        <v>Purple</v>
      </c>
      <c r="F3777" s="72" t="s">
        <v>1670</v>
      </c>
      <c r="G3777" s="23"/>
      <c r="H3777" s="24" t="str">
        <f t="shared" si="349"/>
        <v>Start Loc</v>
      </c>
      <c r="I3777" s="24" t="str">
        <f t="shared" si="350"/>
        <v>End Loc</v>
      </c>
      <c r="J3777" s="24" t="str">
        <f t="shared" si="351"/>
        <v>Segment</v>
      </c>
      <c r="K3777" s="71" t="s">
        <v>849</v>
      </c>
      <c r="L3777" s="22">
        <v>0.25</v>
      </c>
      <c r="M3777" s="22">
        <v>0.49</v>
      </c>
      <c r="N3777" s="22">
        <v>9</v>
      </c>
      <c r="O3777" s="22">
        <v>0</v>
      </c>
      <c r="P3777" s="22">
        <v>1</v>
      </c>
      <c r="Q3777" s="22">
        <v>2</v>
      </c>
      <c r="R3777" s="22"/>
      <c r="S3777" s="22"/>
      <c r="T3777" s="22"/>
      <c r="U3777" t="s">
        <v>236</v>
      </c>
      <c r="V3777" s="18">
        <f t="shared" si="352"/>
        <v>0.24</v>
      </c>
      <c r="W3777" s="18">
        <v>39.214931416299997</v>
      </c>
      <c r="X3777" s="18">
        <v>-84.671814469599994</v>
      </c>
      <c r="Y3777" s="18">
        <v>39.216506183900002</v>
      </c>
      <c r="Z3777" s="18">
        <v>-84.667911122600003</v>
      </c>
      <c r="AA3777" s="71" t="str">
        <f t="shared" si="353"/>
        <v>HAM</v>
      </c>
    </row>
    <row r="3778" spans="1:27" x14ac:dyDescent="0.25">
      <c r="A3778" s="22" t="s">
        <v>4364</v>
      </c>
      <c r="B3778" s="22">
        <v>0</v>
      </c>
      <c r="C3778" s="22" t="s">
        <v>4653</v>
      </c>
      <c r="D3778" s="22">
        <v>10</v>
      </c>
      <c r="E3778" s="23" t="str">
        <f t="shared" si="348"/>
        <v>Purple</v>
      </c>
      <c r="F3778" s="72" t="s">
        <v>1670</v>
      </c>
      <c r="G3778" s="23"/>
      <c r="H3778" s="24" t="str">
        <f t="shared" si="349"/>
        <v>Start Loc</v>
      </c>
      <c r="I3778" s="24" t="str">
        <f t="shared" si="350"/>
        <v>End Loc</v>
      </c>
      <c r="J3778" s="24" t="str">
        <f t="shared" si="351"/>
        <v>Segment</v>
      </c>
      <c r="K3778" s="71" t="s">
        <v>811</v>
      </c>
      <c r="L3778" s="22">
        <v>6</v>
      </c>
      <c r="M3778" s="22">
        <v>6.24</v>
      </c>
      <c r="N3778" s="22">
        <v>10</v>
      </c>
      <c r="O3778" s="22">
        <v>0</v>
      </c>
      <c r="P3778" s="22">
        <v>2</v>
      </c>
      <c r="Q3778" s="22">
        <v>4</v>
      </c>
      <c r="R3778" s="22"/>
      <c r="S3778" s="22"/>
      <c r="T3778" s="22"/>
      <c r="U3778" t="s">
        <v>1222</v>
      </c>
      <c r="V3778" s="18">
        <f t="shared" si="352"/>
        <v>0.24000000000000021</v>
      </c>
      <c r="W3778" s="18">
        <v>39.218133548700003</v>
      </c>
      <c r="X3778" s="18">
        <v>-84.499937642299997</v>
      </c>
      <c r="Y3778" s="18">
        <v>39.216926562799998</v>
      </c>
      <c r="Z3778" s="18">
        <v>-84.495827865099997</v>
      </c>
      <c r="AA3778" s="71" t="str">
        <f t="shared" si="353"/>
        <v>HAM</v>
      </c>
    </row>
    <row r="3779" spans="1:27" x14ac:dyDescent="0.25">
      <c r="A3779" s="22" t="s">
        <v>3957</v>
      </c>
      <c r="B3779" s="22">
        <v>0</v>
      </c>
      <c r="C3779" s="22" t="s">
        <v>4638</v>
      </c>
      <c r="D3779" s="22">
        <v>6</v>
      </c>
      <c r="E3779" s="23" t="str">
        <f t="shared" si="348"/>
        <v>Purple</v>
      </c>
      <c r="F3779" s="72" t="s">
        <v>1670</v>
      </c>
      <c r="G3779" s="23"/>
      <c r="H3779" s="24" t="str">
        <f t="shared" si="349"/>
        <v>Start Loc</v>
      </c>
      <c r="I3779" s="24" t="str">
        <f t="shared" si="350"/>
        <v>End Loc</v>
      </c>
      <c r="J3779" s="24" t="str">
        <f t="shared" si="351"/>
        <v>Segment</v>
      </c>
      <c r="K3779" s="71" t="s">
        <v>831</v>
      </c>
      <c r="L3779" s="22">
        <v>7.5</v>
      </c>
      <c r="M3779" s="22">
        <v>7.74</v>
      </c>
      <c r="N3779" s="22">
        <v>6</v>
      </c>
      <c r="O3779" s="22">
        <v>0</v>
      </c>
      <c r="P3779" s="22">
        <v>1</v>
      </c>
      <c r="Q3779" s="22">
        <v>5</v>
      </c>
      <c r="R3779" s="22"/>
      <c r="S3779" s="22"/>
      <c r="T3779" s="22"/>
      <c r="U3779" t="s">
        <v>222</v>
      </c>
      <c r="V3779" s="18">
        <f t="shared" si="352"/>
        <v>0.24000000000000021</v>
      </c>
      <c r="W3779" s="18">
        <v>39.2188641519</v>
      </c>
      <c r="X3779" s="18">
        <v>-84.710223871899998</v>
      </c>
      <c r="Y3779" s="18">
        <v>39.217237981799997</v>
      </c>
      <c r="Z3779" s="18">
        <v>-84.706530230300004</v>
      </c>
      <c r="AA3779" s="71" t="str">
        <f t="shared" si="353"/>
        <v>HAM</v>
      </c>
    </row>
    <row r="3780" spans="1:27" x14ac:dyDescent="0.25">
      <c r="A3780" s="22" t="s">
        <v>4417</v>
      </c>
      <c r="B3780" s="22">
        <v>0</v>
      </c>
      <c r="C3780" s="22" t="s">
        <v>4644</v>
      </c>
      <c r="D3780" s="22">
        <v>6</v>
      </c>
      <c r="E3780" s="23" t="str">
        <f t="shared" si="348"/>
        <v>Purple</v>
      </c>
      <c r="F3780" s="72" t="s">
        <v>1670</v>
      </c>
      <c r="G3780" s="23"/>
      <c r="H3780" s="24" t="str">
        <f t="shared" si="349"/>
        <v>Start Loc</v>
      </c>
      <c r="I3780" s="24" t="str">
        <f t="shared" si="350"/>
        <v>End Loc</v>
      </c>
      <c r="J3780" s="24" t="str">
        <f t="shared" si="351"/>
        <v>Segment</v>
      </c>
      <c r="K3780" s="71" t="s">
        <v>810</v>
      </c>
      <c r="L3780" s="22">
        <v>5.25</v>
      </c>
      <c r="M3780" s="22">
        <v>5.49</v>
      </c>
      <c r="N3780" s="22">
        <v>6</v>
      </c>
      <c r="O3780" s="22">
        <v>0</v>
      </c>
      <c r="P3780" s="22">
        <v>0</v>
      </c>
      <c r="Q3780" s="22">
        <v>4</v>
      </c>
      <c r="R3780" s="22"/>
      <c r="S3780" s="22"/>
      <c r="T3780" s="22"/>
      <c r="U3780" t="s">
        <v>226</v>
      </c>
      <c r="V3780" s="18">
        <f t="shared" si="352"/>
        <v>0.24000000000000021</v>
      </c>
      <c r="W3780" s="18">
        <v>39.2261527864</v>
      </c>
      <c r="X3780" s="18">
        <v>-84.618679519400004</v>
      </c>
      <c r="Y3780" s="18">
        <v>39.2242510823</v>
      </c>
      <c r="Z3780" s="18">
        <v>-84.615117311199995</v>
      </c>
      <c r="AA3780" s="71" t="str">
        <f t="shared" si="353"/>
        <v>HAM</v>
      </c>
    </row>
    <row r="3781" spans="1:27" x14ac:dyDescent="0.25">
      <c r="A3781" s="22" t="s">
        <v>4388</v>
      </c>
      <c r="B3781" s="22">
        <v>0</v>
      </c>
      <c r="C3781" s="22" t="s">
        <v>4624</v>
      </c>
      <c r="D3781" s="22">
        <v>7</v>
      </c>
      <c r="E3781" s="23" t="str">
        <f t="shared" si="348"/>
        <v>Purple</v>
      </c>
      <c r="F3781" s="72" t="s">
        <v>1670</v>
      </c>
      <c r="G3781" s="23"/>
      <c r="H3781" s="24" t="str">
        <f t="shared" si="349"/>
        <v>Start Loc</v>
      </c>
      <c r="I3781" s="24" t="str">
        <f t="shared" si="350"/>
        <v>End Loc</v>
      </c>
      <c r="J3781" s="24" t="str">
        <f t="shared" si="351"/>
        <v>Segment</v>
      </c>
      <c r="K3781" s="71" t="s">
        <v>855</v>
      </c>
      <c r="L3781" s="22">
        <v>2.25</v>
      </c>
      <c r="M3781" s="22">
        <v>2.4900000000000002</v>
      </c>
      <c r="N3781" s="22">
        <v>7</v>
      </c>
      <c r="O3781" s="22">
        <v>0</v>
      </c>
      <c r="P3781" s="22">
        <v>0</v>
      </c>
      <c r="Q3781" s="22">
        <v>1</v>
      </c>
      <c r="R3781" s="22"/>
      <c r="S3781" s="22"/>
      <c r="T3781" s="22"/>
      <c r="U3781" t="s">
        <v>242</v>
      </c>
      <c r="V3781" s="18">
        <f t="shared" si="352"/>
        <v>0.24000000000000021</v>
      </c>
      <c r="W3781" s="18">
        <v>39.2226611607</v>
      </c>
      <c r="X3781" s="18">
        <v>-84.601361097600005</v>
      </c>
      <c r="Y3781" s="18">
        <v>39.225978345100003</v>
      </c>
      <c r="Z3781" s="18">
        <v>-84.600259978599993</v>
      </c>
      <c r="AA3781" s="71" t="str">
        <f t="shared" si="353"/>
        <v>HAM</v>
      </c>
    </row>
    <row r="3782" spans="1:27" x14ac:dyDescent="0.25">
      <c r="A3782" s="22" t="s">
        <v>4070</v>
      </c>
      <c r="B3782" s="22">
        <v>0</v>
      </c>
      <c r="C3782" s="22" t="s">
        <v>4618</v>
      </c>
      <c r="D3782" s="22">
        <v>9</v>
      </c>
      <c r="E3782" s="23" t="str">
        <f t="shared" si="348"/>
        <v>Purple</v>
      </c>
      <c r="F3782" s="72" t="s">
        <v>1673</v>
      </c>
      <c r="G3782" s="23"/>
      <c r="H3782" s="24" t="str">
        <f t="shared" si="349"/>
        <v>Start Loc</v>
      </c>
      <c r="I3782" s="24" t="str">
        <f t="shared" si="350"/>
        <v>End Loc</v>
      </c>
      <c r="J3782" s="24" t="str">
        <f t="shared" si="351"/>
        <v>Segment</v>
      </c>
      <c r="K3782" s="71" t="s">
        <v>789</v>
      </c>
      <c r="L3782" s="22">
        <v>2</v>
      </c>
      <c r="M3782" s="22">
        <v>2.2400000000000002</v>
      </c>
      <c r="N3782" s="22">
        <v>9</v>
      </c>
      <c r="O3782" s="22">
        <v>0</v>
      </c>
      <c r="P3782" s="22">
        <v>0</v>
      </c>
      <c r="Q3782" s="22">
        <v>2</v>
      </c>
      <c r="R3782" s="22"/>
      <c r="S3782" s="22"/>
      <c r="T3782" s="22"/>
      <c r="U3782" t="s">
        <v>203</v>
      </c>
      <c r="V3782" s="18">
        <f t="shared" si="352"/>
        <v>0.24000000000000021</v>
      </c>
      <c r="W3782" s="18">
        <v>39.2249548765</v>
      </c>
      <c r="X3782" s="18">
        <v>-84.266520294499998</v>
      </c>
      <c r="Y3782" s="18">
        <v>39.226465503999997</v>
      </c>
      <c r="Z3782" s="18">
        <v>-84.262578881400003</v>
      </c>
      <c r="AA3782" s="71" t="str">
        <f t="shared" si="353"/>
        <v>CLE</v>
      </c>
    </row>
    <row r="3783" spans="1:27" x14ac:dyDescent="0.25">
      <c r="A3783" s="22" t="s">
        <v>4384</v>
      </c>
      <c r="B3783" s="22">
        <v>0</v>
      </c>
      <c r="C3783" s="22" t="s">
        <v>4624</v>
      </c>
      <c r="D3783" s="22">
        <v>10</v>
      </c>
      <c r="E3783" s="23" t="str">
        <f t="shared" si="348"/>
        <v>Purple</v>
      </c>
      <c r="F3783" s="72" t="s">
        <v>1670</v>
      </c>
      <c r="G3783" s="23"/>
      <c r="H3783" s="24" t="str">
        <f t="shared" si="349"/>
        <v>Start Loc</v>
      </c>
      <c r="I3783" s="24" t="str">
        <f t="shared" si="350"/>
        <v>End Loc</v>
      </c>
      <c r="J3783" s="24" t="str">
        <f t="shared" si="351"/>
        <v>Segment</v>
      </c>
      <c r="K3783" s="71" t="s">
        <v>873</v>
      </c>
      <c r="L3783" s="22">
        <v>2.25</v>
      </c>
      <c r="M3783" s="22">
        <v>2.4900000000000002</v>
      </c>
      <c r="N3783" s="22">
        <v>10</v>
      </c>
      <c r="O3783" s="22">
        <v>0</v>
      </c>
      <c r="P3783" s="22">
        <v>0</v>
      </c>
      <c r="Q3783" s="22">
        <v>0</v>
      </c>
      <c r="R3783" s="22"/>
      <c r="S3783" s="22"/>
      <c r="T3783" s="22"/>
      <c r="U3783" t="s">
        <v>253</v>
      </c>
      <c r="V3783" s="18">
        <f t="shared" si="352"/>
        <v>0.24000000000000021</v>
      </c>
      <c r="W3783" s="18">
        <v>39.225777456899998</v>
      </c>
      <c r="X3783" s="18">
        <v>-84.327030579300001</v>
      </c>
      <c r="Y3783" s="18">
        <v>39.227677794000002</v>
      </c>
      <c r="Z3783" s="18">
        <v>-84.323692445099994</v>
      </c>
      <c r="AA3783" s="71" t="str">
        <f t="shared" si="353"/>
        <v>HAM</v>
      </c>
    </row>
    <row r="3784" spans="1:27" x14ac:dyDescent="0.25">
      <c r="A3784" s="22" t="s">
        <v>5502</v>
      </c>
      <c r="B3784" s="22">
        <v>0</v>
      </c>
      <c r="C3784" s="22" t="s">
        <v>4606</v>
      </c>
      <c r="D3784" s="22">
        <v>6</v>
      </c>
      <c r="E3784" s="23" t="str">
        <f t="shared" si="348"/>
        <v>Purple</v>
      </c>
      <c r="F3784" s="72" t="s">
        <v>1670</v>
      </c>
      <c r="G3784" s="23"/>
      <c r="H3784" s="24" t="str">
        <f t="shared" si="349"/>
        <v>Start Loc</v>
      </c>
      <c r="I3784" s="24" t="str">
        <f t="shared" si="350"/>
        <v>End Loc</v>
      </c>
      <c r="J3784" s="24" t="str">
        <f t="shared" si="351"/>
        <v>Segment</v>
      </c>
      <c r="K3784" s="71" t="s">
        <v>1110</v>
      </c>
      <c r="L3784" s="22">
        <v>0.25</v>
      </c>
      <c r="M3784" s="22">
        <v>0.49</v>
      </c>
      <c r="N3784" s="22">
        <v>6</v>
      </c>
      <c r="O3784" s="22">
        <v>0</v>
      </c>
      <c r="P3784" s="22">
        <v>0</v>
      </c>
      <c r="Q3784" s="22">
        <v>2</v>
      </c>
      <c r="R3784" s="22"/>
      <c r="S3784" s="22"/>
      <c r="T3784" s="22"/>
      <c r="U3784" t="s">
        <v>1407</v>
      </c>
      <c r="V3784" s="18">
        <f t="shared" si="352"/>
        <v>0.24</v>
      </c>
      <c r="W3784" s="18">
        <v>39.228778157199997</v>
      </c>
      <c r="X3784" s="18">
        <v>-84.638738124499994</v>
      </c>
      <c r="Y3784" s="18">
        <v>39.229792682000003</v>
      </c>
      <c r="Z3784" s="18">
        <v>-84.634472996300005</v>
      </c>
      <c r="AA3784" s="71" t="str">
        <f t="shared" si="353"/>
        <v>HAM</v>
      </c>
    </row>
    <row r="3785" spans="1:27" x14ac:dyDescent="0.25">
      <c r="A3785" s="22" t="s">
        <v>3894</v>
      </c>
      <c r="B3785" s="22">
        <v>0</v>
      </c>
      <c r="C3785" s="22" t="s">
        <v>4626</v>
      </c>
      <c r="D3785" s="22">
        <v>6</v>
      </c>
      <c r="E3785" s="23" t="str">
        <f t="shared" ref="E3785:E3848" si="354">IF(D3785&gt;15,"Red",IF(D3785&gt;10,"Yellow",IF(D3785&gt;5,"Purple",IF(D3785&gt;1,"Green",""))))</f>
        <v>Purple</v>
      </c>
      <c r="F3785" s="72" t="s">
        <v>1673</v>
      </c>
      <c r="G3785" s="23"/>
      <c r="H3785" s="24" t="str">
        <f t="shared" ref="H3785:H3848" si="355">IF(W3785=0,"Unavailable",HYPERLINK(CONCATENATE("http://maps.google.com/maps?q=",+W3785,",+",+X3785,"+(Begin)&amp;iwloc=A&amp;hl=en"),"Start Loc"))</f>
        <v>Start Loc</v>
      </c>
      <c r="I3785" s="24" t="str">
        <f t="shared" ref="I3785:I3848" si="356">IF(Y3785=0,"Unavailable",HYPERLINK(CONCATENATE("http://maps.google.com/maps?q=",+Y3785,",+",+Z3785,"+(End)&amp;iwloc=A&amp;hl=en"),"End Loc"))</f>
        <v>End Loc</v>
      </c>
      <c r="J3785" s="24" t="str">
        <f t="shared" ref="J3785:J3848" si="357">HYPERLINK(CONCATENATE("https://www.google.us/maps/dir/",W3785,",",X3785,"/",Y3785,",",Z3785,"/@",AVERAGE(W3785,Y3785),",",AVERAGE(X3785,Z3785),",15z"),"Segment")</f>
        <v>Segment</v>
      </c>
      <c r="K3785" s="71" t="s">
        <v>879</v>
      </c>
      <c r="L3785" s="22">
        <v>1.75</v>
      </c>
      <c r="M3785" s="22">
        <v>1.99</v>
      </c>
      <c r="N3785" s="22">
        <v>6</v>
      </c>
      <c r="O3785" s="22">
        <v>0</v>
      </c>
      <c r="P3785" s="22">
        <v>0</v>
      </c>
      <c r="Q3785" s="22">
        <v>1</v>
      </c>
      <c r="R3785" s="22"/>
      <c r="S3785" s="22"/>
      <c r="T3785" s="22"/>
      <c r="U3785" t="s">
        <v>258</v>
      </c>
      <c r="V3785" s="18">
        <f t="shared" ref="V3785:V3848" si="358">M3785-L3785</f>
        <v>0.24</v>
      </c>
      <c r="W3785" s="18">
        <v>39.228753511199997</v>
      </c>
      <c r="X3785" s="18">
        <v>-84.276350483200005</v>
      </c>
      <c r="Y3785" s="18">
        <v>39.230784262100002</v>
      </c>
      <c r="Z3785" s="18">
        <v>-84.272770801799993</v>
      </c>
      <c r="AA3785" s="71" t="str">
        <f t="shared" ref="AA3785:AA3848" si="359">MID(U3785,2,3)</f>
        <v>CLE</v>
      </c>
    </row>
    <row r="3786" spans="1:27" x14ac:dyDescent="0.25">
      <c r="A3786" s="22" t="s">
        <v>4305</v>
      </c>
      <c r="B3786" s="22">
        <v>0</v>
      </c>
      <c r="C3786" s="22" t="s">
        <v>4608</v>
      </c>
      <c r="D3786" s="22">
        <v>7</v>
      </c>
      <c r="E3786" s="23" t="str">
        <f t="shared" si="354"/>
        <v>Purple</v>
      </c>
      <c r="F3786" s="72" t="s">
        <v>1670</v>
      </c>
      <c r="G3786" s="23"/>
      <c r="H3786" s="24" t="str">
        <f t="shared" si="355"/>
        <v>Start Loc</v>
      </c>
      <c r="I3786" s="24" t="str">
        <f t="shared" si="356"/>
        <v>End Loc</v>
      </c>
      <c r="J3786" s="24" t="str">
        <f t="shared" si="357"/>
        <v>Segment</v>
      </c>
      <c r="K3786" s="71" t="s">
        <v>805</v>
      </c>
      <c r="L3786" s="22">
        <v>1.25</v>
      </c>
      <c r="M3786" s="22">
        <v>1.49</v>
      </c>
      <c r="N3786" s="22">
        <v>7</v>
      </c>
      <c r="O3786" s="22">
        <v>0</v>
      </c>
      <c r="P3786" s="22">
        <v>0</v>
      </c>
      <c r="Q3786" s="22">
        <v>2</v>
      </c>
      <c r="R3786" s="22"/>
      <c r="S3786" s="22"/>
      <c r="T3786" s="22"/>
      <c r="U3786" t="s">
        <v>211</v>
      </c>
      <c r="V3786" s="18">
        <f t="shared" si="358"/>
        <v>0.24</v>
      </c>
      <c r="W3786" s="18">
        <v>39.228188818299998</v>
      </c>
      <c r="X3786" s="18">
        <v>-84.572772090599997</v>
      </c>
      <c r="Y3786" s="18">
        <v>39.231408101500001</v>
      </c>
      <c r="Z3786" s="18">
        <v>-84.572501578200004</v>
      </c>
      <c r="AA3786" s="71" t="str">
        <f t="shared" si="359"/>
        <v>HAM</v>
      </c>
    </row>
    <row r="3787" spans="1:27" x14ac:dyDescent="0.25">
      <c r="A3787" s="22" t="s">
        <v>4341</v>
      </c>
      <c r="B3787" s="22">
        <v>0</v>
      </c>
      <c r="C3787" s="22" t="s">
        <v>4618</v>
      </c>
      <c r="D3787" s="22">
        <v>9</v>
      </c>
      <c r="E3787" s="23" t="str">
        <f t="shared" si="354"/>
        <v>Purple</v>
      </c>
      <c r="F3787" s="72" t="s">
        <v>1673</v>
      </c>
      <c r="G3787" s="23"/>
      <c r="H3787" s="24" t="str">
        <f t="shared" si="355"/>
        <v>Start Loc</v>
      </c>
      <c r="I3787" s="24" t="str">
        <f t="shared" si="356"/>
        <v>End Loc</v>
      </c>
      <c r="J3787" s="24" t="str">
        <f t="shared" si="357"/>
        <v>Segment</v>
      </c>
      <c r="K3787" s="71" t="s">
        <v>879</v>
      </c>
      <c r="L3787" s="22">
        <v>2</v>
      </c>
      <c r="M3787" s="22">
        <v>2.2400000000000002</v>
      </c>
      <c r="N3787" s="22">
        <v>9</v>
      </c>
      <c r="O3787" s="22">
        <v>0</v>
      </c>
      <c r="P3787" s="22">
        <v>0</v>
      </c>
      <c r="Q3787" s="22">
        <v>5</v>
      </c>
      <c r="R3787" s="22"/>
      <c r="S3787" s="22"/>
      <c r="T3787" s="22"/>
      <c r="U3787" t="s">
        <v>258</v>
      </c>
      <c r="V3787" s="18">
        <f t="shared" si="358"/>
        <v>0.24000000000000021</v>
      </c>
      <c r="W3787" s="18">
        <v>39.230907186899998</v>
      </c>
      <c r="X3787" s="18">
        <v>-84.272642997600002</v>
      </c>
      <c r="Y3787" s="18">
        <v>39.234137144999998</v>
      </c>
      <c r="Z3787" s="18">
        <v>-84.271274222100004</v>
      </c>
      <c r="AA3787" s="71" t="str">
        <f t="shared" si="359"/>
        <v>CLE</v>
      </c>
    </row>
    <row r="3788" spans="1:27" x14ac:dyDescent="0.25">
      <c r="A3788" s="22" t="s">
        <v>4526</v>
      </c>
      <c r="B3788" s="22">
        <v>0</v>
      </c>
      <c r="C3788" s="22" t="s">
        <v>4620</v>
      </c>
      <c r="D3788" s="22">
        <v>8</v>
      </c>
      <c r="E3788" s="23" t="str">
        <f t="shared" si="354"/>
        <v>Purple</v>
      </c>
      <c r="F3788" s="72" t="s">
        <v>1670</v>
      </c>
      <c r="G3788" s="23"/>
      <c r="H3788" s="24" t="str">
        <f t="shared" si="355"/>
        <v>Start Loc</v>
      </c>
      <c r="I3788" s="24" t="str">
        <f t="shared" si="356"/>
        <v>End Loc</v>
      </c>
      <c r="J3788" s="24" t="str">
        <f t="shared" si="357"/>
        <v>Segment</v>
      </c>
      <c r="K3788" s="71" t="s">
        <v>858</v>
      </c>
      <c r="L3788" s="22">
        <v>0</v>
      </c>
      <c r="M3788" s="22">
        <v>0.24</v>
      </c>
      <c r="N3788" s="22">
        <v>8</v>
      </c>
      <c r="O3788" s="22">
        <v>1</v>
      </c>
      <c r="P3788" s="22">
        <v>0</v>
      </c>
      <c r="Q3788" s="22">
        <v>1</v>
      </c>
      <c r="R3788" s="22"/>
      <c r="S3788" s="22"/>
      <c r="T3788" s="22"/>
      <c r="U3788" t="s">
        <v>1247</v>
      </c>
      <c r="V3788" s="18">
        <f t="shared" si="358"/>
        <v>0.24</v>
      </c>
      <c r="W3788" s="18">
        <v>39.239842549999999</v>
      </c>
      <c r="X3788" s="18">
        <v>-84.615265649099996</v>
      </c>
      <c r="Y3788" s="18">
        <v>39.236768490899998</v>
      </c>
      <c r="Z3788" s="18">
        <v>-84.613595951400001</v>
      </c>
      <c r="AA3788" s="71" t="str">
        <f t="shared" si="359"/>
        <v>HAM</v>
      </c>
    </row>
    <row r="3789" spans="1:27" x14ac:dyDescent="0.25">
      <c r="A3789" s="22" t="s">
        <v>4485</v>
      </c>
      <c r="B3789" s="22">
        <v>0</v>
      </c>
      <c r="C3789" s="22" t="s">
        <v>4619</v>
      </c>
      <c r="D3789" s="22">
        <v>8</v>
      </c>
      <c r="E3789" s="23" t="str">
        <f t="shared" si="354"/>
        <v>Purple</v>
      </c>
      <c r="F3789" s="72" t="s">
        <v>1670</v>
      </c>
      <c r="G3789" s="23"/>
      <c r="H3789" s="24" t="str">
        <f t="shared" si="355"/>
        <v>Start Loc</v>
      </c>
      <c r="I3789" s="24" t="str">
        <f t="shared" si="356"/>
        <v>End Loc</v>
      </c>
      <c r="J3789" s="24" t="str">
        <f t="shared" si="357"/>
        <v>Segment</v>
      </c>
      <c r="K3789" s="71" t="s">
        <v>847</v>
      </c>
      <c r="L3789" s="22">
        <v>0.5</v>
      </c>
      <c r="M3789" s="22">
        <v>0.74</v>
      </c>
      <c r="N3789" s="22">
        <v>8</v>
      </c>
      <c r="O3789" s="22">
        <v>1</v>
      </c>
      <c r="P3789" s="22">
        <v>0</v>
      </c>
      <c r="Q3789" s="22">
        <v>1</v>
      </c>
      <c r="R3789" s="22"/>
      <c r="S3789" s="22"/>
      <c r="T3789" s="22"/>
      <c r="U3789" t="s">
        <v>235</v>
      </c>
      <c r="V3789" s="18">
        <f t="shared" si="358"/>
        <v>0.24</v>
      </c>
      <c r="W3789" s="18">
        <v>39.238205272999998</v>
      </c>
      <c r="X3789" s="18">
        <v>-84.583541019699993</v>
      </c>
      <c r="Y3789" s="18">
        <v>39.2388914888</v>
      </c>
      <c r="Z3789" s="18">
        <v>-84.579317026200002</v>
      </c>
      <c r="AA3789" s="71" t="str">
        <f t="shared" si="359"/>
        <v>HAM</v>
      </c>
    </row>
    <row r="3790" spans="1:27" x14ac:dyDescent="0.25">
      <c r="A3790" s="22" t="s">
        <v>4182</v>
      </c>
      <c r="B3790" s="22">
        <v>0</v>
      </c>
      <c r="C3790" s="22" t="s">
        <v>4625</v>
      </c>
      <c r="D3790" s="22">
        <v>8</v>
      </c>
      <c r="E3790" s="23" t="str">
        <f t="shared" si="354"/>
        <v>Purple</v>
      </c>
      <c r="F3790" s="72" t="s">
        <v>1670</v>
      </c>
      <c r="G3790" s="23"/>
      <c r="H3790" s="24" t="str">
        <f t="shared" si="355"/>
        <v>Start Loc</v>
      </c>
      <c r="I3790" s="24" t="str">
        <f t="shared" si="356"/>
        <v>End Loc</v>
      </c>
      <c r="J3790" s="24" t="str">
        <f t="shared" si="357"/>
        <v>Segment</v>
      </c>
      <c r="K3790" s="71" t="s">
        <v>802</v>
      </c>
      <c r="L3790" s="22">
        <v>10</v>
      </c>
      <c r="M3790" s="22">
        <v>10.24</v>
      </c>
      <c r="N3790" s="22">
        <v>8</v>
      </c>
      <c r="O3790" s="22">
        <v>0</v>
      </c>
      <c r="P3790" s="22">
        <v>0</v>
      </c>
      <c r="Q3790" s="22">
        <v>7</v>
      </c>
      <c r="R3790" s="22"/>
      <c r="S3790" s="22"/>
      <c r="T3790" s="22"/>
      <c r="U3790" t="s">
        <v>1210</v>
      </c>
      <c r="V3790" s="18">
        <f t="shared" si="358"/>
        <v>0.24000000000000021</v>
      </c>
      <c r="W3790" s="18">
        <v>39.238236668100001</v>
      </c>
      <c r="X3790" s="18">
        <v>-84.8135725498</v>
      </c>
      <c r="Y3790" s="18">
        <v>39.240029222099999</v>
      </c>
      <c r="Z3790" s="18">
        <v>-84.817289182799996</v>
      </c>
      <c r="AA3790" s="71" t="str">
        <f t="shared" si="359"/>
        <v>HAM</v>
      </c>
    </row>
    <row r="3791" spans="1:27" x14ac:dyDescent="0.25">
      <c r="A3791" s="22" t="s">
        <v>3175</v>
      </c>
      <c r="B3791" s="22">
        <v>0</v>
      </c>
      <c r="C3791" s="22" t="s">
        <v>4644</v>
      </c>
      <c r="D3791" s="22">
        <v>6</v>
      </c>
      <c r="E3791" s="23" t="str">
        <f t="shared" si="354"/>
        <v>Purple</v>
      </c>
      <c r="F3791" s="72" t="s">
        <v>1670</v>
      </c>
      <c r="G3791" s="23"/>
      <c r="H3791" s="24" t="str">
        <f t="shared" si="355"/>
        <v>Start Loc</v>
      </c>
      <c r="I3791" s="24" t="str">
        <f t="shared" si="356"/>
        <v>End Loc</v>
      </c>
      <c r="J3791" s="24" t="str">
        <f t="shared" si="357"/>
        <v>Segment</v>
      </c>
      <c r="K3791" s="71" t="s">
        <v>870</v>
      </c>
      <c r="L3791" s="22">
        <v>5.25</v>
      </c>
      <c r="M3791" s="22">
        <v>5.49</v>
      </c>
      <c r="N3791" s="22">
        <v>6</v>
      </c>
      <c r="O3791" s="22">
        <v>0</v>
      </c>
      <c r="P3791" s="22">
        <v>0</v>
      </c>
      <c r="Q3791" s="22">
        <v>4</v>
      </c>
      <c r="R3791" s="22"/>
      <c r="S3791" s="22"/>
      <c r="T3791" s="22"/>
      <c r="U3791" t="s">
        <v>1226</v>
      </c>
      <c r="V3791" s="18">
        <f t="shared" si="358"/>
        <v>0.24000000000000021</v>
      </c>
      <c r="W3791" s="18">
        <v>39.2371251434</v>
      </c>
      <c r="X3791" s="18">
        <v>-84.509282290599998</v>
      </c>
      <c r="Y3791" s="18">
        <v>39.240437392399997</v>
      </c>
      <c r="Z3791" s="18">
        <v>-84.510042337200005</v>
      </c>
      <c r="AA3791" s="71" t="str">
        <f t="shared" si="359"/>
        <v>HAM</v>
      </c>
    </row>
    <row r="3792" spans="1:27" x14ac:dyDescent="0.25">
      <c r="A3792" s="22" t="s">
        <v>3997</v>
      </c>
      <c r="B3792" s="22">
        <v>0</v>
      </c>
      <c r="C3792" s="22" t="s">
        <v>4612</v>
      </c>
      <c r="D3792" s="22">
        <v>6</v>
      </c>
      <c r="E3792" s="23" t="str">
        <f t="shared" si="354"/>
        <v>Purple</v>
      </c>
      <c r="F3792" s="72" t="s">
        <v>1726</v>
      </c>
      <c r="G3792" s="23"/>
      <c r="H3792" s="24" t="str">
        <f t="shared" si="355"/>
        <v>Start Loc</v>
      </c>
      <c r="I3792" s="24" t="str">
        <f t="shared" si="356"/>
        <v>End Loc</v>
      </c>
      <c r="J3792" s="24" t="str">
        <f t="shared" si="357"/>
        <v>Segment</v>
      </c>
      <c r="K3792" s="71" t="s">
        <v>991</v>
      </c>
      <c r="L3792" s="22">
        <v>1</v>
      </c>
      <c r="M3792" s="22">
        <v>1.24</v>
      </c>
      <c r="N3792" s="22">
        <v>6</v>
      </c>
      <c r="O3792" s="22">
        <v>0</v>
      </c>
      <c r="P3792" s="22">
        <v>0</v>
      </c>
      <c r="Q3792" s="22">
        <v>2</v>
      </c>
      <c r="R3792" s="22"/>
      <c r="S3792" s="22"/>
      <c r="T3792" s="22"/>
      <c r="U3792" t="s">
        <v>418</v>
      </c>
      <c r="V3792" s="18">
        <f t="shared" si="358"/>
        <v>0.24</v>
      </c>
      <c r="W3792" s="18">
        <v>39.243440748899999</v>
      </c>
      <c r="X3792" s="18">
        <v>-83.040283962199993</v>
      </c>
      <c r="Y3792" s="18">
        <v>39.241435842100003</v>
      </c>
      <c r="Z3792" s="18">
        <v>-83.036690493500004</v>
      </c>
      <c r="AA3792" s="71" t="str">
        <f t="shared" si="359"/>
        <v>ROS</v>
      </c>
    </row>
    <row r="3793" spans="1:27" x14ac:dyDescent="0.25">
      <c r="A3793" s="22" t="s">
        <v>4288</v>
      </c>
      <c r="B3793" s="22">
        <v>0</v>
      </c>
      <c r="C3793" s="22" t="s">
        <v>4608</v>
      </c>
      <c r="D3793" s="22">
        <v>6</v>
      </c>
      <c r="E3793" s="23" t="str">
        <f t="shared" si="354"/>
        <v>Purple</v>
      </c>
      <c r="F3793" s="72" t="s">
        <v>1726</v>
      </c>
      <c r="G3793" s="23"/>
      <c r="H3793" s="24" t="str">
        <f t="shared" si="355"/>
        <v>Start Loc</v>
      </c>
      <c r="I3793" s="24" t="str">
        <f t="shared" si="356"/>
        <v>End Loc</v>
      </c>
      <c r="J3793" s="24" t="str">
        <f t="shared" si="357"/>
        <v>Segment</v>
      </c>
      <c r="K3793" s="71" t="s">
        <v>991</v>
      </c>
      <c r="L3793" s="22">
        <v>1.25</v>
      </c>
      <c r="M3793" s="22">
        <v>1.49</v>
      </c>
      <c r="N3793" s="22">
        <v>6</v>
      </c>
      <c r="O3793" s="22">
        <v>0</v>
      </c>
      <c r="P3793" s="22">
        <v>0</v>
      </c>
      <c r="Q3793" s="22">
        <v>2</v>
      </c>
      <c r="R3793" s="22"/>
      <c r="S3793" s="22"/>
      <c r="T3793" s="22"/>
      <c r="U3793" t="s">
        <v>418</v>
      </c>
      <c r="V3793" s="18">
        <f t="shared" si="358"/>
        <v>0.24</v>
      </c>
      <c r="W3793" s="18">
        <v>39.241392372</v>
      </c>
      <c r="X3793" s="18">
        <v>-83.036524342899995</v>
      </c>
      <c r="Y3793" s="18">
        <v>39.242232435299996</v>
      </c>
      <c r="Z3793" s="18">
        <v>-83.032216714499995</v>
      </c>
      <c r="AA3793" s="71" t="str">
        <f t="shared" si="359"/>
        <v>ROS</v>
      </c>
    </row>
    <row r="3794" spans="1:27" x14ac:dyDescent="0.25">
      <c r="A3794" s="22" t="s">
        <v>3628</v>
      </c>
      <c r="B3794" s="22">
        <v>0</v>
      </c>
      <c r="C3794" s="22" t="s">
        <v>4606</v>
      </c>
      <c r="D3794" s="22">
        <v>6</v>
      </c>
      <c r="E3794" s="23" t="str">
        <f t="shared" si="354"/>
        <v>Purple</v>
      </c>
      <c r="F3794" s="72" t="s">
        <v>1670</v>
      </c>
      <c r="G3794" s="23"/>
      <c r="H3794" s="24" t="str">
        <f t="shared" si="355"/>
        <v>Start Loc</v>
      </c>
      <c r="I3794" s="24" t="str">
        <f t="shared" si="356"/>
        <v>End Loc</v>
      </c>
      <c r="J3794" s="24" t="str">
        <f t="shared" si="357"/>
        <v>Segment</v>
      </c>
      <c r="K3794" s="71" t="s">
        <v>869</v>
      </c>
      <c r="L3794" s="22">
        <v>0.25</v>
      </c>
      <c r="M3794" s="22">
        <v>0.49</v>
      </c>
      <c r="N3794" s="22">
        <v>6</v>
      </c>
      <c r="O3794" s="22">
        <v>0</v>
      </c>
      <c r="P3794" s="22">
        <v>0</v>
      </c>
      <c r="Q3794" s="22">
        <v>3</v>
      </c>
      <c r="R3794" s="22"/>
      <c r="S3794" s="22"/>
      <c r="T3794" s="22"/>
      <c r="U3794" t="s">
        <v>1559</v>
      </c>
      <c r="V3794" s="18">
        <f t="shared" si="358"/>
        <v>0.24</v>
      </c>
      <c r="W3794" s="18">
        <v>39.243515690499997</v>
      </c>
      <c r="X3794" s="18">
        <v>-84.5425712949</v>
      </c>
      <c r="Y3794" s="18">
        <v>39.242383879999998</v>
      </c>
      <c r="Z3794" s="18">
        <v>-84.538453201099998</v>
      </c>
      <c r="AA3794" s="71" t="str">
        <f t="shared" si="359"/>
        <v>HAM</v>
      </c>
    </row>
    <row r="3795" spans="1:27" x14ac:dyDescent="0.25">
      <c r="A3795" s="22" t="s">
        <v>4189</v>
      </c>
      <c r="B3795" s="22">
        <v>0</v>
      </c>
      <c r="C3795" s="22" t="s">
        <v>4615</v>
      </c>
      <c r="D3795" s="22">
        <v>6</v>
      </c>
      <c r="E3795" s="23" t="str">
        <f t="shared" si="354"/>
        <v>Purple</v>
      </c>
      <c r="F3795" s="72" t="s">
        <v>1726</v>
      </c>
      <c r="G3795" s="23"/>
      <c r="H3795" s="24" t="str">
        <f t="shared" si="355"/>
        <v>Start Loc</v>
      </c>
      <c r="I3795" s="24" t="str">
        <f t="shared" si="356"/>
        <v>End Loc</v>
      </c>
      <c r="J3795" s="24" t="str">
        <f t="shared" si="357"/>
        <v>Segment</v>
      </c>
      <c r="K3795" s="71" t="s">
        <v>991</v>
      </c>
      <c r="L3795" s="22">
        <v>2.5</v>
      </c>
      <c r="M3795" s="22">
        <v>2.74</v>
      </c>
      <c r="N3795" s="22">
        <v>6</v>
      </c>
      <c r="O3795" s="22">
        <v>0</v>
      </c>
      <c r="P3795" s="22">
        <v>0</v>
      </c>
      <c r="Q3795" s="22">
        <v>3</v>
      </c>
      <c r="R3795" s="22"/>
      <c r="S3795" s="22"/>
      <c r="T3795" s="22"/>
      <c r="U3795" t="s">
        <v>418</v>
      </c>
      <c r="V3795" s="18">
        <f t="shared" si="358"/>
        <v>0.24000000000000021</v>
      </c>
      <c r="W3795" s="18">
        <v>39.244429601</v>
      </c>
      <c r="X3795" s="18">
        <v>-83.013687970099994</v>
      </c>
      <c r="Y3795" s="18">
        <v>39.243959962399998</v>
      </c>
      <c r="Z3795" s="18">
        <v>-83.009274137399998</v>
      </c>
      <c r="AA3795" s="71" t="str">
        <f t="shared" si="359"/>
        <v>ROS</v>
      </c>
    </row>
    <row r="3796" spans="1:27" x14ac:dyDescent="0.25">
      <c r="A3796" s="22" t="s">
        <v>4223</v>
      </c>
      <c r="B3796" s="22">
        <v>0</v>
      </c>
      <c r="C3796" s="22" t="s">
        <v>4617</v>
      </c>
      <c r="D3796" s="22">
        <v>6</v>
      </c>
      <c r="E3796" s="23" t="str">
        <f t="shared" si="354"/>
        <v>Purple</v>
      </c>
      <c r="F3796" s="72" t="s">
        <v>1670</v>
      </c>
      <c r="G3796" s="23"/>
      <c r="H3796" s="24" t="str">
        <f t="shared" si="355"/>
        <v>Start Loc</v>
      </c>
      <c r="I3796" s="24" t="str">
        <f t="shared" si="356"/>
        <v>End Loc</v>
      </c>
      <c r="J3796" s="24" t="str">
        <f t="shared" si="357"/>
        <v>Segment</v>
      </c>
      <c r="K3796" s="71" t="s">
        <v>968</v>
      </c>
      <c r="L3796" s="22">
        <v>2.75</v>
      </c>
      <c r="M3796" s="22">
        <v>2.99</v>
      </c>
      <c r="N3796" s="22">
        <v>6</v>
      </c>
      <c r="O3796" s="22">
        <v>0</v>
      </c>
      <c r="P3796" s="22">
        <v>0</v>
      </c>
      <c r="Q3796" s="22">
        <v>4</v>
      </c>
      <c r="R3796" s="22"/>
      <c r="S3796" s="22"/>
      <c r="T3796" s="22"/>
      <c r="U3796" t="s">
        <v>777</v>
      </c>
      <c r="V3796" s="18">
        <f t="shared" si="358"/>
        <v>0.24000000000000021</v>
      </c>
      <c r="W3796" s="18">
        <v>39.241801178599999</v>
      </c>
      <c r="X3796" s="18">
        <v>-84.528822057499994</v>
      </c>
      <c r="Y3796" s="18">
        <v>39.245207844600003</v>
      </c>
      <c r="Z3796" s="18">
        <v>-84.528304354799999</v>
      </c>
      <c r="AA3796" s="71" t="str">
        <f t="shared" si="359"/>
        <v>HAM</v>
      </c>
    </row>
    <row r="3797" spans="1:27" x14ac:dyDescent="0.25">
      <c r="A3797" s="22" t="s">
        <v>4382</v>
      </c>
      <c r="B3797" s="22">
        <v>0</v>
      </c>
      <c r="C3797" s="22" t="s">
        <v>4621</v>
      </c>
      <c r="D3797" s="22">
        <v>6</v>
      </c>
      <c r="E3797" s="23" t="str">
        <f t="shared" si="354"/>
        <v>Purple</v>
      </c>
      <c r="F3797" s="72" t="s">
        <v>1673</v>
      </c>
      <c r="G3797" s="23"/>
      <c r="H3797" s="24" t="str">
        <f t="shared" si="355"/>
        <v>Start Loc</v>
      </c>
      <c r="I3797" s="24" t="str">
        <f t="shared" si="356"/>
        <v>End Loc</v>
      </c>
      <c r="J3797" s="24" t="str">
        <f t="shared" si="357"/>
        <v>Segment</v>
      </c>
      <c r="K3797" s="71" t="s">
        <v>811</v>
      </c>
      <c r="L3797" s="22">
        <v>0.75</v>
      </c>
      <c r="M3797" s="22">
        <v>0.99</v>
      </c>
      <c r="N3797" s="22">
        <v>6</v>
      </c>
      <c r="O3797" s="22">
        <v>0</v>
      </c>
      <c r="P3797" s="22">
        <v>0</v>
      </c>
      <c r="Q3797" s="22">
        <v>4</v>
      </c>
      <c r="R3797" s="22"/>
      <c r="S3797" s="22"/>
      <c r="T3797" s="22"/>
      <c r="U3797" t="s">
        <v>213</v>
      </c>
      <c r="V3797" s="18">
        <f t="shared" si="358"/>
        <v>0.24</v>
      </c>
      <c r="W3797" s="18">
        <v>39.244616402200002</v>
      </c>
      <c r="X3797" s="18">
        <v>-84.236939911199997</v>
      </c>
      <c r="Y3797" s="18">
        <v>39.246985289900003</v>
      </c>
      <c r="Z3797" s="18">
        <v>-84.233863104999998</v>
      </c>
      <c r="AA3797" s="71" t="str">
        <f t="shared" si="359"/>
        <v>CLE</v>
      </c>
    </row>
    <row r="3798" spans="1:27" x14ac:dyDescent="0.25">
      <c r="A3798" s="22" t="s">
        <v>4463</v>
      </c>
      <c r="B3798" s="22">
        <v>0</v>
      </c>
      <c r="C3798" s="22" t="s">
        <v>4614</v>
      </c>
      <c r="D3798" s="22">
        <v>7</v>
      </c>
      <c r="E3798" s="23" t="str">
        <f t="shared" si="354"/>
        <v>Purple</v>
      </c>
      <c r="F3798" s="72" t="s">
        <v>1726</v>
      </c>
      <c r="G3798" s="23"/>
      <c r="H3798" s="24" t="str">
        <f t="shared" si="355"/>
        <v>Start Loc</v>
      </c>
      <c r="I3798" s="24" t="str">
        <f t="shared" si="356"/>
        <v>End Loc</v>
      </c>
      <c r="J3798" s="24" t="str">
        <f t="shared" si="357"/>
        <v>Segment</v>
      </c>
      <c r="K3798" s="71" t="s">
        <v>991</v>
      </c>
      <c r="L3798" s="22">
        <v>3.75</v>
      </c>
      <c r="M3798" s="22">
        <v>3.99</v>
      </c>
      <c r="N3798" s="22">
        <v>7</v>
      </c>
      <c r="O3798" s="22">
        <v>0</v>
      </c>
      <c r="P3798" s="22">
        <v>0</v>
      </c>
      <c r="Q3798" s="22">
        <v>4</v>
      </c>
      <c r="R3798" s="22"/>
      <c r="S3798" s="22"/>
      <c r="T3798" s="22"/>
      <c r="U3798" t="s">
        <v>418</v>
      </c>
      <c r="V3798" s="18">
        <f t="shared" si="358"/>
        <v>0.24000000000000021</v>
      </c>
      <c r="W3798" s="18">
        <v>39.2471072158</v>
      </c>
      <c r="X3798" s="18">
        <v>-82.991120650699997</v>
      </c>
      <c r="Y3798" s="18">
        <v>39.247033884399997</v>
      </c>
      <c r="Z3798" s="18">
        <v>-82.986879192200007</v>
      </c>
      <c r="AA3798" s="71" t="str">
        <f t="shared" si="359"/>
        <v>ROS</v>
      </c>
    </row>
    <row r="3799" spans="1:27" x14ac:dyDescent="0.25">
      <c r="A3799" s="22" t="s">
        <v>4516</v>
      </c>
      <c r="B3799" s="22">
        <v>0</v>
      </c>
      <c r="C3799" s="22" t="s">
        <v>4622</v>
      </c>
      <c r="D3799" s="22">
        <v>7</v>
      </c>
      <c r="E3799" s="23" t="str">
        <f t="shared" si="354"/>
        <v>Purple</v>
      </c>
      <c r="F3799" s="72" t="s">
        <v>1670</v>
      </c>
      <c r="G3799" s="23"/>
      <c r="H3799" s="24" t="str">
        <f t="shared" si="355"/>
        <v>Start Loc</v>
      </c>
      <c r="I3799" s="24" t="str">
        <f t="shared" si="356"/>
        <v>End Loc</v>
      </c>
      <c r="J3799" s="24" t="str">
        <f t="shared" si="357"/>
        <v>Segment</v>
      </c>
      <c r="K3799" s="71" t="s">
        <v>834</v>
      </c>
      <c r="L3799" s="22">
        <v>1.5</v>
      </c>
      <c r="M3799" s="22">
        <v>1.74</v>
      </c>
      <c r="N3799" s="22">
        <v>7</v>
      </c>
      <c r="O3799" s="22">
        <v>0</v>
      </c>
      <c r="P3799" s="22">
        <v>0</v>
      </c>
      <c r="Q3799" s="22">
        <v>5</v>
      </c>
      <c r="R3799" s="22"/>
      <c r="S3799" s="22"/>
      <c r="T3799" s="22"/>
      <c r="U3799" t="s">
        <v>223</v>
      </c>
      <c r="V3799" s="18">
        <f t="shared" si="358"/>
        <v>0.24</v>
      </c>
      <c r="W3799" s="18">
        <v>39.2510084476</v>
      </c>
      <c r="X3799" s="18">
        <v>-84.548850874400003</v>
      </c>
      <c r="Y3799" s="18">
        <v>39.251779386400003</v>
      </c>
      <c r="Z3799" s="18">
        <v>-84.546487745600004</v>
      </c>
      <c r="AA3799" s="71" t="str">
        <f t="shared" si="359"/>
        <v>HAM</v>
      </c>
    </row>
    <row r="3800" spans="1:27" x14ac:dyDescent="0.25">
      <c r="A3800" s="22" t="s">
        <v>5504</v>
      </c>
      <c r="B3800" s="22">
        <v>0</v>
      </c>
      <c r="C3800" s="22" t="s">
        <v>4607</v>
      </c>
      <c r="D3800" s="22">
        <v>9</v>
      </c>
      <c r="E3800" s="23" t="str">
        <f t="shared" si="354"/>
        <v>Purple</v>
      </c>
      <c r="F3800" s="72" t="s">
        <v>1670</v>
      </c>
      <c r="G3800" s="23"/>
      <c r="H3800" s="24" t="str">
        <f t="shared" si="355"/>
        <v>Start Loc</v>
      </c>
      <c r="I3800" s="24" t="str">
        <f t="shared" si="356"/>
        <v>End Loc</v>
      </c>
      <c r="J3800" s="24" t="str">
        <f t="shared" si="357"/>
        <v>Segment</v>
      </c>
      <c r="K3800" s="71" t="s">
        <v>873</v>
      </c>
      <c r="L3800" s="22">
        <v>5</v>
      </c>
      <c r="M3800" s="22">
        <v>5.24</v>
      </c>
      <c r="N3800" s="22">
        <v>9</v>
      </c>
      <c r="O3800" s="22">
        <v>0</v>
      </c>
      <c r="P3800" s="22">
        <v>0</v>
      </c>
      <c r="Q3800" s="22">
        <v>0</v>
      </c>
      <c r="R3800" s="22"/>
      <c r="S3800" s="22"/>
      <c r="T3800" s="22"/>
      <c r="U3800" t="s">
        <v>253</v>
      </c>
      <c r="V3800" s="18">
        <f t="shared" si="358"/>
        <v>0.24000000000000021</v>
      </c>
      <c r="W3800" s="18">
        <v>39.253154834599997</v>
      </c>
      <c r="X3800" s="18">
        <v>-84.2960329995</v>
      </c>
      <c r="Y3800" s="18">
        <v>39.255264183500003</v>
      </c>
      <c r="Z3800" s="18">
        <v>-84.292751534600001</v>
      </c>
      <c r="AA3800" s="71" t="str">
        <f t="shared" si="359"/>
        <v>HAM</v>
      </c>
    </row>
    <row r="3801" spans="1:27" x14ac:dyDescent="0.25">
      <c r="A3801" s="22" t="s">
        <v>4564</v>
      </c>
      <c r="B3801" s="22">
        <v>0</v>
      </c>
      <c r="C3801" s="22" t="s">
        <v>4622</v>
      </c>
      <c r="D3801" s="22">
        <v>6</v>
      </c>
      <c r="E3801" s="23" t="str">
        <f t="shared" si="354"/>
        <v>Purple</v>
      </c>
      <c r="F3801" s="72" t="s">
        <v>1670</v>
      </c>
      <c r="G3801" s="23"/>
      <c r="H3801" s="24" t="str">
        <f t="shared" si="355"/>
        <v>Start Loc</v>
      </c>
      <c r="I3801" s="24" t="str">
        <f t="shared" si="356"/>
        <v>End Loc</v>
      </c>
      <c r="J3801" s="24" t="str">
        <f t="shared" si="357"/>
        <v>Segment</v>
      </c>
      <c r="K3801" s="71" t="s">
        <v>822</v>
      </c>
      <c r="L3801" s="22">
        <v>1.5</v>
      </c>
      <c r="M3801" s="22">
        <v>1.74</v>
      </c>
      <c r="N3801" s="22">
        <v>6</v>
      </c>
      <c r="O3801" s="22">
        <v>0</v>
      </c>
      <c r="P3801" s="22">
        <v>0</v>
      </c>
      <c r="Q3801" s="22">
        <v>0</v>
      </c>
      <c r="R3801" s="22"/>
      <c r="S3801" s="22"/>
      <c r="T3801" s="22"/>
      <c r="U3801" t="s">
        <v>1213</v>
      </c>
      <c r="V3801" s="18">
        <f t="shared" si="358"/>
        <v>0.24</v>
      </c>
      <c r="W3801" s="18">
        <v>39.259604421200002</v>
      </c>
      <c r="X3801" s="18">
        <v>-84.306844179099997</v>
      </c>
      <c r="Y3801" s="18">
        <v>39.2570551763</v>
      </c>
      <c r="Z3801" s="18">
        <v>-84.304197453900002</v>
      </c>
      <c r="AA3801" s="71" t="str">
        <f t="shared" si="359"/>
        <v>HAM</v>
      </c>
    </row>
    <row r="3802" spans="1:27" x14ac:dyDescent="0.25">
      <c r="A3802" s="22" t="s">
        <v>2391</v>
      </c>
      <c r="B3802" s="22">
        <v>0</v>
      </c>
      <c r="C3802" s="22" t="s">
        <v>4626</v>
      </c>
      <c r="D3802" s="22">
        <v>6</v>
      </c>
      <c r="E3802" s="23" t="str">
        <f t="shared" si="354"/>
        <v>Purple</v>
      </c>
      <c r="F3802" s="72" t="s">
        <v>1673</v>
      </c>
      <c r="G3802" s="23"/>
      <c r="H3802" s="24" t="str">
        <f t="shared" si="355"/>
        <v>Start Loc</v>
      </c>
      <c r="I3802" s="24" t="str">
        <f t="shared" si="356"/>
        <v>End Loc</v>
      </c>
      <c r="J3802" s="24" t="str">
        <f t="shared" si="357"/>
        <v>Segment</v>
      </c>
      <c r="K3802" s="71" t="s">
        <v>816</v>
      </c>
      <c r="L3802" s="22">
        <v>1.75</v>
      </c>
      <c r="M3802" s="22">
        <v>1.99</v>
      </c>
      <c r="N3802" s="22">
        <v>6</v>
      </c>
      <c r="O3802" s="22">
        <v>0</v>
      </c>
      <c r="P3802" s="22">
        <v>0</v>
      </c>
      <c r="Q3802" s="22">
        <v>0</v>
      </c>
      <c r="R3802" s="22"/>
      <c r="S3802" s="22"/>
      <c r="T3802" s="22"/>
      <c r="U3802" t="s">
        <v>216</v>
      </c>
      <c r="V3802" s="18">
        <f t="shared" si="358"/>
        <v>0.24</v>
      </c>
      <c r="W3802" s="18">
        <v>39.2585762131</v>
      </c>
      <c r="X3802" s="18">
        <v>-84.269019340200003</v>
      </c>
      <c r="Y3802" s="18">
        <v>39.257201181600003</v>
      </c>
      <c r="Z3802" s="18">
        <v>-84.265394364900004</v>
      </c>
      <c r="AA3802" s="71" t="str">
        <f t="shared" si="359"/>
        <v>CLE</v>
      </c>
    </row>
    <row r="3803" spans="1:27" x14ac:dyDescent="0.25">
      <c r="A3803" s="22" t="s">
        <v>4452</v>
      </c>
      <c r="B3803" s="22">
        <v>0</v>
      </c>
      <c r="C3803" s="22" t="s">
        <v>4610</v>
      </c>
      <c r="D3803" s="22">
        <v>9</v>
      </c>
      <c r="E3803" s="23" t="str">
        <f t="shared" si="354"/>
        <v>Purple</v>
      </c>
      <c r="F3803" s="72" t="s">
        <v>1670</v>
      </c>
      <c r="G3803" s="23"/>
      <c r="H3803" s="24" t="str">
        <f t="shared" si="355"/>
        <v>Start Loc</v>
      </c>
      <c r="I3803" s="24" t="str">
        <f t="shared" si="356"/>
        <v>End Loc</v>
      </c>
      <c r="J3803" s="24" t="str">
        <f t="shared" si="357"/>
        <v>Segment</v>
      </c>
      <c r="K3803" s="71" t="s">
        <v>849</v>
      </c>
      <c r="L3803" s="22">
        <v>8</v>
      </c>
      <c r="M3803" s="22">
        <v>8.24</v>
      </c>
      <c r="N3803" s="22">
        <v>9</v>
      </c>
      <c r="O3803" s="22">
        <v>0</v>
      </c>
      <c r="P3803" s="22">
        <v>0</v>
      </c>
      <c r="Q3803" s="22">
        <v>3</v>
      </c>
      <c r="R3803" s="22"/>
      <c r="S3803" s="22"/>
      <c r="T3803" s="22"/>
      <c r="U3803" t="s">
        <v>236</v>
      </c>
      <c r="V3803" s="18">
        <f t="shared" si="358"/>
        <v>0.24000000000000021</v>
      </c>
      <c r="W3803" s="18">
        <v>39.260839969899997</v>
      </c>
      <c r="X3803" s="18">
        <v>-84.550135066500005</v>
      </c>
      <c r="Y3803" s="18">
        <v>39.261840255300001</v>
      </c>
      <c r="Z3803" s="18">
        <v>-84.546161585299998</v>
      </c>
      <c r="AA3803" s="71" t="str">
        <f t="shared" si="359"/>
        <v>HAM</v>
      </c>
    </row>
    <row r="3804" spans="1:27" x14ac:dyDescent="0.25">
      <c r="A3804" s="22" t="s">
        <v>4273</v>
      </c>
      <c r="B3804" s="22">
        <v>0</v>
      </c>
      <c r="C3804" s="22" t="s">
        <v>4608</v>
      </c>
      <c r="D3804" s="22">
        <v>6</v>
      </c>
      <c r="E3804" s="23" t="str">
        <f t="shared" si="354"/>
        <v>Purple</v>
      </c>
      <c r="F3804" s="72" t="s">
        <v>1670</v>
      </c>
      <c r="G3804" s="23"/>
      <c r="H3804" s="24" t="str">
        <f t="shared" si="355"/>
        <v>Start Loc</v>
      </c>
      <c r="I3804" s="24" t="str">
        <f t="shared" si="356"/>
        <v>End Loc</v>
      </c>
      <c r="J3804" s="24" t="str">
        <f t="shared" si="357"/>
        <v>Segment</v>
      </c>
      <c r="K3804" s="71" t="s">
        <v>1015</v>
      </c>
      <c r="L3804" s="22">
        <v>1.25</v>
      </c>
      <c r="M3804" s="22">
        <v>1.49</v>
      </c>
      <c r="N3804" s="22">
        <v>6</v>
      </c>
      <c r="O3804" s="22">
        <v>0</v>
      </c>
      <c r="P3804" s="22">
        <v>0</v>
      </c>
      <c r="Q3804" s="22">
        <v>1</v>
      </c>
      <c r="R3804" s="22"/>
      <c r="S3804" s="22"/>
      <c r="T3804" s="22"/>
      <c r="U3804" t="s">
        <v>523</v>
      </c>
      <c r="V3804" s="18">
        <f t="shared" si="358"/>
        <v>0.24</v>
      </c>
      <c r="W3804" s="18">
        <v>39.2620336142</v>
      </c>
      <c r="X3804" s="18">
        <v>-84.781412083800006</v>
      </c>
      <c r="Y3804" s="18">
        <v>39.263448587600003</v>
      </c>
      <c r="Z3804" s="18">
        <v>-84.778086393899997</v>
      </c>
      <c r="AA3804" s="71" t="str">
        <f t="shared" si="359"/>
        <v>HAM</v>
      </c>
    </row>
    <row r="3805" spans="1:27" x14ac:dyDescent="0.25">
      <c r="A3805" s="22" t="s">
        <v>3349</v>
      </c>
      <c r="B3805" s="22">
        <v>0</v>
      </c>
      <c r="C3805" s="22" t="s">
        <v>4637</v>
      </c>
      <c r="D3805" s="22">
        <v>7</v>
      </c>
      <c r="E3805" s="23" t="str">
        <f t="shared" si="354"/>
        <v>Purple</v>
      </c>
      <c r="F3805" s="72" t="s">
        <v>1670</v>
      </c>
      <c r="G3805" s="23"/>
      <c r="H3805" s="24" t="str">
        <f t="shared" si="355"/>
        <v>Start Loc</v>
      </c>
      <c r="I3805" s="24" t="str">
        <f t="shared" si="356"/>
        <v>End Loc</v>
      </c>
      <c r="J3805" s="24" t="str">
        <f t="shared" si="357"/>
        <v>Segment</v>
      </c>
      <c r="K3805" s="71" t="s">
        <v>849</v>
      </c>
      <c r="L3805" s="22">
        <v>8.25</v>
      </c>
      <c r="M3805" s="22">
        <v>8.49</v>
      </c>
      <c r="N3805" s="22">
        <v>7</v>
      </c>
      <c r="O3805" s="22">
        <v>0</v>
      </c>
      <c r="P3805" s="22">
        <v>0</v>
      </c>
      <c r="Q3805" s="22">
        <v>3</v>
      </c>
      <c r="R3805" s="22"/>
      <c r="S3805" s="22"/>
      <c r="T3805" s="22"/>
      <c r="U3805" t="s">
        <v>236</v>
      </c>
      <c r="V3805" s="18">
        <f t="shared" si="358"/>
        <v>0.24000000000000021</v>
      </c>
      <c r="W3805" s="18">
        <v>39.261822626399997</v>
      </c>
      <c r="X3805" s="18">
        <v>-84.545976232300006</v>
      </c>
      <c r="Y3805" s="18">
        <v>39.263570601700003</v>
      </c>
      <c r="Z3805" s="18">
        <v>-84.542403029599996</v>
      </c>
      <c r="AA3805" s="71" t="str">
        <f t="shared" si="359"/>
        <v>HAM</v>
      </c>
    </row>
    <row r="3806" spans="1:27" x14ac:dyDescent="0.25">
      <c r="A3806" s="22" t="s">
        <v>4143</v>
      </c>
      <c r="B3806" s="22">
        <v>0</v>
      </c>
      <c r="C3806" s="22" t="s">
        <v>4641</v>
      </c>
      <c r="D3806" s="22">
        <v>6</v>
      </c>
      <c r="E3806" s="23" t="str">
        <f t="shared" si="354"/>
        <v>Purple</v>
      </c>
      <c r="F3806" s="72" t="s">
        <v>1670</v>
      </c>
      <c r="G3806" s="23"/>
      <c r="H3806" s="24" t="str">
        <f t="shared" si="355"/>
        <v>Start Loc</v>
      </c>
      <c r="I3806" s="24" t="str">
        <f t="shared" si="356"/>
        <v>End Loc</v>
      </c>
      <c r="J3806" s="24" t="str">
        <f t="shared" si="357"/>
        <v>Segment</v>
      </c>
      <c r="K3806" s="71" t="s">
        <v>849</v>
      </c>
      <c r="L3806" s="22">
        <v>8.5</v>
      </c>
      <c r="M3806" s="22">
        <v>8.74</v>
      </c>
      <c r="N3806" s="22">
        <v>6</v>
      </c>
      <c r="O3806" s="22">
        <v>0</v>
      </c>
      <c r="P3806" s="22">
        <v>0</v>
      </c>
      <c r="Q3806" s="22">
        <v>3</v>
      </c>
      <c r="R3806" s="22"/>
      <c r="S3806" s="22"/>
      <c r="T3806" s="22"/>
      <c r="U3806" t="s">
        <v>236</v>
      </c>
      <c r="V3806" s="18">
        <f t="shared" si="358"/>
        <v>0.24000000000000021</v>
      </c>
      <c r="W3806" s="18">
        <v>39.263656421900002</v>
      </c>
      <c r="X3806" s="18">
        <v>-84.542250757100007</v>
      </c>
      <c r="Y3806" s="18">
        <v>39.265049975899998</v>
      </c>
      <c r="Z3806" s="18">
        <v>-84.538160792300005</v>
      </c>
      <c r="AA3806" s="71" t="str">
        <f t="shared" si="359"/>
        <v>HAM</v>
      </c>
    </row>
    <row r="3807" spans="1:27" x14ac:dyDescent="0.25">
      <c r="A3807" s="22" t="s">
        <v>3983</v>
      </c>
      <c r="B3807" s="22">
        <v>0</v>
      </c>
      <c r="C3807" s="22" t="s">
        <v>4620</v>
      </c>
      <c r="D3807" s="22">
        <v>6</v>
      </c>
      <c r="E3807" s="23" t="str">
        <f t="shared" si="354"/>
        <v>Purple</v>
      </c>
      <c r="F3807" s="72" t="s">
        <v>1670</v>
      </c>
      <c r="G3807" s="23"/>
      <c r="H3807" s="24" t="str">
        <f t="shared" si="355"/>
        <v>Start Loc</v>
      </c>
      <c r="I3807" s="24" t="str">
        <f t="shared" si="356"/>
        <v>End Loc</v>
      </c>
      <c r="J3807" s="24" t="str">
        <f t="shared" si="357"/>
        <v>Segment</v>
      </c>
      <c r="K3807" s="71" t="s">
        <v>1143</v>
      </c>
      <c r="L3807" s="22">
        <v>0</v>
      </c>
      <c r="M3807" s="22">
        <v>0.24</v>
      </c>
      <c r="N3807" s="22">
        <v>6</v>
      </c>
      <c r="O3807" s="22">
        <v>0</v>
      </c>
      <c r="P3807" s="22">
        <v>1</v>
      </c>
      <c r="Q3807" s="22">
        <v>2</v>
      </c>
      <c r="R3807" s="22"/>
      <c r="S3807" s="22"/>
      <c r="T3807" s="22"/>
      <c r="U3807" t="s">
        <v>1956</v>
      </c>
      <c r="V3807" s="18">
        <f t="shared" si="358"/>
        <v>0.24</v>
      </c>
      <c r="W3807" s="18">
        <v>39.267627409100001</v>
      </c>
      <c r="X3807" s="18">
        <v>-84.495164321800004</v>
      </c>
      <c r="Y3807" s="18">
        <v>39.266770733800001</v>
      </c>
      <c r="Z3807" s="18">
        <v>-84.490850190499998</v>
      </c>
      <c r="AA3807" s="71" t="str">
        <f t="shared" si="359"/>
        <v>HAM</v>
      </c>
    </row>
    <row r="3808" spans="1:27" x14ac:dyDescent="0.25">
      <c r="A3808" s="22" t="s">
        <v>4333</v>
      </c>
      <c r="B3808" s="22">
        <v>0</v>
      </c>
      <c r="C3808" s="22" t="s">
        <v>4626</v>
      </c>
      <c r="D3808" s="22">
        <v>6</v>
      </c>
      <c r="E3808" s="23" t="str">
        <f t="shared" si="354"/>
        <v>Purple</v>
      </c>
      <c r="F3808" s="72" t="s">
        <v>1670</v>
      </c>
      <c r="G3808" s="23"/>
      <c r="H3808" s="24" t="str">
        <f t="shared" si="355"/>
        <v>Start Loc</v>
      </c>
      <c r="I3808" s="24" t="str">
        <f t="shared" si="356"/>
        <v>End Loc</v>
      </c>
      <c r="J3808" s="24" t="str">
        <f t="shared" si="357"/>
        <v>Segment</v>
      </c>
      <c r="K3808" s="71" t="s">
        <v>799</v>
      </c>
      <c r="L3808" s="22">
        <v>1.75</v>
      </c>
      <c r="M3808" s="22">
        <v>1.99</v>
      </c>
      <c r="N3808" s="22">
        <v>6</v>
      </c>
      <c r="O3808" s="22">
        <v>0</v>
      </c>
      <c r="P3808" s="22">
        <v>0</v>
      </c>
      <c r="Q3808" s="22">
        <v>3</v>
      </c>
      <c r="R3808" s="22"/>
      <c r="S3808" s="22"/>
      <c r="T3808" s="22"/>
      <c r="U3808" t="s">
        <v>260</v>
      </c>
      <c r="V3808" s="18">
        <f t="shared" si="358"/>
        <v>0.24</v>
      </c>
      <c r="W3808" s="18">
        <v>39.278418218200002</v>
      </c>
      <c r="X3808" s="18">
        <v>-84.794837972500005</v>
      </c>
      <c r="Y3808" s="18">
        <v>39.280423404700002</v>
      </c>
      <c r="Z3808" s="18">
        <v>-84.798342044400002</v>
      </c>
      <c r="AA3808" s="71" t="str">
        <f t="shared" si="359"/>
        <v>HAM</v>
      </c>
    </row>
    <row r="3809" spans="1:27" x14ac:dyDescent="0.25">
      <c r="A3809" s="22" t="s">
        <v>4287</v>
      </c>
      <c r="B3809" s="22">
        <v>0</v>
      </c>
      <c r="C3809" s="22" t="s">
        <v>4665</v>
      </c>
      <c r="D3809" s="22">
        <v>7</v>
      </c>
      <c r="E3809" s="23" t="str">
        <f t="shared" si="354"/>
        <v>Purple</v>
      </c>
      <c r="F3809" s="72" t="s">
        <v>1726</v>
      </c>
      <c r="G3809" s="23"/>
      <c r="H3809" s="24" t="str">
        <f t="shared" si="355"/>
        <v>Start Loc</v>
      </c>
      <c r="I3809" s="24" t="str">
        <f t="shared" si="356"/>
        <v>End Loc</v>
      </c>
      <c r="J3809" s="24" t="str">
        <f t="shared" si="357"/>
        <v>Segment</v>
      </c>
      <c r="K3809" s="71" t="s">
        <v>943</v>
      </c>
      <c r="L3809" s="22">
        <v>9.75</v>
      </c>
      <c r="M3809" s="22">
        <v>9.99</v>
      </c>
      <c r="N3809" s="22">
        <v>7</v>
      </c>
      <c r="O3809" s="22">
        <v>0</v>
      </c>
      <c r="P3809" s="22">
        <v>0</v>
      </c>
      <c r="Q3809" s="22">
        <v>4</v>
      </c>
      <c r="R3809" s="22"/>
      <c r="S3809" s="22"/>
      <c r="T3809" s="22"/>
      <c r="U3809" t="s">
        <v>304</v>
      </c>
      <c r="V3809" s="18">
        <f t="shared" si="358"/>
        <v>0.24000000000000021</v>
      </c>
      <c r="W3809" s="18">
        <v>39.279593472000002</v>
      </c>
      <c r="X3809" s="18">
        <v>-83.099062896199996</v>
      </c>
      <c r="Y3809" s="18">
        <v>39.281272205900002</v>
      </c>
      <c r="Z3809" s="18">
        <v>-83.101583516800005</v>
      </c>
      <c r="AA3809" s="71" t="str">
        <f t="shared" si="359"/>
        <v>ROS</v>
      </c>
    </row>
    <row r="3810" spans="1:27" x14ac:dyDescent="0.25">
      <c r="A3810" s="22" t="s">
        <v>3491</v>
      </c>
      <c r="B3810" s="22">
        <v>0</v>
      </c>
      <c r="C3810" s="22" t="s">
        <v>4668</v>
      </c>
      <c r="D3810" s="22">
        <v>6</v>
      </c>
      <c r="E3810" s="23" t="str">
        <f t="shared" si="354"/>
        <v>Purple</v>
      </c>
      <c r="F3810" s="72" t="s">
        <v>1726</v>
      </c>
      <c r="G3810" s="23"/>
      <c r="H3810" s="24" t="str">
        <f t="shared" si="355"/>
        <v>Start Loc</v>
      </c>
      <c r="I3810" s="24" t="str">
        <f t="shared" si="356"/>
        <v>End Loc</v>
      </c>
      <c r="J3810" s="24" t="str">
        <f t="shared" si="357"/>
        <v>Segment</v>
      </c>
      <c r="K3810" s="71" t="s">
        <v>840</v>
      </c>
      <c r="L3810" s="22">
        <v>9.5</v>
      </c>
      <c r="M3810" s="22">
        <v>9.74</v>
      </c>
      <c r="N3810" s="22">
        <v>6</v>
      </c>
      <c r="O3810" s="22">
        <v>0</v>
      </c>
      <c r="P3810" s="22">
        <v>0</v>
      </c>
      <c r="Q3810" s="22">
        <v>2</v>
      </c>
      <c r="R3810" s="22"/>
      <c r="S3810" s="22"/>
      <c r="T3810" s="22"/>
      <c r="U3810" t="s">
        <v>491</v>
      </c>
      <c r="V3810" s="18">
        <f t="shared" si="358"/>
        <v>0.24000000000000021</v>
      </c>
      <c r="W3810" s="18">
        <v>39.281279509100003</v>
      </c>
      <c r="X3810" s="18">
        <v>-82.934713203499996</v>
      </c>
      <c r="Y3810" s="18">
        <v>39.283587351900003</v>
      </c>
      <c r="Z3810" s="18">
        <v>-82.937977070399995</v>
      </c>
      <c r="AA3810" s="71" t="str">
        <f t="shared" si="359"/>
        <v>ROS</v>
      </c>
    </row>
    <row r="3811" spans="1:27" x14ac:dyDescent="0.25">
      <c r="A3811" s="22" t="s">
        <v>4406</v>
      </c>
      <c r="B3811" s="22">
        <v>0</v>
      </c>
      <c r="C3811" s="22" t="s">
        <v>4620</v>
      </c>
      <c r="D3811" s="22">
        <v>7</v>
      </c>
      <c r="E3811" s="23" t="str">
        <f t="shared" si="354"/>
        <v>Purple</v>
      </c>
      <c r="F3811" s="72" t="s">
        <v>1670</v>
      </c>
      <c r="G3811" s="23"/>
      <c r="H3811" s="24" t="str">
        <f t="shared" si="355"/>
        <v>Start Loc</v>
      </c>
      <c r="I3811" s="24" t="str">
        <f t="shared" si="356"/>
        <v>End Loc</v>
      </c>
      <c r="J3811" s="24" t="str">
        <f t="shared" si="357"/>
        <v>Segment</v>
      </c>
      <c r="K3811" s="71" t="s">
        <v>959</v>
      </c>
      <c r="L3811" s="22">
        <v>0</v>
      </c>
      <c r="M3811" s="22">
        <v>0.24</v>
      </c>
      <c r="N3811" s="22">
        <v>7</v>
      </c>
      <c r="O3811" s="22">
        <v>0</v>
      </c>
      <c r="P3811" s="22">
        <v>1</v>
      </c>
      <c r="Q3811" s="22">
        <v>6</v>
      </c>
      <c r="R3811" s="22"/>
      <c r="S3811" s="22"/>
      <c r="T3811" s="22"/>
      <c r="U3811" t="s">
        <v>1344</v>
      </c>
      <c r="V3811" s="18">
        <f t="shared" si="358"/>
        <v>0.24</v>
      </c>
      <c r="W3811" s="18">
        <v>39.2852362613</v>
      </c>
      <c r="X3811" s="18">
        <v>-84.571508904799998</v>
      </c>
      <c r="Y3811" s="18">
        <v>39.285408395499999</v>
      </c>
      <c r="Z3811" s="18">
        <v>-84.567060267800002</v>
      </c>
      <c r="AA3811" s="71" t="str">
        <f t="shared" si="359"/>
        <v>HAM</v>
      </c>
    </row>
    <row r="3812" spans="1:27" x14ac:dyDescent="0.25">
      <c r="A3812" s="22" t="s">
        <v>4456</v>
      </c>
      <c r="B3812" s="22">
        <v>0</v>
      </c>
      <c r="C3812" s="22" t="s">
        <v>4618</v>
      </c>
      <c r="D3812" s="22">
        <v>8</v>
      </c>
      <c r="E3812" s="23" t="str">
        <f t="shared" si="354"/>
        <v>Purple</v>
      </c>
      <c r="F3812" s="72" t="s">
        <v>1670</v>
      </c>
      <c r="G3812" s="23"/>
      <c r="H3812" s="24" t="str">
        <f t="shared" si="355"/>
        <v>Start Loc</v>
      </c>
      <c r="I3812" s="24" t="str">
        <f t="shared" si="356"/>
        <v>End Loc</v>
      </c>
      <c r="J3812" s="24" t="str">
        <f t="shared" si="357"/>
        <v>Segment</v>
      </c>
      <c r="K3812" s="71" t="s">
        <v>1122</v>
      </c>
      <c r="L3812" s="22">
        <v>2</v>
      </c>
      <c r="M3812" s="22">
        <v>2.2400000000000002</v>
      </c>
      <c r="N3812" s="22">
        <v>8</v>
      </c>
      <c r="O3812" s="22">
        <v>0</v>
      </c>
      <c r="P3812" s="22">
        <v>1</v>
      </c>
      <c r="Q3812" s="22">
        <v>3</v>
      </c>
      <c r="R3812" s="22"/>
      <c r="S3812" s="22"/>
      <c r="T3812" s="22"/>
      <c r="U3812" t="s">
        <v>1265</v>
      </c>
      <c r="V3812" s="18">
        <f t="shared" si="358"/>
        <v>0.24000000000000021</v>
      </c>
      <c r="W3812" s="18">
        <v>39.283736124199997</v>
      </c>
      <c r="X3812" s="18">
        <v>-84.283397561699999</v>
      </c>
      <c r="Y3812" s="18">
        <v>39.287163570399997</v>
      </c>
      <c r="Z3812" s="18">
        <v>-84.282991989500005</v>
      </c>
      <c r="AA3812" s="71" t="str">
        <f t="shared" si="359"/>
        <v>HAM</v>
      </c>
    </row>
    <row r="3813" spans="1:27" x14ac:dyDescent="0.25">
      <c r="A3813" s="22" t="s">
        <v>3305</v>
      </c>
      <c r="B3813" s="22">
        <v>0</v>
      </c>
      <c r="C3813" s="22" t="s">
        <v>4606</v>
      </c>
      <c r="D3813" s="22">
        <v>6</v>
      </c>
      <c r="E3813" s="23" t="str">
        <f t="shared" si="354"/>
        <v>Purple</v>
      </c>
      <c r="F3813" s="72" t="s">
        <v>1670</v>
      </c>
      <c r="G3813" s="23"/>
      <c r="H3813" s="24" t="str">
        <f t="shared" si="355"/>
        <v>Start Loc</v>
      </c>
      <c r="I3813" s="24" t="str">
        <f t="shared" si="356"/>
        <v>End Loc</v>
      </c>
      <c r="J3813" s="24" t="str">
        <f t="shared" si="357"/>
        <v>Segment</v>
      </c>
      <c r="K3813" s="71" t="s">
        <v>959</v>
      </c>
      <c r="L3813" s="22">
        <v>0.25</v>
      </c>
      <c r="M3813" s="22">
        <v>0.49</v>
      </c>
      <c r="N3813" s="22">
        <v>6</v>
      </c>
      <c r="O3813" s="22">
        <v>0</v>
      </c>
      <c r="P3813" s="22">
        <v>0</v>
      </c>
      <c r="Q3813" s="22">
        <v>6</v>
      </c>
      <c r="R3813" s="22"/>
      <c r="S3813" s="22"/>
      <c r="T3813" s="22"/>
      <c r="U3813" t="s">
        <v>1344</v>
      </c>
      <c r="V3813" s="18">
        <f t="shared" si="358"/>
        <v>0.24</v>
      </c>
      <c r="W3813" s="18">
        <v>39.285495837500001</v>
      </c>
      <c r="X3813" s="18">
        <v>-84.566923653800004</v>
      </c>
      <c r="Y3813" s="18">
        <v>39.287838957200002</v>
      </c>
      <c r="Z3813" s="18">
        <v>-84.563981136799995</v>
      </c>
      <c r="AA3813" s="71" t="str">
        <f t="shared" si="359"/>
        <v>HAM</v>
      </c>
    </row>
    <row r="3814" spans="1:27" x14ac:dyDescent="0.25">
      <c r="A3814" s="22" t="s">
        <v>4400</v>
      </c>
      <c r="B3814" s="22">
        <v>0</v>
      </c>
      <c r="C3814" s="22" t="s">
        <v>4629</v>
      </c>
      <c r="D3814" s="22">
        <v>6</v>
      </c>
      <c r="E3814" s="23" t="str">
        <f t="shared" si="354"/>
        <v>Purple</v>
      </c>
      <c r="F3814" s="72" t="s">
        <v>1729</v>
      </c>
      <c r="G3814" s="23"/>
      <c r="H3814" s="24" t="str">
        <f t="shared" si="355"/>
        <v>Start Loc</v>
      </c>
      <c r="I3814" s="24" t="str">
        <f t="shared" si="356"/>
        <v>End Loc</v>
      </c>
      <c r="J3814" s="24" t="str">
        <f t="shared" si="357"/>
        <v>Segment</v>
      </c>
      <c r="K3814" s="71" t="s">
        <v>816</v>
      </c>
      <c r="L3814" s="22">
        <v>7</v>
      </c>
      <c r="M3814" s="22">
        <v>7.24</v>
      </c>
      <c r="N3814" s="22">
        <v>6</v>
      </c>
      <c r="O3814" s="22">
        <v>0</v>
      </c>
      <c r="P3814" s="22">
        <v>1</v>
      </c>
      <c r="Q3814" s="22">
        <v>3</v>
      </c>
      <c r="R3814" s="22"/>
      <c r="S3814" s="22"/>
      <c r="T3814" s="22"/>
      <c r="U3814" t="s">
        <v>756</v>
      </c>
      <c r="V3814" s="18">
        <f t="shared" si="358"/>
        <v>0.24000000000000021</v>
      </c>
      <c r="W3814" s="18">
        <v>39.312075832200001</v>
      </c>
      <c r="X3814" s="18">
        <v>-82.153681621499999</v>
      </c>
      <c r="Y3814" s="18">
        <v>39.315078114499997</v>
      </c>
      <c r="Z3814" s="18">
        <v>-82.152180275299997</v>
      </c>
      <c r="AA3814" s="71" t="str">
        <f t="shared" si="359"/>
        <v>ATH</v>
      </c>
    </row>
    <row r="3815" spans="1:27" x14ac:dyDescent="0.25">
      <c r="A3815" s="22" t="s">
        <v>4165</v>
      </c>
      <c r="B3815" s="22">
        <v>0</v>
      </c>
      <c r="C3815" s="22" t="s">
        <v>4644</v>
      </c>
      <c r="D3815" s="22">
        <v>6</v>
      </c>
      <c r="E3815" s="23" t="str">
        <f t="shared" si="354"/>
        <v>Purple</v>
      </c>
      <c r="F3815" s="72" t="s">
        <v>1669</v>
      </c>
      <c r="G3815" s="23"/>
      <c r="H3815" s="24" t="str">
        <f t="shared" si="355"/>
        <v>Start Loc</v>
      </c>
      <c r="I3815" s="24" t="str">
        <f t="shared" si="356"/>
        <v>End Loc</v>
      </c>
      <c r="J3815" s="24" t="str">
        <f t="shared" si="357"/>
        <v>Segment</v>
      </c>
      <c r="K3815" s="71" t="s">
        <v>787</v>
      </c>
      <c r="L3815" s="22">
        <v>5.25</v>
      </c>
      <c r="M3815" s="22">
        <v>5.49</v>
      </c>
      <c r="N3815" s="22">
        <v>6</v>
      </c>
      <c r="O3815" s="22">
        <v>0</v>
      </c>
      <c r="P3815" s="22">
        <v>0</v>
      </c>
      <c r="Q3815" s="22">
        <v>2</v>
      </c>
      <c r="R3815" s="22"/>
      <c r="S3815" s="22"/>
      <c r="T3815" s="22"/>
      <c r="U3815" t="s">
        <v>202</v>
      </c>
      <c r="V3815" s="18">
        <f t="shared" si="358"/>
        <v>0.24000000000000021</v>
      </c>
      <c r="W3815" s="18">
        <v>39.322725086799998</v>
      </c>
      <c r="X3815" s="18">
        <v>-84.257199481100002</v>
      </c>
      <c r="Y3815" s="18">
        <v>39.320362543999998</v>
      </c>
      <c r="Z3815" s="18">
        <v>-84.254059062500005</v>
      </c>
      <c r="AA3815" s="71" t="str">
        <f t="shared" si="359"/>
        <v>WAR</v>
      </c>
    </row>
    <row r="3816" spans="1:27" x14ac:dyDescent="0.25">
      <c r="A3816" s="22" t="s">
        <v>3792</v>
      </c>
      <c r="B3816" s="22">
        <v>0</v>
      </c>
      <c r="C3816" s="22" t="s">
        <v>4606</v>
      </c>
      <c r="D3816" s="22">
        <v>8</v>
      </c>
      <c r="E3816" s="23" t="str">
        <f t="shared" si="354"/>
        <v>Purple</v>
      </c>
      <c r="F3816" s="72" t="s">
        <v>1669</v>
      </c>
      <c r="G3816" s="23"/>
      <c r="H3816" s="24" t="str">
        <f t="shared" si="355"/>
        <v>Start Loc</v>
      </c>
      <c r="I3816" s="24" t="str">
        <f t="shared" si="356"/>
        <v>End Loc</v>
      </c>
      <c r="J3816" s="24" t="str">
        <f t="shared" si="357"/>
        <v>Segment</v>
      </c>
      <c r="K3816" s="71" t="s">
        <v>815</v>
      </c>
      <c r="L3816" s="22">
        <v>0.25</v>
      </c>
      <c r="M3816" s="22">
        <v>0.49</v>
      </c>
      <c r="N3816" s="22">
        <v>8</v>
      </c>
      <c r="O3816" s="22">
        <v>0</v>
      </c>
      <c r="P3816" s="22">
        <v>1</v>
      </c>
      <c r="Q3816" s="22">
        <v>1</v>
      </c>
      <c r="R3816" s="22"/>
      <c r="S3816" s="22"/>
      <c r="T3816" s="22"/>
      <c r="U3816" t="s">
        <v>1228</v>
      </c>
      <c r="V3816" s="18">
        <f t="shared" si="358"/>
        <v>0.24</v>
      </c>
      <c r="W3816" s="18">
        <v>39.3201393951</v>
      </c>
      <c r="X3816" s="18">
        <v>-84.247304452899996</v>
      </c>
      <c r="Y3816" s="18">
        <v>39.321167115199998</v>
      </c>
      <c r="Z3816" s="18">
        <v>-84.2433346782</v>
      </c>
      <c r="AA3816" s="71" t="str">
        <f t="shared" si="359"/>
        <v>WAR</v>
      </c>
    </row>
    <row r="3817" spans="1:27" x14ac:dyDescent="0.25">
      <c r="A3817" s="22" t="s">
        <v>3738</v>
      </c>
      <c r="B3817" s="22">
        <v>0</v>
      </c>
      <c r="C3817" s="22" t="s">
        <v>4641</v>
      </c>
      <c r="D3817" s="22">
        <v>6</v>
      </c>
      <c r="E3817" s="23" t="str">
        <f t="shared" si="354"/>
        <v>Purple</v>
      </c>
      <c r="F3817" s="72" t="s">
        <v>1698</v>
      </c>
      <c r="G3817" s="23"/>
      <c r="H3817" s="24" t="str">
        <f t="shared" si="355"/>
        <v>Start Loc</v>
      </c>
      <c r="I3817" s="24" t="str">
        <f t="shared" si="356"/>
        <v>End Loc</v>
      </c>
      <c r="J3817" s="24" t="str">
        <f t="shared" si="357"/>
        <v>Segment</v>
      </c>
      <c r="K3817" s="71" t="s">
        <v>1189</v>
      </c>
      <c r="L3817" s="22">
        <v>8.5</v>
      </c>
      <c r="M3817" s="22">
        <v>8.74</v>
      </c>
      <c r="N3817" s="22">
        <v>6</v>
      </c>
      <c r="O3817" s="22">
        <v>0</v>
      </c>
      <c r="P3817" s="22">
        <v>0</v>
      </c>
      <c r="Q3817" s="22">
        <v>2</v>
      </c>
      <c r="R3817" s="22"/>
      <c r="S3817" s="22"/>
      <c r="T3817" s="22"/>
      <c r="U3817" t="s">
        <v>1197</v>
      </c>
      <c r="V3817" s="18">
        <f t="shared" si="358"/>
        <v>0.24000000000000021</v>
      </c>
      <c r="W3817" s="18">
        <v>39.3243253618</v>
      </c>
      <c r="X3817" s="18">
        <v>-84.430588523400004</v>
      </c>
      <c r="Y3817" s="18">
        <v>39.3232168945</v>
      </c>
      <c r="Z3817" s="18">
        <v>-84.426472097800001</v>
      </c>
      <c r="AA3817" s="71" t="str">
        <f t="shared" si="359"/>
        <v>BUT</v>
      </c>
    </row>
    <row r="3818" spans="1:27" x14ac:dyDescent="0.25">
      <c r="A3818" s="22" t="s">
        <v>4539</v>
      </c>
      <c r="B3818" s="22">
        <v>0</v>
      </c>
      <c r="C3818" s="22" t="s">
        <v>4637</v>
      </c>
      <c r="D3818" s="22">
        <v>8</v>
      </c>
      <c r="E3818" s="23" t="str">
        <f t="shared" si="354"/>
        <v>Purple</v>
      </c>
      <c r="F3818" s="72" t="s">
        <v>1698</v>
      </c>
      <c r="G3818" s="23"/>
      <c r="H3818" s="24" t="str">
        <f t="shared" si="355"/>
        <v>Start Loc</v>
      </c>
      <c r="I3818" s="24" t="str">
        <f t="shared" si="356"/>
        <v>End Loc</v>
      </c>
      <c r="J3818" s="24" t="str">
        <f t="shared" si="357"/>
        <v>Segment</v>
      </c>
      <c r="K3818" s="71" t="s">
        <v>1189</v>
      </c>
      <c r="L3818" s="22">
        <v>8.25</v>
      </c>
      <c r="M3818" s="22">
        <v>8.49</v>
      </c>
      <c r="N3818" s="22">
        <v>8</v>
      </c>
      <c r="O3818" s="22">
        <v>0</v>
      </c>
      <c r="P3818" s="22">
        <v>0</v>
      </c>
      <c r="Q3818" s="22">
        <v>0</v>
      </c>
      <c r="R3818" s="22"/>
      <c r="S3818" s="22"/>
      <c r="T3818" s="22"/>
      <c r="U3818" t="s">
        <v>1197</v>
      </c>
      <c r="V3818" s="18">
        <f t="shared" si="358"/>
        <v>0.24000000000000021</v>
      </c>
      <c r="W3818" s="18">
        <v>39.325501650500001</v>
      </c>
      <c r="X3818" s="18">
        <v>-84.4347783252</v>
      </c>
      <c r="Y3818" s="18">
        <v>39.324336377500003</v>
      </c>
      <c r="Z3818" s="18">
        <v>-84.430780871600007</v>
      </c>
      <c r="AA3818" s="71" t="str">
        <f t="shared" si="359"/>
        <v>BUT</v>
      </c>
    </row>
    <row r="3819" spans="1:27" x14ac:dyDescent="0.25">
      <c r="A3819" s="22" t="s">
        <v>4228</v>
      </c>
      <c r="B3819" s="22">
        <v>0</v>
      </c>
      <c r="C3819" s="22" t="s">
        <v>4622</v>
      </c>
      <c r="D3819" s="22">
        <v>6</v>
      </c>
      <c r="E3819" s="23" t="str">
        <f t="shared" si="354"/>
        <v>Purple</v>
      </c>
      <c r="F3819" s="72" t="s">
        <v>1698</v>
      </c>
      <c r="G3819" s="23"/>
      <c r="H3819" s="24" t="str">
        <f t="shared" si="355"/>
        <v>Start Loc</v>
      </c>
      <c r="I3819" s="24" t="str">
        <f t="shared" si="356"/>
        <v>End Loc</v>
      </c>
      <c r="J3819" s="24" t="str">
        <f t="shared" si="357"/>
        <v>Segment</v>
      </c>
      <c r="K3819" s="71" t="s">
        <v>973</v>
      </c>
      <c r="L3819" s="22">
        <v>1.5</v>
      </c>
      <c r="M3819" s="22">
        <v>1.74</v>
      </c>
      <c r="N3819" s="22">
        <v>6</v>
      </c>
      <c r="O3819" s="22">
        <v>0</v>
      </c>
      <c r="P3819" s="22">
        <v>1</v>
      </c>
      <c r="Q3819" s="22">
        <v>9</v>
      </c>
      <c r="R3819" s="22"/>
      <c r="S3819" s="22"/>
      <c r="T3819" s="22"/>
      <c r="U3819" t="s">
        <v>1405</v>
      </c>
      <c r="V3819" s="18">
        <f t="shared" si="358"/>
        <v>0.24</v>
      </c>
      <c r="W3819" s="18">
        <v>39.326277378100002</v>
      </c>
      <c r="X3819" s="18">
        <v>-84.417426202100003</v>
      </c>
      <c r="Y3819" s="18">
        <v>39.325867344400002</v>
      </c>
      <c r="Z3819" s="18">
        <v>-84.4130059214</v>
      </c>
      <c r="AA3819" s="71" t="str">
        <f t="shared" si="359"/>
        <v>BUT</v>
      </c>
    </row>
    <row r="3820" spans="1:27" x14ac:dyDescent="0.25">
      <c r="A3820" s="22" t="s">
        <v>4391</v>
      </c>
      <c r="B3820" s="22">
        <v>0</v>
      </c>
      <c r="C3820" s="22" t="s">
        <v>4632</v>
      </c>
      <c r="D3820" s="22">
        <v>9</v>
      </c>
      <c r="E3820" s="23" t="str">
        <f t="shared" si="354"/>
        <v>Purple</v>
      </c>
      <c r="F3820" s="72" t="s">
        <v>1698</v>
      </c>
      <c r="G3820" s="23"/>
      <c r="H3820" s="24" t="str">
        <f t="shared" si="355"/>
        <v>Start Loc</v>
      </c>
      <c r="I3820" s="24" t="str">
        <f t="shared" si="356"/>
        <v>End Loc</v>
      </c>
      <c r="J3820" s="24" t="str">
        <f t="shared" si="357"/>
        <v>Segment</v>
      </c>
      <c r="K3820" s="71" t="s">
        <v>1189</v>
      </c>
      <c r="L3820" s="22">
        <v>7.75</v>
      </c>
      <c r="M3820" s="22">
        <v>7.99</v>
      </c>
      <c r="N3820" s="22">
        <v>9</v>
      </c>
      <c r="O3820" s="22">
        <v>0</v>
      </c>
      <c r="P3820" s="22">
        <v>0</v>
      </c>
      <c r="Q3820" s="22">
        <v>4</v>
      </c>
      <c r="R3820" s="22"/>
      <c r="S3820" s="22"/>
      <c r="T3820" s="22"/>
      <c r="U3820" t="s">
        <v>1197</v>
      </c>
      <c r="V3820" s="18">
        <f t="shared" si="358"/>
        <v>0.24000000000000021</v>
      </c>
      <c r="W3820" s="18">
        <v>39.332484108099997</v>
      </c>
      <c r="X3820" s="18">
        <v>-84.435878533199997</v>
      </c>
      <c r="Y3820" s="18">
        <v>39.329188955100001</v>
      </c>
      <c r="Z3820" s="18">
        <v>-84.435176679500003</v>
      </c>
      <c r="AA3820" s="71" t="str">
        <f t="shared" si="359"/>
        <v>BUT</v>
      </c>
    </row>
    <row r="3821" spans="1:27" x14ac:dyDescent="0.25">
      <c r="A3821" s="22" t="s">
        <v>4236</v>
      </c>
      <c r="B3821" s="22">
        <v>0</v>
      </c>
      <c r="C3821" s="22" t="s">
        <v>4643</v>
      </c>
      <c r="D3821" s="22">
        <v>6</v>
      </c>
      <c r="E3821" s="23" t="str">
        <f t="shared" si="354"/>
        <v>Purple</v>
      </c>
      <c r="F3821" s="72" t="s">
        <v>1669</v>
      </c>
      <c r="G3821" s="23"/>
      <c r="H3821" s="24" t="str">
        <f t="shared" si="355"/>
        <v>Start Loc</v>
      </c>
      <c r="I3821" s="24" t="str">
        <f t="shared" si="356"/>
        <v>End Loc</v>
      </c>
      <c r="J3821" s="24" t="str">
        <f t="shared" si="357"/>
        <v>Segment</v>
      </c>
      <c r="K3821" s="71" t="s">
        <v>947</v>
      </c>
      <c r="L3821" s="22">
        <v>3.5</v>
      </c>
      <c r="M3821" s="22">
        <v>3.74</v>
      </c>
      <c r="N3821" s="22">
        <v>6</v>
      </c>
      <c r="O3821" s="22">
        <v>0</v>
      </c>
      <c r="P3821" s="22">
        <v>0</v>
      </c>
      <c r="Q3821" s="22">
        <v>4</v>
      </c>
      <c r="R3821" s="22"/>
      <c r="S3821" s="22"/>
      <c r="T3821" s="22"/>
      <c r="U3821" t="s">
        <v>1293</v>
      </c>
      <c r="V3821" s="18">
        <f t="shared" si="358"/>
        <v>0.24000000000000021</v>
      </c>
      <c r="W3821" s="18">
        <v>39.340812019200001</v>
      </c>
      <c r="X3821" s="18">
        <v>-84.183910726899995</v>
      </c>
      <c r="Y3821" s="18">
        <v>39.344047820299998</v>
      </c>
      <c r="Z3821" s="18">
        <v>-84.185297612499994</v>
      </c>
      <c r="AA3821" s="71" t="str">
        <f t="shared" si="359"/>
        <v>WAR</v>
      </c>
    </row>
    <row r="3822" spans="1:27" x14ac:dyDescent="0.25">
      <c r="A3822" s="22" t="s">
        <v>4301</v>
      </c>
      <c r="B3822" s="22">
        <v>0</v>
      </c>
      <c r="C3822" s="22" t="s">
        <v>4612</v>
      </c>
      <c r="D3822" s="22">
        <v>6</v>
      </c>
      <c r="E3822" s="23" t="str">
        <f t="shared" si="354"/>
        <v>Purple</v>
      </c>
      <c r="F3822" s="72" t="s">
        <v>1726</v>
      </c>
      <c r="G3822" s="23"/>
      <c r="H3822" s="24" t="str">
        <f t="shared" si="355"/>
        <v>Start Loc</v>
      </c>
      <c r="I3822" s="24" t="str">
        <f t="shared" si="356"/>
        <v>End Loc</v>
      </c>
      <c r="J3822" s="24" t="str">
        <f t="shared" si="357"/>
        <v>Segment</v>
      </c>
      <c r="K3822" s="71" t="s">
        <v>1086</v>
      </c>
      <c r="L3822" s="22">
        <v>1</v>
      </c>
      <c r="M3822" s="22">
        <v>1.24</v>
      </c>
      <c r="N3822" s="22">
        <v>6</v>
      </c>
      <c r="O3822" s="22">
        <v>0</v>
      </c>
      <c r="P3822" s="22">
        <v>0</v>
      </c>
      <c r="Q3822" s="22">
        <v>2</v>
      </c>
      <c r="R3822" s="22"/>
      <c r="S3822" s="22"/>
      <c r="T3822" s="22"/>
      <c r="U3822" t="s">
        <v>543</v>
      </c>
      <c r="V3822" s="18">
        <f t="shared" si="358"/>
        <v>0.24</v>
      </c>
      <c r="W3822" s="18">
        <v>39.350902431599998</v>
      </c>
      <c r="X3822" s="18">
        <v>-82.957429919899994</v>
      </c>
      <c r="Y3822" s="18">
        <v>39.349108487499997</v>
      </c>
      <c r="Z3822" s="18">
        <v>-82.953879830000005</v>
      </c>
      <c r="AA3822" s="71" t="str">
        <f t="shared" si="359"/>
        <v>ROS</v>
      </c>
    </row>
    <row r="3823" spans="1:27" x14ac:dyDescent="0.25">
      <c r="A3823" s="22" t="s">
        <v>4289</v>
      </c>
      <c r="B3823" s="22">
        <v>0</v>
      </c>
      <c r="C3823" s="22" t="s">
        <v>4620</v>
      </c>
      <c r="D3823" s="22">
        <v>6</v>
      </c>
      <c r="E3823" s="23" t="str">
        <f t="shared" si="354"/>
        <v>Purple</v>
      </c>
      <c r="F3823" s="72" t="s">
        <v>1726</v>
      </c>
      <c r="G3823" s="23"/>
      <c r="H3823" s="24" t="str">
        <f t="shared" si="355"/>
        <v>Start Loc</v>
      </c>
      <c r="I3823" s="24" t="str">
        <f t="shared" si="356"/>
        <v>End Loc</v>
      </c>
      <c r="J3823" s="24" t="str">
        <f t="shared" si="357"/>
        <v>Segment</v>
      </c>
      <c r="K3823" s="71" t="s">
        <v>915</v>
      </c>
      <c r="L3823" s="22">
        <v>0</v>
      </c>
      <c r="M3823" s="22">
        <v>0.24</v>
      </c>
      <c r="N3823" s="22">
        <v>6</v>
      </c>
      <c r="O3823" s="22">
        <v>0</v>
      </c>
      <c r="P3823" s="22">
        <v>1</v>
      </c>
      <c r="Q3823" s="22">
        <v>4</v>
      </c>
      <c r="R3823" s="22"/>
      <c r="S3823" s="22"/>
      <c r="T3823" s="22"/>
      <c r="U3823" t="s">
        <v>287</v>
      </c>
      <c r="V3823" s="18">
        <f t="shared" si="358"/>
        <v>0.24</v>
      </c>
      <c r="W3823" s="18">
        <v>39.3499682283</v>
      </c>
      <c r="X3823" s="18">
        <v>-83.050679627799994</v>
      </c>
      <c r="Y3823" s="18">
        <v>39.353241229799998</v>
      </c>
      <c r="Z3823" s="18">
        <v>-83.051769730700002</v>
      </c>
      <c r="AA3823" s="71" t="str">
        <f t="shared" si="359"/>
        <v>ROS</v>
      </c>
    </row>
    <row r="3824" spans="1:27" x14ac:dyDescent="0.25">
      <c r="A3824" s="22" t="s">
        <v>4512</v>
      </c>
      <c r="B3824" s="22">
        <v>0</v>
      </c>
      <c r="C3824" s="22" t="s">
        <v>4626</v>
      </c>
      <c r="D3824" s="22">
        <v>8</v>
      </c>
      <c r="E3824" s="23" t="str">
        <f t="shared" si="354"/>
        <v>Purple</v>
      </c>
      <c r="F3824" s="72" t="s">
        <v>1669</v>
      </c>
      <c r="G3824" s="23"/>
      <c r="H3824" s="24" t="str">
        <f t="shared" si="355"/>
        <v>Start Loc</v>
      </c>
      <c r="I3824" s="24" t="str">
        <f t="shared" si="356"/>
        <v>End Loc</v>
      </c>
      <c r="J3824" s="24" t="str">
        <f t="shared" si="357"/>
        <v>Segment</v>
      </c>
      <c r="K3824" s="71" t="s">
        <v>942</v>
      </c>
      <c r="L3824" s="22">
        <v>1.75</v>
      </c>
      <c r="M3824" s="22">
        <v>1.99</v>
      </c>
      <c r="N3824" s="22">
        <v>8</v>
      </c>
      <c r="O3824" s="22">
        <v>0</v>
      </c>
      <c r="P3824" s="22">
        <v>1</v>
      </c>
      <c r="Q3824" s="22">
        <v>5</v>
      </c>
      <c r="R3824" s="22"/>
      <c r="S3824" s="22"/>
      <c r="T3824" s="22"/>
      <c r="U3824" t="s">
        <v>1246</v>
      </c>
      <c r="V3824" s="18">
        <f t="shared" si="358"/>
        <v>0.24</v>
      </c>
      <c r="W3824" s="18">
        <v>39.3549012414</v>
      </c>
      <c r="X3824" s="18">
        <v>-84.259825833400001</v>
      </c>
      <c r="Y3824" s="18">
        <v>39.357988913</v>
      </c>
      <c r="Z3824" s="18">
        <v>-84.258186370199994</v>
      </c>
      <c r="AA3824" s="71" t="str">
        <f t="shared" si="359"/>
        <v>WAR</v>
      </c>
    </row>
    <row r="3825" spans="1:27" x14ac:dyDescent="0.25">
      <c r="A3825" s="22" t="s">
        <v>4371</v>
      </c>
      <c r="B3825" s="22">
        <v>0</v>
      </c>
      <c r="C3825" s="22" t="s">
        <v>4628</v>
      </c>
      <c r="D3825" s="22">
        <v>6</v>
      </c>
      <c r="E3825" s="23" t="str">
        <f t="shared" si="354"/>
        <v>Purple</v>
      </c>
      <c r="F3825" s="72" t="s">
        <v>1669</v>
      </c>
      <c r="G3825" s="23"/>
      <c r="H3825" s="24" t="str">
        <f t="shared" si="355"/>
        <v>Start Loc</v>
      </c>
      <c r="I3825" s="24" t="str">
        <f t="shared" si="356"/>
        <v>End Loc</v>
      </c>
      <c r="J3825" s="24" t="str">
        <f t="shared" si="357"/>
        <v>Segment</v>
      </c>
      <c r="K3825" s="71" t="s">
        <v>947</v>
      </c>
      <c r="L3825" s="22">
        <v>4.75</v>
      </c>
      <c r="M3825" s="22">
        <v>4.99</v>
      </c>
      <c r="N3825" s="22">
        <v>6</v>
      </c>
      <c r="O3825" s="22">
        <v>0</v>
      </c>
      <c r="P3825" s="22">
        <v>0</v>
      </c>
      <c r="Q3825" s="22">
        <v>2</v>
      </c>
      <c r="R3825" s="22"/>
      <c r="S3825" s="22"/>
      <c r="T3825" s="22"/>
      <c r="U3825" t="s">
        <v>1293</v>
      </c>
      <c r="V3825" s="18">
        <f t="shared" si="358"/>
        <v>0.24000000000000021</v>
      </c>
      <c r="W3825" s="18">
        <v>39.356469744899996</v>
      </c>
      <c r="X3825" s="18">
        <v>-84.194182123100006</v>
      </c>
      <c r="Y3825" s="18">
        <v>39.3583865401</v>
      </c>
      <c r="Z3825" s="18">
        <v>-84.197459376699996</v>
      </c>
      <c r="AA3825" s="71" t="str">
        <f t="shared" si="359"/>
        <v>WAR</v>
      </c>
    </row>
    <row r="3826" spans="1:27" x14ac:dyDescent="0.25">
      <c r="A3826" s="22" t="s">
        <v>4085</v>
      </c>
      <c r="B3826" s="22">
        <v>0</v>
      </c>
      <c r="C3826" s="22" t="s">
        <v>4619</v>
      </c>
      <c r="D3826" s="22">
        <v>6</v>
      </c>
      <c r="E3826" s="23" t="str">
        <f t="shared" si="354"/>
        <v>Purple</v>
      </c>
      <c r="F3826" s="72" t="s">
        <v>1726</v>
      </c>
      <c r="G3826" s="23"/>
      <c r="H3826" s="24" t="str">
        <f t="shared" si="355"/>
        <v>Start Loc</v>
      </c>
      <c r="I3826" s="24" t="str">
        <f t="shared" si="356"/>
        <v>End Loc</v>
      </c>
      <c r="J3826" s="24" t="str">
        <f t="shared" si="357"/>
        <v>Segment</v>
      </c>
      <c r="K3826" s="71" t="s">
        <v>915</v>
      </c>
      <c r="L3826" s="22">
        <v>0.5</v>
      </c>
      <c r="M3826" s="22">
        <v>0.74</v>
      </c>
      <c r="N3826" s="22">
        <v>6</v>
      </c>
      <c r="O3826" s="22">
        <v>0</v>
      </c>
      <c r="P3826" s="22">
        <v>0</v>
      </c>
      <c r="Q3826" s="22">
        <v>2</v>
      </c>
      <c r="R3826" s="22"/>
      <c r="S3826" s="22"/>
      <c r="T3826" s="22"/>
      <c r="U3826" t="s">
        <v>287</v>
      </c>
      <c r="V3826" s="18">
        <f t="shared" si="358"/>
        <v>0.24</v>
      </c>
      <c r="W3826" s="18">
        <v>39.356575887399998</v>
      </c>
      <c r="X3826" s="18">
        <v>-83.053660528899997</v>
      </c>
      <c r="Y3826" s="18">
        <v>39.359806197399998</v>
      </c>
      <c r="Z3826" s="18">
        <v>-83.052037272299998</v>
      </c>
      <c r="AA3826" s="71" t="str">
        <f t="shared" si="359"/>
        <v>ROS</v>
      </c>
    </row>
    <row r="3827" spans="1:27" x14ac:dyDescent="0.25">
      <c r="A3827" s="22" t="s">
        <v>4167</v>
      </c>
      <c r="B3827" s="22">
        <v>0</v>
      </c>
      <c r="C3827" s="22" t="s">
        <v>4619</v>
      </c>
      <c r="D3827" s="22">
        <v>7</v>
      </c>
      <c r="E3827" s="23" t="str">
        <f t="shared" si="354"/>
        <v>Purple</v>
      </c>
      <c r="F3827" s="72" t="s">
        <v>1669</v>
      </c>
      <c r="G3827" s="23"/>
      <c r="H3827" s="24" t="str">
        <f t="shared" si="355"/>
        <v>Start Loc</v>
      </c>
      <c r="I3827" s="24" t="str">
        <f t="shared" si="356"/>
        <v>End Loc</v>
      </c>
      <c r="J3827" s="24" t="str">
        <f t="shared" si="357"/>
        <v>Segment</v>
      </c>
      <c r="K3827" s="71" t="s">
        <v>861</v>
      </c>
      <c r="L3827" s="22">
        <v>0.5</v>
      </c>
      <c r="M3827" s="22">
        <v>0.74</v>
      </c>
      <c r="N3827" s="22">
        <v>7</v>
      </c>
      <c r="O3827" s="22">
        <v>0</v>
      </c>
      <c r="P3827" s="22">
        <v>0</v>
      </c>
      <c r="Q3827" s="22">
        <v>1</v>
      </c>
      <c r="R3827" s="22"/>
      <c r="S3827" s="22"/>
      <c r="T3827" s="22"/>
      <c r="U3827" t="s">
        <v>270</v>
      </c>
      <c r="V3827" s="18">
        <f t="shared" si="358"/>
        <v>0.24</v>
      </c>
      <c r="W3827" s="18">
        <v>39.363218857100001</v>
      </c>
      <c r="X3827" s="18">
        <v>-84.173895212999994</v>
      </c>
      <c r="Y3827" s="18">
        <v>39.366224340599999</v>
      </c>
      <c r="Z3827" s="18">
        <v>-84.172269994499999</v>
      </c>
      <c r="AA3827" s="71" t="str">
        <f t="shared" si="359"/>
        <v>WAR</v>
      </c>
    </row>
    <row r="3828" spans="1:27" x14ac:dyDescent="0.25">
      <c r="A3828" s="22" t="s">
        <v>4234</v>
      </c>
      <c r="B3828" s="22">
        <v>0</v>
      </c>
      <c r="C3828" s="22" t="s">
        <v>4655</v>
      </c>
      <c r="D3828" s="22">
        <v>6</v>
      </c>
      <c r="E3828" s="23" t="str">
        <f t="shared" si="354"/>
        <v>Purple</v>
      </c>
      <c r="F3828" s="72" t="s">
        <v>1726</v>
      </c>
      <c r="G3828" s="23"/>
      <c r="H3828" s="24" t="str">
        <f t="shared" si="355"/>
        <v>Start Loc</v>
      </c>
      <c r="I3828" s="24" t="str">
        <f t="shared" si="356"/>
        <v>End Loc</v>
      </c>
      <c r="J3828" s="24" t="str">
        <f t="shared" si="357"/>
        <v>Segment</v>
      </c>
      <c r="K3828" s="71" t="s">
        <v>971</v>
      </c>
      <c r="L3828" s="22">
        <v>17.5</v>
      </c>
      <c r="M3828" s="22">
        <v>17.739999999999998</v>
      </c>
      <c r="N3828" s="22">
        <v>6</v>
      </c>
      <c r="O3828" s="22">
        <v>0</v>
      </c>
      <c r="P3828" s="22">
        <v>0</v>
      </c>
      <c r="Q3828" s="22">
        <v>5</v>
      </c>
      <c r="R3828" s="22"/>
      <c r="S3828" s="22"/>
      <c r="T3828" s="22"/>
      <c r="U3828" t="s">
        <v>342</v>
      </c>
      <c r="V3828" s="18">
        <f t="shared" si="358"/>
        <v>0.23999999999999844</v>
      </c>
      <c r="W3828" s="18">
        <v>39.369222000199997</v>
      </c>
      <c r="X3828" s="18">
        <v>-83.027393921200002</v>
      </c>
      <c r="Y3828" s="18">
        <v>39.369005959600003</v>
      </c>
      <c r="Z3828" s="18">
        <v>-83.022921620800005</v>
      </c>
      <c r="AA3828" s="71" t="str">
        <f t="shared" si="359"/>
        <v>ROS</v>
      </c>
    </row>
    <row r="3829" spans="1:27" x14ac:dyDescent="0.25">
      <c r="A3829" s="22" t="s">
        <v>4113</v>
      </c>
      <c r="B3829" s="22">
        <v>0</v>
      </c>
      <c r="C3829" s="22" t="s">
        <v>4619</v>
      </c>
      <c r="D3829" s="22">
        <v>7</v>
      </c>
      <c r="E3829" s="23" t="str">
        <f t="shared" si="354"/>
        <v>Purple</v>
      </c>
      <c r="F3829" s="72" t="s">
        <v>1726</v>
      </c>
      <c r="G3829" s="23"/>
      <c r="H3829" s="24" t="str">
        <f t="shared" si="355"/>
        <v>Start Loc</v>
      </c>
      <c r="I3829" s="24" t="str">
        <f t="shared" si="356"/>
        <v>End Loc</v>
      </c>
      <c r="J3829" s="24" t="str">
        <f t="shared" si="357"/>
        <v>Segment</v>
      </c>
      <c r="K3829" s="71" t="s">
        <v>967</v>
      </c>
      <c r="L3829" s="22">
        <v>0.5</v>
      </c>
      <c r="M3829" s="22">
        <v>0.74</v>
      </c>
      <c r="N3829" s="22">
        <v>7</v>
      </c>
      <c r="O3829" s="22">
        <v>0</v>
      </c>
      <c r="P3829" s="22">
        <v>0</v>
      </c>
      <c r="Q3829" s="22">
        <v>2</v>
      </c>
      <c r="R3829" s="22"/>
      <c r="S3829" s="22"/>
      <c r="T3829" s="22"/>
      <c r="U3829" t="s">
        <v>679</v>
      </c>
      <c r="V3829" s="18">
        <f t="shared" si="358"/>
        <v>0.24</v>
      </c>
      <c r="W3829" s="18">
        <v>39.367709248300002</v>
      </c>
      <c r="X3829" s="18">
        <v>-83.373798515100006</v>
      </c>
      <c r="Y3829" s="18">
        <v>39.370826388700003</v>
      </c>
      <c r="Z3829" s="18">
        <v>-83.372781871000001</v>
      </c>
      <c r="AA3829" s="71" t="str">
        <f t="shared" si="359"/>
        <v>ROS</v>
      </c>
    </row>
    <row r="3830" spans="1:27" x14ac:dyDescent="0.25">
      <c r="A3830" s="22" t="s">
        <v>6588</v>
      </c>
      <c r="B3830" s="22">
        <v>0</v>
      </c>
      <c r="C3830" s="22" t="s">
        <v>4635</v>
      </c>
      <c r="D3830" s="22">
        <v>8</v>
      </c>
      <c r="E3830" s="23" t="str">
        <f t="shared" si="354"/>
        <v>Purple</v>
      </c>
      <c r="F3830" s="72" t="s">
        <v>1669</v>
      </c>
      <c r="G3830" s="23"/>
      <c r="H3830" s="24" t="str">
        <f t="shared" si="355"/>
        <v>Start Loc</v>
      </c>
      <c r="I3830" s="24" t="str">
        <f t="shared" si="356"/>
        <v>End Loc</v>
      </c>
      <c r="J3830" s="24" t="str">
        <f t="shared" si="357"/>
        <v>Segment</v>
      </c>
      <c r="K3830" s="71" t="s">
        <v>802</v>
      </c>
      <c r="L3830" s="22">
        <v>4.5</v>
      </c>
      <c r="M3830" s="22">
        <v>4.74</v>
      </c>
      <c r="N3830" s="22">
        <v>8</v>
      </c>
      <c r="O3830" s="22">
        <v>0</v>
      </c>
      <c r="P3830" s="22">
        <v>0</v>
      </c>
      <c r="Q3830" s="22">
        <v>0</v>
      </c>
      <c r="R3830" s="22"/>
      <c r="S3830" s="22"/>
      <c r="T3830" s="22"/>
      <c r="U3830" t="s">
        <v>4744</v>
      </c>
      <c r="V3830" s="18">
        <f t="shared" si="358"/>
        <v>0.24000000000000021</v>
      </c>
      <c r="W3830" s="18">
        <v>39.369101156299998</v>
      </c>
      <c r="X3830" s="18">
        <v>-84.250098934799993</v>
      </c>
      <c r="Y3830" s="18">
        <v>39.371649804</v>
      </c>
      <c r="Z3830" s="18">
        <v>-84.250842307699997</v>
      </c>
      <c r="AA3830" s="71" t="str">
        <f t="shared" si="359"/>
        <v>WAR</v>
      </c>
    </row>
    <row r="3831" spans="1:27" x14ac:dyDescent="0.25">
      <c r="A3831" s="22" t="s">
        <v>3545</v>
      </c>
      <c r="B3831" s="22">
        <v>0</v>
      </c>
      <c r="C3831" s="22" t="s">
        <v>4621</v>
      </c>
      <c r="D3831" s="22">
        <v>6</v>
      </c>
      <c r="E3831" s="23" t="str">
        <f t="shared" si="354"/>
        <v>Purple</v>
      </c>
      <c r="F3831" s="72" t="s">
        <v>1726</v>
      </c>
      <c r="G3831" s="23"/>
      <c r="H3831" s="24" t="str">
        <f t="shared" si="355"/>
        <v>Start Loc</v>
      </c>
      <c r="I3831" s="24" t="str">
        <f t="shared" si="356"/>
        <v>End Loc</v>
      </c>
      <c r="J3831" s="24" t="str">
        <f t="shared" si="357"/>
        <v>Segment</v>
      </c>
      <c r="K3831" s="71" t="s">
        <v>967</v>
      </c>
      <c r="L3831" s="22">
        <v>0.75</v>
      </c>
      <c r="M3831" s="22">
        <v>0.99</v>
      </c>
      <c r="N3831" s="22">
        <v>6</v>
      </c>
      <c r="O3831" s="22">
        <v>0</v>
      </c>
      <c r="P3831" s="22">
        <v>1</v>
      </c>
      <c r="Q3831" s="22">
        <v>3</v>
      </c>
      <c r="R3831" s="22"/>
      <c r="S3831" s="22"/>
      <c r="T3831" s="22"/>
      <c r="U3831" t="s">
        <v>679</v>
      </c>
      <c r="V3831" s="18">
        <f t="shared" si="358"/>
        <v>0.24</v>
      </c>
      <c r="W3831" s="18">
        <v>39.370902299500003</v>
      </c>
      <c r="X3831" s="18">
        <v>-83.372623971400003</v>
      </c>
      <c r="Y3831" s="18">
        <v>39.373729065900001</v>
      </c>
      <c r="Z3831" s="18">
        <v>-83.371400025</v>
      </c>
      <c r="AA3831" s="71" t="str">
        <f t="shared" si="359"/>
        <v>ROS</v>
      </c>
    </row>
    <row r="3832" spans="1:27" x14ac:dyDescent="0.25">
      <c r="A3832" s="22" t="s">
        <v>6591</v>
      </c>
      <c r="B3832" s="22">
        <v>0</v>
      </c>
      <c r="C3832" s="22" t="s">
        <v>4653</v>
      </c>
      <c r="D3832" s="22">
        <v>10</v>
      </c>
      <c r="E3832" s="23" t="str">
        <f t="shared" si="354"/>
        <v>Purple</v>
      </c>
      <c r="F3832" s="72" t="s">
        <v>1669</v>
      </c>
      <c r="G3832" s="23"/>
      <c r="H3832" s="24" t="str">
        <f t="shared" si="355"/>
        <v>Start Loc</v>
      </c>
      <c r="I3832" s="24" t="str">
        <f t="shared" si="356"/>
        <v>End Loc</v>
      </c>
      <c r="J3832" s="24" t="str">
        <f t="shared" si="357"/>
        <v>Segment</v>
      </c>
      <c r="K3832" s="71" t="s">
        <v>802</v>
      </c>
      <c r="L3832" s="22">
        <v>6</v>
      </c>
      <c r="M3832" s="22">
        <v>6.24</v>
      </c>
      <c r="N3832" s="22">
        <v>10</v>
      </c>
      <c r="O3832" s="22">
        <v>0</v>
      </c>
      <c r="P3832" s="22">
        <v>0</v>
      </c>
      <c r="Q3832" s="22">
        <v>4</v>
      </c>
      <c r="R3832" s="22"/>
      <c r="S3832" s="22"/>
      <c r="T3832" s="22"/>
      <c r="U3832" t="s">
        <v>4744</v>
      </c>
      <c r="V3832" s="18">
        <f t="shared" si="358"/>
        <v>0.24000000000000021</v>
      </c>
      <c r="W3832" s="18">
        <v>39.389564888899997</v>
      </c>
      <c r="X3832" s="18">
        <v>-84.248964408399999</v>
      </c>
      <c r="Y3832" s="18">
        <v>39.392694756200001</v>
      </c>
      <c r="Z3832" s="18">
        <v>-84.248460980800004</v>
      </c>
      <c r="AA3832" s="71" t="str">
        <f t="shared" si="359"/>
        <v>WAR</v>
      </c>
    </row>
    <row r="3833" spans="1:27" x14ac:dyDescent="0.25">
      <c r="A3833" s="22" t="s">
        <v>6589</v>
      </c>
      <c r="B3833" s="22">
        <v>0</v>
      </c>
      <c r="C3833" s="22" t="s">
        <v>4608</v>
      </c>
      <c r="D3833" s="22">
        <v>8</v>
      </c>
      <c r="E3833" s="23" t="str">
        <f t="shared" si="354"/>
        <v>Purple</v>
      </c>
      <c r="F3833" s="72" t="s">
        <v>1698</v>
      </c>
      <c r="G3833" s="23"/>
      <c r="H3833" s="24" t="str">
        <f t="shared" si="355"/>
        <v>Start Loc</v>
      </c>
      <c r="I3833" s="24" t="str">
        <f t="shared" si="356"/>
        <v>End Loc</v>
      </c>
      <c r="J3833" s="24" t="str">
        <f t="shared" si="357"/>
        <v>Segment</v>
      </c>
      <c r="K3833" s="71" t="s">
        <v>922</v>
      </c>
      <c r="L3833" s="22">
        <v>1.25</v>
      </c>
      <c r="M3833" s="22">
        <v>1.49</v>
      </c>
      <c r="N3833" s="22">
        <v>8</v>
      </c>
      <c r="O3833" s="22">
        <v>0</v>
      </c>
      <c r="P3833" s="22">
        <v>0</v>
      </c>
      <c r="Q3833" s="22">
        <v>1</v>
      </c>
      <c r="R3833" s="22"/>
      <c r="S3833" s="22"/>
      <c r="T3833" s="22"/>
      <c r="U3833" t="s">
        <v>1300</v>
      </c>
      <c r="V3833" s="18">
        <f t="shared" si="358"/>
        <v>0.24</v>
      </c>
      <c r="W3833" s="18">
        <v>39.3906269485</v>
      </c>
      <c r="X3833" s="18">
        <v>-84.383603370399996</v>
      </c>
      <c r="Y3833" s="18">
        <v>39.393551819400003</v>
      </c>
      <c r="Z3833" s="18">
        <v>-84.385707780000004</v>
      </c>
      <c r="AA3833" s="71" t="str">
        <f t="shared" si="359"/>
        <v>BUT</v>
      </c>
    </row>
    <row r="3834" spans="1:27" x14ac:dyDescent="0.25">
      <c r="A3834" s="22" t="s">
        <v>3875</v>
      </c>
      <c r="B3834" s="22">
        <v>0</v>
      </c>
      <c r="C3834" s="22" t="s">
        <v>4637</v>
      </c>
      <c r="D3834" s="22">
        <v>7</v>
      </c>
      <c r="E3834" s="23" t="str">
        <f t="shared" si="354"/>
        <v>Purple</v>
      </c>
      <c r="F3834" s="72" t="s">
        <v>1727</v>
      </c>
      <c r="G3834" s="23"/>
      <c r="H3834" s="24" t="str">
        <f t="shared" si="355"/>
        <v>Start Loc</v>
      </c>
      <c r="I3834" s="24" t="str">
        <f t="shared" si="356"/>
        <v>End Loc</v>
      </c>
      <c r="J3834" s="24" t="str">
        <f t="shared" si="357"/>
        <v>Segment</v>
      </c>
      <c r="K3834" s="71" t="s">
        <v>892</v>
      </c>
      <c r="L3834" s="22">
        <v>8.25</v>
      </c>
      <c r="M3834" s="22">
        <v>8.49</v>
      </c>
      <c r="N3834" s="22">
        <v>7</v>
      </c>
      <c r="O3834" s="22">
        <v>0</v>
      </c>
      <c r="P3834" s="22">
        <v>1</v>
      </c>
      <c r="Q3834" s="22">
        <v>3</v>
      </c>
      <c r="R3834" s="22"/>
      <c r="S3834" s="22"/>
      <c r="T3834" s="22"/>
      <c r="U3834" t="s">
        <v>1632</v>
      </c>
      <c r="V3834" s="18">
        <f t="shared" si="358"/>
        <v>0.24000000000000021</v>
      </c>
      <c r="W3834" s="18">
        <v>39.396335578200002</v>
      </c>
      <c r="X3834" s="18">
        <v>-83.803929512400003</v>
      </c>
      <c r="Y3834" s="18">
        <v>39.398296850999998</v>
      </c>
      <c r="Z3834" s="18">
        <v>-83.807518935999994</v>
      </c>
      <c r="AA3834" s="71" t="str">
        <f t="shared" si="359"/>
        <v>CLI</v>
      </c>
    </row>
    <row r="3835" spans="1:27" x14ac:dyDescent="0.25">
      <c r="A3835" s="22" t="s">
        <v>4479</v>
      </c>
      <c r="B3835" s="22">
        <v>0</v>
      </c>
      <c r="C3835" s="22" t="s">
        <v>4616</v>
      </c>
      <c r="D3835" s="22">
        <v>6</v>
      </c>
      <c r="E3835" s="23" t="str">
        <f t="shared" si="354"/>
        <v>Purple</v>
      </c>
      <c r="F3835" s="72" t="s">
        <v>1669</v>
      </c>
      <c r="G3835" s="23"/>
      <c r="H3835" s="24" t="str">
        <f t="shared" si="355"/>
        <v>Start Loc</v>
      </c>
      <c r="I3835" s="24" t="str">
        <f t="shared" si="356"/>
        <v>End Loc</v>
      </c>
      <c r="J3835" s="24" t="str">
        <f t="shared" si="357"/>
        <v>Segment</v>
      </c>
      <c r="K3835" s="71" t="s">
        <v>861</v>
      </c>
      <c r="L3835" s="22">
        <v>4</v>
      </c>
      <c r="M3835" s="22">
        <v>4.24</v>
      </c>
      <c r="N3835" s="22">
        <v>6</v>
      </c>
      <c r="O3835" s="22">
        <v>0</v>
      </c>
      <c r="P3835" s="22">
        <v>0</v>
      </c>
      <c r="Q3835" s="22">
        <v>2</v>
      </c>
      <c r="R3835" s="22"/>
      <c r="S3835" s="22"/>
      <c r="T3835" s="22"/>
      <c r="U3835" t="s">
        <v>270</v>
      </c>
      <c r="V3835" s="18">
        <f t="shared" si="358"/>
        <v>0.24000000000000021</v>
      </c>
      <c r="W3835" s="18">
        <v>39.4093322911</v>
      </c>
      <c r="X3835" s="18">
        <v>-84.1799567005</v>
      </c>
      <c r="Y3835" s="18">
        <v>39.412370353</v>
      </c>
      <c r="Z3835" s="18">
        <v>-84.1817372979</v>
      </c>
      <c r="AA3835" s="71" t="str">
        <f t="shared" si="359"/>
        <v>WAR</v>
      </c>
    </row>
    <row r="3836" spans="1:27" x14ac:dyDescent="0.25">
      <c r="A3836" s="22" t="s">
        <v>4421</v>
      </c>
      <c r="B3836" s="22">
        <v>0</v>
      </c>
      <c r="C3836" s="22" t="s">
        <v>4624</v>
      </c>
      <c r="D3836" s="22">
        <v>7</v>
      </c>
      <c r="E3836" s="23" t="str">
        <f t="shared" si="354"/>
        <v>Purple</v>
      </c>
      <c r="F3836" s="72" t="s">
        <v>1669</v>
      </c>
      <c r="G3836" s="23"/>
      <c r="H3836" s="24" t="str">
        <f t="shared" si="355"/>
        <v>Start Loc</v>
      </c>
      <c r="I3836" s="24" t="str">
        <f t="shared" si="356"/>
        <v>End Loc</v>
      </c>
      <c r="J3836" s="24" t="str">
        <f t="shared" si="357"/>
        <v>Segment</v>
      </c>
      <c r="K3836" s="71" t="s">
        <v>1049</v>
      </c>
      <c r="L3836" s="22">
        <v>2.25</v>
      </c>
      <c r="M3836" s="22">
        <v>2.4900000000000002</v>
      </c>
      <c r="N3836" s="22">
        <v>7</v>
      </c>
      <c r="O3836" s="22">
        <v>0</v>
      </c>
      <c r="P3836" s="22">
        <v>1</v>
      </c>
      <c r="Q3836" s="22">
        <v>6</v>
      </c>
      <c r="R3836" s="22"/>
      <c r="S3836" s="22"/>
      <c r="T3836" s="22"/>
      <c r="U3836" t="s">
        <v>473</v>
      </c>
      <c r="V3836" s="18">
        <f t="shared" si="358"/>
        <v>0.24000000000000021</v>
      </c>
      <c r="W3836" s="18">
        <v>39.494411160299997</v>
      </c>
      <c r="X3836" s="18">
        <v>-84.161368112999995</v>
      </c>
      <c r="Y3836" s="18">
        <v>39.4941657392</v>
      </c>
      <c r="Z3836" s="18">
        <v>-84.156899520799996</v>
      </c>
      <c r="AA3836" s="71" t="str">
        <f t="shared" si="359"/>
        <v>WAR</v>
      </c>
    </row>
    <row r="3837" spans="1:27" x14ac:dyDescent="0.25">
      <c r="A3837" s="22" t="s">
        <v>6577</v>
      </c>
      <c r="B3837" s="22">
        <v>0</v>
      </c>
      <c r="C3837" s="22" t="s">
        <v>4612</v>
      </c>
      <c r="D3837" s="22">
        <v>6</v>
      </c>
      <c r="E3837" s="23" t="str">
        <f t="shared" si="354"/>
        <v>Purple</v>
      </c>
      <c r="F3837" s="72" t="s">
        <v>1698</v>
      </c>
      <c r="G3837" s="23"/>
      <c r="H3837" s="24" t="str">
        <f t="shared" si="355"/>
        <v>Start Loc</v>
      </c>
      <c r="I3837" s="24" t="str">
        <f t="shared" si="356"/>
        <v>End Loc</v>
      </c>
      <c r="J3837" s="24" t="str">
        <f t="shared" si="357"/>
        <v>Segment</v>
      </c>
      <c r="K3837" s="71" t="s">
        <v>985</v>
      </c>
      <c r="L3837" s="22">
        <v>1</v>
      </c>
      <c r="M3837" s="22">
        <v>1.24</v>
      </c>
      <c r="N3837" s="22">
        <v>6</v>
      </c>
      <c r="O3837" s="22">
        <v>0</v>
      </c>
      <c r="P3837" s="22">
        <v>0</v>
      </c>
      <c r="Q3837" s="22">
        <v>3</v>
      </c>
      <c r="R3837" s="22"/>
      <c r="S3837" s="22"/>
      <c r="T3837" s="22"/>
      <c r="U3837" t="s">
        <v>355</v>
      </c>
      <c r="V3837" s="18">
        <f t="shared" si="358"/>
        <v>0.24</v>
      </c>
      <c r="W3837" s="18">
        <v>39.513392844599998</v>
      </c>
      <c r="X3837" s="18">
        <v>-84.421141536199997</v>
      </c>
      <c r="Y3837" s="18">
        <v>39.515715373200003</v>
      </c>
      <c r="Z3837" s="18">
        <v>-84.418106758600004</v>
      </c>
      <c r="AA3837" s="71" t="str">
        <f t="shared" si="359"/>
        <v>BUT</v>
      </c>
    </row>
    <row r="3838" spans="1:27" x14ac:dyDescent="0.25">
      <c r="A3838" s="22" t="s">
        <v>4256</v>
      </c>
      <c r="B3838" s="22">
        <v>0</v>
      </c>
      <c r="C3838" s="22" t="s">
        <v>4626</v>
      </c>
      <c r="D3838" s="22">
        <v>6</v>
      </c>
      <c r="E3838" s="23" t="str">
        <f t="shared" si="354"/>
        <v>Purple</v>
      </c>
      <c r="F3838" s="72" t="s">
        <v>1698</v>
      </c>
      <c r="G3838" s="23"/>
      <c r="H3838" s="24" t="str">
        <f t="shared" si="355"/>
        <v>Start Loc</v>
      </c>
      <c r="I3838" s="24" t="str">
        <f t="shared" si="356"/>
        <v>End Loc</v>
      </c>
      <c r="J3838" s="24" t="str">
        <f t="shared" si="357"/>
        <v>Segment</v>
      </c>
      <c r="K3838" s="71" t="s">
        <v>838</v>
      </c>
      <c r="L3838" s="22">
        <v>1.75</v>
      </c>
      <c r="M3838" s="22">
        <v>1.99</v>
      </c>
      <c r="N3838" s="22">
        <v>6</v>
      </c>
      <c r="O3838" s="22">
        <v>0</v>
      </c>
      <c r="P3838" s="22">
        <v>0</v>
      </c>
      <c r="Q3838" s="22">
        <v>0</v>
      </c>
      <c r="R3838" s="22"/>
      <c r="S3838" s="22"/>
      <c r="T3838" s="22"/>
      <c r="U3838" t="s">
        <v>629</v>
      </c>
      <c r="V3838" s="18">
        <f t="shared" si="358"/>
        <v>0.24</v>
      </c>
      <c r="W3838" s="18">
        <v>39.539155920699997</v>
      </c>
      <c r="X3838" s="18">
        <v>-84.709119537000007</v>
      </c>
      <c r="Y3838" s="18">
        <v>39.540145172599999</v>
      </c>
      <c r="Z3838" s="18">
        <v>-84.705114984900007</v>
      </c>
      <c r="AA3838" s="71" t="str">
        <f t="shared" si="359"/>
        <v>BUT</v>
      </c>
    </row>
    <row r="3839" spans="1:27" x14ac:dyDescent="0.25">
      <c r="A3839" s="22" t="s">
        <v>3999</v>
      </c>
      <c r="B3839" s="22">
        <v>0</v>
      </c>
      <c r="C3839" s="22" t="s">
        <v>4627</v>
      </c>
      <c r="D3839" s="22">
        <v>6</v>
      </c>
      <c r="E3839" s="23" t="str">
        <f t="shared" si="354"/>
        <v>Purple</v>
      </c>
      <c r="F3839" s="72" t="s">
        <v>1698</v>
      </c>
      <c r="G3839" s="23"/>
      <c r="H3839" s="24" t="str">
        <f t="shared" si="355"/>
        <v>Start Loc</v>
      </c>
      <c r="I3839" s="24" t="str">
        <f t="shared" si="356"/>
        <v>End Loc</v>
      </c>
      <c r="J3839" s="24" t="str">
        <f t="shared" si="357"/>
        <v>Segment</v>
      </c>
      <c r="K3839" s="71" t="s">
        <v>985</v>
      </c>
      <c r="L3839" s="22">
        <v>3.25</v>
      </c>
      <c r="M3839" s="22">
        <v>3.49</v>
      </c>
      <c r="N3839" s="22">
        <v>6</v>
      </c>
      <c r="O3839" s="22">
        <v>0</v>
      </c>
      <c r="P3839" s="22">
        <v>0</v>
      </c>
      <c r="Q3839" s="22">
        <v>4</v>
      </c>
      <c r="R3839" s="22"/>
      <c r="S3839" s="22"/>
      <c r="T3839" s="22"/>
      <c r="U3839" t="s">
        <v>355</v>
      </c>
      <c r="V3839" s="18">
        <f t="shared" si="358"/>
        <v>0.24000000000000021</v>
      </c>
      <c r="W3839" s="18">
        <v>39.541207387699998</v>
      </c>
      <c r="X3839" s="18">
        <v>-84.406705221500005</v>
      </c>
      <c r="Y3839" s="18">
        <v>39.542454124599999</v>
      </c>
      <c r="Z3839" s="18">
        <v>-84.402731632599995</v>
      </c>
      <c r="AA3839" s="71" t="str">
        <f t="shared" si="359"/>
        <v>BUT</v>
      </c>
    </row>
    <row r="3840" spans="1:27" x14ac:dyDescent="0.25">
      <c r="A3840" s="22" t="s">
        <v>4436</v>
      </c>
      <c r="B3840" s="22">
        <v>0</v>
      </c>
      <c r="C3840" s="22" t="s">
        <v>4615</v>
      </c>
      <c r="D3840" s="22">
        <v>9</v>
      </c>
      <c r="E3840" s="23" t="str">
        <f t="shared" si="354"/>
        <v>Purple</v>
      </c>
      <c r="F3840" s="72" t="s">
        <v>1691</v>
      </c>
      <c r="G3840" s="23"/>
      <c r="H3840" s="24" t="str">
        <f t="shared" si="355"/>
        <v>Start Loc</v>
      </c>
      <c r="I3840" s="24" t="str">
        <f t="shared" si="356"/>
        <v>End Loc</v>
      </c>
      <c r="J3840" s="24" t="str">
        <f t="shared" si="357"/>
        <v>Segment</v>
      </c>
      <c r="K3840" s="71" t="s">
        <v>946</v>
      </c>
      <c r="L3840" s="22">
        <v>2.5</v>
      </c>
      <c r="M3840" s="22">
        <v>2.74</v>
      </c>
      <c r="N3840" s="22">
        <v>9</v>
      </c>
      <c r="O3840" s="22">
        <v>0</v>
      </c>
      <c r="P3840" s="22">
        <v>0</v>
      </c>
      <c r="Q3840" s="22">
        <v>4</v>
      </c>
      <c r="R3840" s="22"/>
      <c r="S3840" s="22"/>
      <c r="T3840" s="22"/>
      <c r="U3840" t="s">
        <v>305</v>
      </c>
      <c r="V3840" s="18">
        <f t="shared" si="358"/>
        <v>0.24000000000000021</v>
      </c>
      <c r="W3840" s="18">
        <v>39.616697902799999</v>
      </c>
      <c r="X3840" s="18">
        <v>-84.101257261300006</v>
      </c>
      <c r="Y3840" s="18">
        <v>39.6179148545</v>
      </c>
      <c r="Z3840" s="18">
        <v>-84.1047117058</v>
      </c>
      <c r="AA3840" s="71" t="str">
        <f t="shared" si="359"/>
        <v>GRE</v>
      </c>
    </row>
    <row r="3841" spans="1:27" x14ac:dyDescent="0.25">
      <c r="A3841" s="22" t="s">
        <v>4372</v>
      </c>
      <c r="B3841" s="22">
        <v>0</v>
      </c>
      <c r="C3841" s="22" t="s">
        <v>4619</v>
      </c>
      <c r="D3841" s="22">
        <v>8</v>
      </c>
      <c r="E3841" s="23" t="str">
        <f t="shared" si="354"/>
        <v>Purple</v>
      </c>
      <c r="F3841" s="72" t="s">
        <v>1674</v>
      </c>
      <c r="G3841" s="23"/>
      <c r="H3841" s="24" t="str">
        <f t="shared" si="355"/>
        <v>Start Loc</v>
      </c>
      <c r="I3841" s="24" t="str">
        <f t="shared" si="356"/>
        <v>End Loc</v>
      </c>
      <c r="J3841" s="24" t="str">
        <f t="shared" si="357"/>
        <v>Segment</v>
      </c>
      <c r="K3841" s="71" t="s">
        <v>791</v>
      </c>
      <c r="L3841" s="22">
        <v>0.5</v>
      </c>
      <c r="M3841" s="22">
        <v>0.74</v>
      </c>
      <c r="N3841" s="22">
        <v>8</v>
      </c>
      <c r="O3841" s="22">
        <v>0</v>
      </c>
      <c r="P3841" s="22">
        <v>0</v>
      </c>
      <c r="Q3841" s="22">
        <v>2</v>
      </c>
      <c r="R3841" s="22"/>
      <c r="S3841" s="22"/>
      <c r="T3841" s="22"/>
      <c r="U3841" t="s">
        <v>547</v>
      </c>
      <c r="V3841" s="18">
        <f t="shared" si="358"/>
        <v>0.24</v>
      </c>
      <c r="W3841" s="18">
        <v>39.628398376699998</v>
      </c>
      <c r="X3841" s="18">
        <v>-84.226823654900002</v>
      </c>
      <c r="Y3841" s="18">
        <v>39.627930077499997</v>
      </c>
      <c r="Z3841" s="18">
        <v>-84.222382533300006</v>
      </c>
      <c r="AA3841" s="71" t="str">
        <f t="shared" si="359"/>
        <v>MOT</v>
      </c>
    </row>
    <row r="3842" spans="1:27" x14ac:dyDescent="0.25">
      <c r="A3842" s="22" t="s">
        <v>4418</v>
      </c>
      <c r="B3842" s="22">
        <v>0</v>
      </c>
      <c r="C3842" s="22" t="s">
        <v>4627</v>
      </c>
      <c r="D3842" s="22">
        <v>6</v>
      </c>
      <c r="E3842" s="23" t="str">
        <f t="shared" si="354"/>
        <v>Purple</v>
      </c>
      <c r="F3842" s="72" t="s">
        <v>1691</v>
      </c>
      <c r="G3842" s="23"/>
      <c r="H3842" s="24" t="str">
        <f t="shared" si="355"/>
        <v>Start Loc</v>
      </c>
      <c r="I3842" s="24" t="str">
        <f t="shared" si="356"/>
        <v>End Loc</v>
      </c>
      <c r="J3842" s="24" t="str">
        <f t="shared" si="357"/>
        <v>Segment</v>
      </c>
      <c r="K3842" s="71" t="s">
        <v>946</v>
      </c>
      <c r="L3842" s="22">
        <v>3.25</v>
      </c>
      <c r="M3842" s="22">
        <v>3.49</v>
      </c>
      <c r="N3842" s="22">
        <v>6</v>
      </c>
      <c r="O3842" s="22">
        <v>0</v>
      </c>
      <c r="P3842" s="22">
        <v>0</v>
      </c>
      <c r="Q3842" s="22">
        <v>2</v>
      </c>
      <c r="R3842" s="22"/>
      <c r="S3842" s="22"/>
      <c r="T3842" s="22"/>
      <c r="U3842" t="s">
        <v>305</v>
      </c>
      <c r="V3842" s="18">
        <f t="shared" si="358"/>
        <v>0.24000000000000021</v>
      </c>
      <c r="W3842" s="18">
        <v>39.625180232699996</v>
      </c>
      <c r="X3842" s="18">
        <v>-84.106004042799995</v>
      </c>
      <c r="Y3842" s="18">
        <v>39.627958323000001</v>
      </c>
      <c r="Z3842" s="18">
        <v>-84.108643554500006</v>
      </c>
      <c r="AA3842" s="71" t="str">
        <f t="shared" si="359"/>
        <v>GRE</v>
      </c>
    </row>
    <row r="3843" spans="1:27" x14ac:dyDescent="0.25">
      <c r="A3843" s="22" t="s">
        <v>4099</v>
      </c>
      <c r="B3843" s="22">
        <v>0</v>
      </c>
      <c r="C3843" s="22" t="s">
        <v>4615</v>
      </c>
      <c r="D3843" s="22">
        <v>9</v>
      </c>
      <c r="E3843" s="23" t="str">
        <f t="shared" si="354"/>
        <v>Purple</v>
      </c>
      <c r="F3843" s="72" t="s">
        <v>1674</v>
      </c>
      <c r="G3843" s="23"/>
      <c r="H3843" s="24" t="str">
        <f t="shared" si="355"/>
        <v>Start Loc</v>
      </c>
      <c r="I3843" s="24" t="str">
        <f t="shared" si="356"/>
        <v>End Loc</v>
      </c>
      <c r="J3843" s="24" t="str">
        <f t="shared" si="357"/>
        <v>Segment</v>
      </c>
      <c r="K3843" s="71" t="s">
        <v>955</v>
      </c>
      <c r="L3843" s="22">
        <v>2.5</v>
      </c>
      <c r="M3843" s="22">
        <v>2.74</v>
      </c>
      <c r="N3843" s="22">
        <v>9</v>
      </c>
      <c r="O3843" s="22">
        <v>0</v>
      </c>
      <c r="P3843" s="22">
        <v>0</v>
      </c>
      <c r="Q3843" s="22">
        <v>0</v>
      </c>
      <c r="R3843" s="22"/>
      <c r="S3843" s="22"/>
      <c r="T3843" s="22"/>
      <c r="U3843" t="s">
        <v>1527</v>
      </c>
      <c r="V3843" s="18">
        <f t="shared" si="358"/>
        <v>0.24000000000000021</v>
      </c>
      <c r="W3843" s="18">
        <v>39.625748796000003</v>
      </c>
      <c r="X3843" s="18">
        <v>-84.308706591499998</v>
      </c>
      <c r="Y3843" s="18">
        <v>39.628147150499998</v>
      </c>
      <c r="Z3843" s="18">
        <v>-84.310406640599993</v>
      </c>
      <c r="AA3843" s="71" t="str">
        <f t="shared" si="359"/>
        <v>MOT</v>
      </c>
    </row>
    <row r="3844" spans="1:27" x14ac:dyDescent="0.25">
      <c r="A3844" s="22" t="s">
        <v>4135</v>
      </c>
      <c r="B3844" s="22">
        <v>0</v>
      </c>
      <c r="C3844" s="22" t="s">
        <v>4624</v>
      </c>
      <c r="D3844" s="22">
        <v>7</v>
      </c>
      <c r="E3844" s="23" t="str">
        <f t="shared" si="354"/>
        <v>Purple</v>
      </c>
      <c r="F3844" s="72" t="s">
        <v>1691</v>
      </c>
      <c r="G3844" s="23"/>
      <c r="H3844" s="24" t="str">
        <f t="shared" si="355"/>
        <v>Start Loc</v>
      </c>
      <c r="I3844" s="24" t="str">
        <f t="shared" si="356"/>
        <v>End Loc</v>
      </c>
      <c r="J3844" s="24" t="str">
        <f t="shared" si="357"/>
        <v>Segment</v>
      </c>
      <c r="K3844" s="71" t="s">
        <v>862</v>
      </c>
      <c r="L3844" s="22">
        <v>2.25</v>
      </c>
      <c r="M3844" s="22">
        <v>2.4900000000000002</v>
      </c>
      <c r="N3844" s="22">
        <v>7</v>
      </c>
      <c r="O3844" s="22">
        <v>0</v>
      </c>
      <c r="P3844" s="22">
        <v>0</v>
      </c>
      <c r="Q3844" s="22">
        <v>1</v>
      </c>
      <c r="R3844" s="22"/>
      <c r="S3844" s="22"/>
      <c r="T3844" s="22"/>
      <c r="U3844" t="s">
        <v>1233</v>
      </c>
      <c r="V3844" s="18">
        <f t="shared" si="358"/>
        <v>0.24000000000000021</v>
      </c>
      <c r="W3844" s="18">
        <v>39.658054319800002</v>
      </c>
      <c r="X3844" s="18">
        <v>-84.053857141500004</v>
      </c>
      <c r="Y3844" s="18">
        <v>39.659071828400002</v>
      </c>
      <c r="Z3844" s="18">
        <v>-84.049613545</v>
      </c>
      <c r="AA3844" s="71" t="str">
        <f t="shared" si="359"/>
        <v>GRE</v>
      </c>
    </row>
    <row r="3845" spans="1:27" x14ac:dyDescent="0.25">
      <c r="A3845" s="22" t="s">
        <v>4547</v>
      </c>
      <c r="B3845" s="22">
        <v>0</v>
      </c>
      <c r="C3845" s="22" t="s">
        <v>4615</v>
      </c>
      <c r="D3845" s="22">
        <v>7</v>
      </c>
      <c r="E3845" s="23" t="str">
        <f t="shared" si="354"/>
        <v>Purple</v>
      </c>
      <c r="F3845" s="72" t="s">
        <v>1674</v>
      </c>
      <c r="G3845" s="23"/>
      <c r="H3845" s="24" t="str">
        <f t="shared" si="355"/>
        <v>Start Loc</v>
      </c>
      <c r="I3845" s="24" t="str">
        <f t="shared" si="356"/>
        <v>End Loc</v>
      </c>
      <c r="J3845" s="24" t="str">
        <f t="shared" si="357"/>
        <v>Segment</v>
      </c>
      <c r="K3845" s="71" t="s">
        <v>918</v>
      </c>
      <c r="L3845" s="22">
        <v>2.5</v>
      </c>
      <c r="M3845" s="22">
        <v>2.74</v>
      </c>
      <c r="N3845" s="22">
        <v>7</v>
      </c>
      <c r="O3845" s="22">
        <v>0</v>
      </c>
      <c r="P3845" s="22">
        <v>1</v>
      </c>
      <c r="Q3845" s="22">
        <v>5</v>
      </c>
      <c r="R3845" s="22"/>
      <c r="S3845" s="22"/>
      <c r="T3845" s="22"/>
      <c r="U3845" t="s">
        <v>1275</v>
      </c>
      <c r="V3845" s="18">
        <f t="shared" si="358"/>
        <v>0.24000000000000021</v>
      </c>
      <c r="W3845" s="18">
        <v>39.664659692199997</v>
      </c>
      <c r="X3845" s="18">
        <v>-84.200979183499996</v>
      </c>
      <c r="Y3845" s="18">
        <v>39.661405225800003</v>
      </c>
      <c r="Z3845" s="18">
        <v>-84.201298270500004</v>
      </c>
      <c r="AA3845" s="71" t="str">
        <f t="shared" si="359"/>
        <v>MOT</v>
      </c>
    </row>
    <row r="3846" spans="1:27" x14ac:dyDescent="0.25">
      <c r="A3846" s="22" t="s">
        <v>3857</v>
      </c>
      <c r="B3846" s="22">
        <v>0</v>
      </c>
      <c r="C3846" s="22" t="s">
        <v>4643</v>
      </c>
      <c r="D3846" s="22">
        <v>6</v>
      </c>
      <c r="E3846" s="23" t="str">
        <f t="shared" si="354"/>
        <v>Purple</v>
      </c>
      <c r="F3846" s="72" t="s">
        <v>1691</v>
      </c>
      <c r="G3846" s="23"/>
      <c r="H3846" s="24" t="str">
        <f t="shared" si="355"/>
        <v>Start Loc</v>
      </c>
      <c r="I3846" s="24" t="str">
        <f t="shared" si="356"/>
        <v>End Loc</v>
      </c>
      <c r="J3846" s="24" t="str">
        <f t="shared" si="357"/>
        <v>Segment</v>
      </c>
      <c r="K3846" s="71" t="s">
        <v>862</v>
      </c>
      <c r="L3846" s="22">
        <v>3.5</v>
      </c>
      <c r="M3846" s="22">
        <v>3.74</v>
      </c>
      <c r="N3846" s="22">
        <v>6</v>
      </c>
      <c r="O3846" s="22">
        <v>0</v>
      </c>
      <c r="P3846" s="22">
        <v>0</v>
      </c>
      <c r="Q3846" s="22">
        <v>1</v>
      </c>
      <c r="R3846" s="22"/>
      <c r="S3846" s="22"/>
      <c r="T3846" s="22"/>
      <c r="U3846" t="s">
        <v>1233</v>
      </c>
      <c r="V3846" s="18">
        <f t="shared" si="358"/>
        <v>0.24000000000000021</v>
      </c>
      <c r="W3846" s="18">
        <v>39.667119032099997</v>
      </c>
      <c r="X3846" s="18">
        <v>-84.035286974800002</v>
      </c>
      <c r="Y3846" s="18">
        <v>39.669117415999999</v>
      </c>
      <c r="Z3846" s="18">
        <v>-84.031834633299994</v>
      </c>
      <c r="AA3846" s="71" t="str">
        <f t="shared" si="359"/>
        <v>GRE</v>
      </c>
    </row>
    <row r="3847" spans="1:27" x14ac:dyDescent="0.25">
      <c r="A3847" s="22" t="s">
        <v>4104</v>
      </c>
      <c r="B3847" s="22">
        <v>0</v>
      </c>
      <c r="C3847" s="22" t="s">
        <v>4619</v>
      </c>
      <c r="D3847" s="22">
        <v>6</v>
      </c>
      <c r="E3847" s="23" t="str">
        <f t="shared" si="354"/>
        <v>Purple</v>
      </c>
      <c r="F3847" s="72" t="s">
        <v>1691</v>
      </c>
      <c r="G3847" s="23"/>
      <c r="H3847" s="24" t="str">
        <f t="shared" si="355"/>
        <v>Start Loc</v>
      </c>
      <c r="I3847" s="24" t="str">
        <f t="shared" si="356"/>
        <v>End Loc</v>
      </c>
      <c r="J3847" s="24" t="str">
        <f t="shared" si="357"/>
        <v>Segment</v>
      </c>
      <c r="K3847" s="71" t="s">
        <v>801</v>
      </c>
      <c r="L3847" s="22">
        <v>0.5</v>
      </c>
      <c r="M3847" s="22">
        <v>0.74</v>
      </c>
      <c r="N3847" s="22">
        <v>6</v>
      </c>
      <c r="O3847" s="22">
        <v>0</v>
      </c>
      <c r="P3847" s="22">
        <v>0</v>
      </c>
      <c r="Q3847" s="22">
        <v>2</v>
      </c>
      <c r="R3847" s="22"/>
      <c r="S3847" s="22"/>
      <c r="T3847" s="22"/>
      <c r="U3847" t="s">
        <v>280</v>
      </c>
      <c r="V3847" s="18">
        <f t="shared" si="358"/>
        <v>0.24</v>
      </c>
      <c r="W3847" s="18">
        <v>39.681849560499998</v>
      </c>
      <c r="X3847" s="18">
        <v>-84.098436261100005</v>
      </c>
      <c r="Y3847" s="18">
        <v>39.680011674600003</v>
      </c>
      <c r="Z3847" s="18">
        <v>-84.094622446499997</v>
      </c>
      <c r="AA3847" s="71" t="str">
        <f t="shared" si="359"/>
        <v>GRE</v>
      </c>
    </row>
    <row r="3848" spans="1:27" x14ac:dyDescent="0.25">
      <c r="A3848" s="22" t="s">
        <v>4132</v>
      </c>
      <c r="B3848" s="22">
        <v>0</v>
      </c>
      <c r="C3848" s="22" t="s">
        <v>4635</v>
      </c>
      <c r="D3848" s="22">
        <v>7</v>
      </c>
      <c r="E3848" s="23" t="str">
        <f t="shared" si="354"/>
        <v>Purple</v>
      </c>
      <c r="F3848" s="72" t="s">
        <v>1691</v>
      </c>
      <c r="G3848" s="23"/>
      <c r="H3848" s="24" t="str">
        <f t="shared" si="355"/>
        <v>Start Loc</v>
      </c>
      <c r="I3848" s="24" t="str">
        <f t="shared" si="356"/>
        <v>End Loc</v>
      </c>
      <c r="J3848" s="24" t="str">
        <f t="shared" si="357"/>
        <v>Segment</v>
      </c>
      <c r="K3848" s="71" t="s">
        <v>1015</v>
      </c>
      <c r="L3848" s="22">
        <v>4.5</v>
      </c>
      <c r="M3848" s="22">
        <v>4.74</v>
      </c>
      <c r="N3848" s="22">
        <v>7</v>
      </c>
      <c r="O3848" s="22">
        <v>0</v>
      </c>
      <c r="P3848" s="22">
        <v>0</v>
      </c>
      <c r="Q3848" s="22">
        <v>1</v>
      </c>
      <c r="R3848" s="22"/>
      <c r="S3848" s="22"/>
      <c r="T3848" s="22"/>
      <c r="U3848" t="s">
        <v>1385</v>
      </c>
      <c r="V3848" s="18">
        <f t="shared" si="358"/>
        <v>0.24000000000000021</v>
      </c>
      <c r="W3848" s="18">
        <v>39.688828162699998</v>
      </c>
      <c r="X3848" s="18">
        <v>-84.024450501399997</v>
      </c>
      <c r="Y3848" s="18">
        <v>39.686159447100003</v>
      </c>
      <c r="Z3848" s="18">
        <v>-84.021855410499995</v>
      </c>
      <c r="AA3848" s="71" t="str">
        <f t="shared" si="359"/>
        <v>GRE</v>
      </c>
    </row>
    <row r="3849" spans="1:27" x14ac:dyDescent="0.25">
      <c r="A3849" s="22" t="s">
        <v>3948</v>
      </c>
      <c r="B3849" s="22">
        <v>0</v>
      </c>
      <c r="C3849" s="22" t="s">
        <v>4630</v>
      </c>
      <c r="D3849" s="22">
        <v>7</v>
      </c>
      <c r="E3849" s="23" t="str">
        <f t="shared" ref="E3849:E3912" si="360">IF(D3849&gt;15,"Red",IF(D3849&gt;10,"Yellow",IF(D3849&gt;5,"Purple",IF(D3849&gt;1,"Green",""))))</f>
        <v>Purple</v>
      </c>
      <c r="F3849" s="72" t="s">
        <v>1705</v>
      </c>
      <c r="G3849" s="23"/>
      <c r="H3849" s="24" t="str">
        <f t="shared" ref="H3849:H3912" si="361">IF(W3849=0,"Unavailable",HYPERLINK(CONCATENATE("http://maps.google.com/maps?q=",+W3849,",+",+X3849,"+(Begin)&amp;iwloc=A&amp;hl=en"),"Start Loc"))</f>
        <v>Start Loc</v>
      </c>
      <c r="I3849" s="24" t="str">
        <f t="shared" ref="I3849:I3912" si="362">IF(Y3849=0,"Unavailable",HYPERLINK(CONCATENATE("http://maps.google.com/maps?q=",+Y3849,",+",+Z3849,"+(End)&amp;iwloc=A&amp;hl=en"),"End Loc"))</f>
        <v>End Loc</v>
      </c>
      <c r="J3849" s="24" t="str">
        <f t="shared" ref="J3849:J3912" si="363">HYPERLINK(CONCATENATE("https://www.google.us/maps/dir/",W3849,",",X3849,"/",Y3849,",",Z3849,"/@",AVERAGE(W3849,Y3849),",",AVERAGE(X3849,Z3849),",15z"),"Segment")</f>
        <v>Segment</v>
      </c>
      <c r="K3849" s="71" t="s">
        <v>877</v>
      </c>
      <c r="L3849" s="22">
        <v>5.75</v>
      </c>
      <c r="M3849" s="22">
        <v>5.99</v>
      </c>
      <c r="N3849" s="22">
        <v>7</v>
      </c>
      <c r="O3849" s="22">
        <v>0</v>
      </c>
      <c r="P3849" s="22">
        <v>2</v>
      </c>
      <c r="Q3849" s="22">
        <v>2</v>
      </c>
      <c r="R3849" s="22"/>
      <c r="S3849" s="22"/>
      <c r="T3849" s="22"/>
      <c r="U3849" t="s">
        <v>421</v>
      </c>
      <c r="V3849" s="18">
        <f t="shared" ref="V3849:V3912" si="364">M3849-L3849</f>
        <v>0.24000000000000021</v>
      </c>
      <c r="W3849" s="18">
        <v>39.703199355400002</v>
      </c>
      <c r="X3849" s="18">
        <v>-82.070091117900006</v>
      </c>
      <c r="Y3849" s="18">
        <v>39.705654519799999</v>
      </c>
      <c r="Z3849" s="18">
        <v>-82.072276495300002</v>
      </c>
      <c r="AA3849" s="71" t="str">
        <f t="shared" ref="AA3849:AA3912" si="365">MID(U3849,2,3)</f>
        <v>PER</v>
      </c>
    </row>
    <row r="3850" spans="1:27" x14ac:dyDescent="0.25">
      <c r="A3850" s="22" t="s">
        <v>4425</v>
      </c>
      <c r="B3850" s="22">
        <v>0</v>
      </c>
      <c r="C3850" s="22" t="s">
        <v>4621</v>
      </c>
      <c r="D3850" s="22">
        <v>8</v>
      </c>
      <c r="E3850" s="23" t="str">
        <f t="shared" si="360"/>
        <v>Purple</v>
      </c>
      <c r="F3850" s="72" t="s">
        <v>1691</v>
      </c>
      <c r="G3850" s="23"/>
      <c r="H3850" s="24" t="str">
        <f t="shared" si="361"/>
        <v>Start Loc</v>
      </c>
      <c r="I3850" s="24" t="str">
        <f t="shared" si="362"/>
        <v>End Loc</v>
      </c>
      <c r="J3850" s="24" t="str">
        <f t="shared" si="363"/>
        <v>Segment</v>
      </c>
      <c r="K3850" s="71" t="s">
        <v>1010</v>
      </c>
      <c r="L3850" s="22">
        <v>0.75</v>
      </c>
      <c r="M3850" s="22">
        <v>0.99</v>
      </c>
      <c r="N3850" s="22">
        <v>8</v>
      </c>
      <c r="O3850" s="22">
        <v>0</v>
      </c>
      <c r="P3850" s="22">
        <v>3</v>
      </c>
      <c r="Q3850" s="22">
        <v>5</v>
      </c>
      <c r="R3850" s="22"/>
      <c r="S3850" s="22"/>
      <c r="T3850" s="22"/>
      <c r="U3850" t="s">
        <v>395</v>
      </c>
      <c r="V3850" s="18">
        <f t="shared" si="364"/>
        <v>0.24</v>
      </c>
      <c r="W3850" s="18">
        <v>39.718569958400003</v>
      </c>
      <c r="X3850" s="18">
        <v>-83.883968106200001</v>
      </c>
      <c r="Y3850" s="18">
        <v>39.721685951300003</v>
      </c>
      <c r="Z3850" s="18">
        <v>-83.882605524499994</v>
      </c>
      <c r="AA3850" s="71" t="str">
        <f t="shared" si="365"/>
        <v>GRE</v>
      </c>
    </row>
    <row r="3851" spans="1:27" x14ac:dyDescent="0.25">
      <c r="A3851" s="22" t="s">
        <v>4330</v>
      </c>
      <c r="B3851" s="22">
        <v>0</v>
      </c>
      <c r="C3851" s="22" t="s">
        <v>4624</v>
      </c>
      <c r="D3851" s="22">
        <v>7</v>
      </c>
      <c r="E3851" s="23" t="str">
        <f t="shared" si="360"/>
        <v>Purple</v>
      </c>
      <c r="F3851" s="72" t="s">
        <v>1691</v>
      </c>
      <c r="G3851" s="23"/>
      <c r="H3851" s="24" t="str">
        <f t="shared" si="361"/>
        <v>Start Loc</v>
      </c>
      <c r="I3851" s="24" t="str">
        <f t="shared" si="362"/>
        <v>End Loc</v>
      </c>
      <c r="J3851" s="24" t="str">
        <f t="shared" si="363"/>
        <v>Segment</v>
      </c>
      <c r="K3851" s="71" t="s">
        <v>892</v>
      </c>
      <c r="L3851" s="22">
        <v>2.25</v>
      </c>
      <c r="M3851" s="22">
        <v>2.4900000000000002</v>
      </c>
      <c r="N3851" s="22">
        <v>7</v>
      </c>
      <c r="O3851" s="22">
        <v>1</v>
      </c>
      <c r="P3851" s="22">
        <v>1</v>
      </c>
      <c r="Q3851" s="22">
        <v>5</v>
      </c>
      <c r="R3851" s="22"/>
      <c r="S3851" s="22"/>
      <c r="T3851" s="22"/>
      <c r="U3851" t="s">
        <v>269</v>
      </c>
      <c r="V3851" s="18">
        <f t="shared" si="364"/>
        <v>0.24000000000000021</v>
      </c>
      <c r="W3851" s="18">
        <v>39.747477235799998</v>
      </c>
      <c r="X3851" s="18">
        <v>-84.018136632199997</v>
      </c>
      <c r="Y3851" s="18">
        <v>39.747700459400001</v>
      </c>
      <c r="Z3851" s="18">
        <v>-84.013868911499998</v>
      </c>
      <c r="AA3851" s="71" t="str">
        <f t="shared" si="365"/>
        <v>GRE</v>
      </c>
    </row>
    <row r="3852" spans="1:27" x14ac:dyDescent="0.25">
      <c r="A3852" s="22" t="s">
        <v>3649</v>
      </c>
      <c r="B3852" s="22">
        <v>0</v>
      </c>
      <c r="C3852" s="22" t="s">
        <v>4614</v>
      </c>
      <c r="D3852" s="22">
        <v>6</v>
      </c>
      <c r="E3852" s="23" t="str">
        <f t="shared" si="360"/>
        <v>Purple</v>
      </c>
      <c r="F3852" s="72" t="s">
        <v>1691</v>
      </c>
      <c r="G3852" s="23"/>
      <c r="H3852" s="24" t="str">
        <f t="shared" si="361"/>
        <v>Start Loc</v>
      </c>
      <c r="I3852" s="24" t="str">
        <f t="shared" si="362"/>
        <v>End Loc</v>
      </c>
      <c r="J3852" s="24" t="str">
        <f t="shared" si="363"/>
        <v>Segment</v>
      </c>
      <c r="K3852" s="71" t="s">
        <v>959</v>
      </c>
      <c r="L3852" s="22">
        <v>3.75</v>
      </c>
      <c r="M3852" s="22">
        <v>3.99</v>
      </c>
      <c r="N3852" s="22">
        <v>6</v>
      </c>
      <c r="O3852" s="22">
        <v>0</v>
      </c>
      <c r="P3852" s="22">
        <v>0</v>
      </c>
      <c r="Q3852" s="22">
        <v>7</v>
      </c>
      <c r="R3852" s="22"/>
      <c r="S3852" s="22"/>
      <c r="T3852" s="22"/>
      <c r="U3852" t="s">
        <v>324</v>
      </c>
      <c r="V3852" s="18">
        <f t="shared" si="364"/>
        <v>0.24000000000000021</v>
      </c>
      <c r="W3852" s="18">
        <v>39.752410808900002</v>
      </c>
      <c r="X3852" s="18">
        <v>-83.987783464299994</v>
      </c>
      <c r="Y3852" s="18">
        <v>39.755708225600003</v>
      </c>
      <c r="Z3852" s="18">
        <v>-83.989066558499999</v>
      </c>
      <c r="AA3852" s="71" t="str">
        <f t="shared" si="365"/>
        <v>GRE</v>
      </c>
    </row>
    <row r="3853" spans="1:27" x14ac:dyDescent="0.25">
      <c r="A3853" s="22" t="s">
        <v>4248</v>
      </c>
      <c r="B3853" s="22">
        <v>0</v>
      </c>
      <c r="C3853" s="22" t="s">
        <v>4616</v>
      </c>
      <c r="D3853" s="22">
        <v>7</v>
      </c>
      <c r="E3853" s="23" t="str">
        <f t="shared" si="360"/>
        <v>Purple</v>
      </c>
      <c r="F3853" s="72" t="s">
        <v>1691</v>
      </c>
      <c r="G3853" s="23"/>
      <c r="H3853" s="24" t="str">
        <f t="shared" si="361"/>
        <v>Start Loc</v>
      </c>
      <c r="I3853" s="24" t="str">
        <f t="shared" si="362"/>
        <v>End Loc</v>
      </c>
      <c r="J3853" s="24" t="str">
        <f t="shared" si="363"/>
        <v>Segment</v>
      </c>
      <c r="K3853" s="71" t="s">
        <v>959</v>
      </c>
      <c r="L3853" s="22">
        <v>4</v>
      </c>
      <c r="M3853" s="22">
        <v>4.24</v>
      </c>
      <c r="N3853" s="22">
        <v>7</v>
      </c>
      <c r="O3853" s="22">
        <v>0</v>
      </c>
      <c r="P3853" s="22">
        <v>0</v>
      </c>
      <c r="Q3853" s="22">
        <v>3</v>
      </c>
      <c r="R3853" s="22"/>
      <c r="S3853" s="22"/>
      <c r="T3853" s="22"/>
      <c r="U3853" t="s">
        <v>324</v>
      </c>
      <c r="V3853" s="18">
        <f t="shared" si="364"/>
        <v>0.24000000000000021</v>
      </c>
      <c r="W3853" s="18">
        <v>39.755831173200001</v>
      </c>
      <c r="X3853" s="18">
        <v>-83.989166375699995</v>
      </c>
      <c r="Y3853" s="18">
        <v>39.759011112499998</v>
      </c>
      <c r="Z3853" s="18">
        <v>-83.990928088800004</v>
      </c>
      <c r="AA3853" s="71" t="str">
        <f t="shared" si="365"/>
        <v>GRE</v>
      </c>
    </row>
    <row r="3854" spans="1:27" x14ac:dyDescent="0.25">
      <c r="A3854" s="22" t="s">
        <v>4509</v>
      </c>
      <c r="B3854" s="22">
        <v>0</v>
      </c>
      <c r="C3854" s="22" t="s">
        <v>4653</v>
      </c>
      <c r="D3854" s="22">
        <v>10</v>
      </c>
      <c r="E3854" s="23" t="str">
        <f t="shared" si="360"/>
        <v>Purple</v>
      </c>
      <c r="F3854" s="72" t="s">
        <v>1723</v>
      </c>
      <c r="G3854" s="23"/>
      <c r="H3854" s="24" t="str">
        <f t="shared" si="361"/>
        <v>Start Loc</v>
      </c>
      <c r="I3854" s="24" t="str">
        <f t="shared" si="362"/>
        <v>End Loc</v>
      </c>
      <c r="J3854" s="24" t="str">
        <f t="shared" si="363"/>
        <v>Segment</v>
      </c>
      <c r="K3854" s="71" t="s">
        <v>995</v>
      </c>
      <c r="L3854" s="22">
        <v>6</v>
      </c>
      <c r="M3854" s="22">
        <v>6.24</v>
      </c>
      <c r="N3854" s="22">
        <v>10</v>
      </c>
      <c r="O3854" s="22">
        <v>0</v>
      </c>
      <c r="P3854" s="22">
        <v>2</v>
      </c>
      <c r="Q3854" s="22">
        <v>5</v>
      </c>
      <c r="R3854" s="22"/>
      <c r="S3854" s="22"/>
      <c r="T3854" s="22"/>
      <c r="U3854" t="s">
        <v>396</v>
      </c>
      <c r="V3854" s="18">
        <f t="shared" si="364"/>
        <v>0.24000000000000021</v>
      </c>
      <c r="W3854" s="18">
        <v>39.758709976200002</v>
      </c>
      <c r="X3854" s="18">
        <v>-84.5498927971</v>
      </c>
      <c r="Y3854" s="18">
        <v>39.759415255500002</v>
      </c>
      <c r="Z3854" s="18">
        <v>-84.545614007300003</v>
      </c>
      <c r="AA3854" s="71" t="str">
        <f t="shared" si="365"/>
        <v>PRE</v>
      </c>
    </row>
    <row r="3855" spans="1:27" x14ac:dyDescent="0.25">
      <c r="A3855" s="22" t="s">
        <v>4209</v>
      </c>
      <c r="B3855" s="22">
        <v>0</v>
      </c>
      <c r="C3855" s="22" t="s">
        <v>4609</v>
      </c>
      <c r="D3855" s="22">
        <v>6</v>
      </c>
      <c r="E3855" s="23" t="str">
        <f t="shared" si="360"/>
        <v>Purple</v>
      </c>
      <c r="F3855" s="72" t="s">
        <v>1691</v>
      </c>
      <c r="G3855" s="23"/>
      <c r="H3855" s="24" t="str">
        <f t="shared" si="361"/>
        <v>Start Loc</v>
      </c>
      <c r="I3855" s="24" t="str">
        <f t="shared" si="362"/>
        <v>End Loc</v>
      </c>
      <c r="J3855" s="24" t="str">
        <f t="shared" si="363"/>
        <v>Segment</v>
      </c>
      <c r="K3855" s="71" t="s">
        <v>959</v>
      </c>
      <c r="L3855" s="22">
        <v>4.25</v>
      </c>
      <c r="M3855" s="22">
        <v>4.49</v>
      </c>
      <c r="N3855" s="22">
        <v>6</v>
      </c>
      <c r="O3855" s="22">
        <v>0</v>
      </c>
      <c r="P3855" s="22">
        <v>3</v>
      </c>
      <c r="Q3855" s="22">
        <v>4</v>
      </c>
      <c r="R3855" s="22"/>
      <c r="S3855" s="22"/>
      <c r="T3855" s="22"/>
      <c r="U3855" t="s">
        <v>324</v>
      </c>
      <c r="V3855" s="18">
        <f t="shared" si="364"/>
        <v>0.24000000000000021</v>
      </c>
      <c r="W3855" s="18">
        <v>39.759146660600003</v>
      </c>
      <c r="X3855" s="18">
        <v>-83.990994156300005</v>
      </c>
      <c r="Y3855" s="18">
        <v>39.762572609700001</v>
      </c>
      <c r="Z3855" s="18">
        <v>-83.991348970199994</v>
      </c>
      <c r="AA3855" s="71" t="str">
        <f t="shared" si="365"/>
        <v>GRE</v>
      </c>
    </row>
    <row r="3856" spans="1:27" x14ac:dyDescent="0.25">
      <c r="A3856" s="22" t="s">
        <v>4467</v>
      </c>
      <c r="B3856" s="22">
        <v>0</v>
      </c>
      <c r="C3856" s="22" t="s">
        <v>4606</v>
      </c>
      <c r="D3856" s="22">
        <v>7</v>
      </c>
      <c r="E3856" s="23" t="str">
        <f t="shared" si="360"/>
        <v>Purple</v>
      </c>
      <c r="F3856" s="72" t="s">
        <v>1691</v>
      </c>
      <c r="G3856" s="23"/>
      <c r="H3856" s="24" t="str">
        <f t="shared" si="361"/>
        <v>Start Loc</v>
      </c>
      <c r="I3856" s="24" t="str">
        <f t="shared" si="362"/>
        <v>End Loc</v>
      </c>
      <c r="J3856" s="24" t="str">
        <f t="shared" si="363"/>
        <v>Segment</v>
      </c>
      <c r="K3856" s="71" t="s">
        <v>864</v>
      </c>
      <c r="L3856" s="22">
        <v>0.25</v>
      </c>
      <c r="M3856" s="22">
        <v>0.49</v>
      </c>
      <c r="N3856" s="22">
        <v>7</v>
      </c>
      <c r="O3856" s="22">
        <v>0</v>
      </c>
      <c r="P3856" s="22">
        <v>0</v>
      </c>
      <c r="Q3856" s="22">
        <v>0</v>
      </c>
      <c r="R3856" s="22"/>
      <c r="S3856" s="22"/>
      <c r="T3856" s="22"/>
      <c r="U3856" t="s">
        <v>247</v>
      </c>
      <c r="V3856" s="18">
        <f t="shared" si="364"/>
        <v>0.24</v>
      </c>
      <c r="W3856" s="18">
        <v>39.771187769999997</v>
      </c>
      <c r="X3856" s="18">
        <v>-84.094453494099994</v>
      </c>
      <c r="Y3856" s="18">
        <v>39.772859966200002</v>
      </c>
      <c r="Z3856" s="18">
        <v>-84.090517172600002</v>
      </c>
      <c r="AA3856" s="71" t="str">
        <f t="shared" si="365"/>
        <v>GRE</v>
      </c>
    </row>
    <row r="3857" spans="1:27" x14ac:dyDescent="0.25">
      <c r="A3857" s="22" t="s">
        <v>4247</v>
      </c>
      <c r="B3857" s="22">
        <v>0</v>
      </c>
      <c r="C3857" s="22" t="s">
        <v>4617</v>
      </c>
      <c r="D3857" s="22">
        <v>7</v>
      </c>
      <c r="E3857" s="23" t="str">
        <f t="shared" si="360"/>
        <v>Purple</v>
      </c>
      <c r="F3857" s="72" t="s">
        <v>1691</v>
      </c>
      <c r="G3857" s="23"/>
      <c r="H3857" s="24" t="str">
        <f t="shared" si="361"/>
        <v>Start Loc</v>
      </c>
      <c r="I3857" s="24" t="str">
        <f t="shared" si="362"/>
        <v>End Loc</v>
      </c>
      <c r="J3857" s="24" t="str">
        <f t="shared" si="363"/>
        <v>Segment</v>
      </c>
      <c r="K3857" s="71" t="s">
        <v>864</v>
      </c>
      <c r="L3857" s="22">
        <v>2.75</v>
      </c>
      <c r="M3857" s="22">
        <v>2.99</v>
      </c>
      <c r="N3857" s="22">
        <v>7</v>
      </c>
      <c r="O3857" s="22">
        <v>0</v>
      </c>
      <c r="P3857" s="22">
        <v>1</v>
      </c>
      <c r="Q3857" s="22">
        <v>6</v>
      </c>
      <c r="R3857" s="22"/>
      <c r="S3857" s="22"/>
      <c r="T3857" s="22"/>
      <c r="U3857" t="s">
        <v>247</v>
      </c>
      <c r="V3857" s="18">
        <f t="shared" si="364"/>
        <v>0.24000000000000021</v>
      </c>
      <c r="W3857" s="18">
        <v>39.780016394</v>
      </c>
      <c r="X3857" s="18">
        <v>-84.049125466000007</v>
      </c>
      <c r="Y3857" s="18">
        <v>39.781762851499998</v>
      </c>
      <c r="Z3857" s="18">
        <v>-84.045403523900006</v>
      </c>
      <c r="AA3857" s="71" t="str">
        <f t="shared" si="365"/>
        <v>GRE</v>
      </c>
    </row>
    <row r="3858" spans="1:27" x14ac:dyDescent="0.25">
      <c r="A3858" s="22" t="s">
        <v>4419</v>
      </c>
      <c r="B3858" s="22">
        <v>0</v>
      </c>
      <c r="C3858" s="22" t="s">
        <v>4627</v>
      </c>
      <c r="D3858" s="22">
        <v>6</v>
      </c>
      <c r="E3858" s="23" t="str">
        <f t="shared" si="360"/>
        <v>Purple</v>
      </c>
      <c r="F3858" s="72" t="s">
        <v>1691</v>
      </c>
      <c r="G3858" s="23"/>
      <c r="H3858" s="24" t="str">
        <f t="shared" si="361"/>
        <v>Start Loc</v>
      </c>
      <c r="I3858" s="24" t="str">
        <f t="shared" si="362"/>
        <v>End Loc</v>
      </c>
      <c r="J3858" s="24" t="str">
        <f t="shared" si="363"/>
        <v>Segment</v>
      </c>
      <c r="K3858" s="71" t="s">
        <v>864</v>
      </c>
      <c r="L3858" s="22">
        <v>3.25</v>
      </c>
      <c r="M3858" s="22">
        <v>3.49</v>
      </c>
      <c r="N3858" s="22">
        <v>6</v>
      </c>
      <c r="O3858" s="22">
        <v>0</v>
      </c>
      <c r="P3858" s="22">
        <v>0</v>
      </c>
      <c r="Q3858" s="22">
        <v>5</v>
      </c>
      <c r="R3858" s="22"/>
      <c r="S3858" s="22"/>
      <c r="T3858" s="22"/>
      <c r="U3858" t="s">
        <v>247</v>
      </c>
      <c r="V3858" s="18">
        <f t="shared" si="364"/>
        <v>0.24000000000000021</v>
      </c>
      <c r="W3858" s="18">
        <v>39.785394684899998</v>
      </c>
      <c r="X3858" s="18">
        <v>-84.044352280400005</v>
      </c>
      <c r="Y3858" s="18">
        <v>39.788822003299998</v>
      </c>
      <c r="Z3858" s="18">
        <v>-84.044035640399997</v>
      </c>
      <c r="AA3858" s="71" t="str">
        <f t="shared" si="365"/>
        <v>GRE</v>
      </c>
    </row>
    <row r="3859" spans="1:27" x14ac:dyDescent="0.25">
      <c r="A3859" s="22" t="s">
        <v>4317</v>
      </c>
      <c r="B3859" s="22">
        <v>0</v>
      </c>
      <c r="C3859" s="22" t="s">
        <v>4612</v>
      </c>
      <c r="D3859" s="22">
        <v>9</v>
      </c>
      <c r="E3859" s="23" t="str">
        <f t="shared" si="360"/>
        <v>Purple</v>
      </c>
      <c r="F3859" s="72" t="s">
        <v>1691</v>
      </c>
      <c r="G3859" s="23"/>
      <c r="H3859" s="24" t="str">
        <f t="shared" si="361"/>
        <v>Start Loc</v>
      </c>
      <c r="I3859" s="24" t="str">
        <f t="shared" si="362"/>
        <v>End Loc</v>
      </c>
      <c r="J3859" s="24" t="str">
        <f t="shared" si="363"/>
        <v>Segment</v>
      </c>
      <c r="K3859" s="71" t="s">
        <v>811</v>
      </c>
      <c r="L3859" s="22">
        <v>1</v>
      </c>
      <c r="M3859" s="22">
        <v>1.24</v>
      </c>
      <c r="N3859" s="22">
        <v>9</v>
      </c>
      <c r="O3859" s="22">
        <v>0</v>
      </c>
      <c r="P3859" s="22">
        <v>0</v>
      </c>
      <c r="Q3859" s="22">
        <v>2</v>
      </c>
      <c r="R3859" s="22"/>
      <c r="S3859" s="22"/>
      <c r="T3859" s="22"/>
      <c r="U3859" t="s">
        <v>1375</v>
      </c>
      <c r="V3859" s="18">
        <f t="shared" si="364"/>
        <v>0.24</v>
      </c>
      <c r="W3859" s="18">
        <v>39.787552726599998</v>
      </c>
      <c r="X3859" s="18">
        <v>-84.067558656700001</v>
      </c>
      <c r="Y3859" s="18">
        <v>39.790564584400002</v>
      </c>
      <c r="Z3859" s="18">
        <v>-84.065929232299993</v>
      </c>
      <c r="AA3859" s="71" t="str">
        <f t="shared" si="365"/>
        <v>GRE</v>
      </c>
    </row>
    <row r="3860" spans="1:27" x14ac:dyDescent="0.25">
      <c r="A3860" s="22" t="s">
        <v>3758</v>
      </c>
      <c r="B3860" s="22">
        <v>0</v>
      </c>
      <c r="C3860" s="22" t="s">
        <v>4643</v>
      </c>
      <c r="D3860" s="22">
        <v>6</v>
      </c>
      <c r="E3860" s="23" t="str">
        <f t="shared" si="360"/>
        <v>Purple</v>
      </c>
      <c r="F3860" s="72" t="s">
        <v>1705</v>
      </c>
      <c r="G3860" s="23"/>
      <c r="H3860" s="24" t="str">
        <f t="shared" si="361"/>
        <v>Start Loc</v>
      </c>
      <c r="I3860" s="24" t="str">
        <f t="shared" si="362"/>
        <v>End Loc</v>
      </c>
      <c r="J3860" s="24" t="str">
        <f t="shared" si="363"/>
        <v>Segment</v>
      </c>
      <c r="K3860" s="71" t="s">
        <v>795</v>
      </c>
      <c r="L3860" s="22">
        <v>3.5</v>
      </c>
      <c r="M3860" s="22">
        <v>3.74</v>
      </c>
      <c r="N3860" s="22">
        <v>6</v>
      </c>
      <c r="O3860" s="22">
        <v>0</v>
      </c>
      <c r="P3860" s="22">
        <v>0</v>
      </c>
      <c r="Q3860" s="22">
        <v>0</v>
      </c>
      <c r="R3860" s="22"/>
      <c r="S3860" s="22"/>
      <c r="T3860" s="22"/>
      <c r="U3860" t="s">
        <v>1538</v>
      </c>
      <c r="V3860" s="18">
        <f t="shared" si="364"/>
        <v>0.24000000000000021</v>
      </c>
      <c r="W3860" s="18">
        <v>39.787821037299999</v>
      </c>
      <c r="X3860" s="18">
        <v>-82.084511473099994</v>
      </c>
      <c r="Y3860" s="18">
        <v>39.7907934148</v>
      </c>
      <c r="Z3860" s="18">
        <v>-82.084035632799996</v>
      </c>
      <c r="AA3860" s="71" t="str">
        <f t="shared" si="365"/>
        <v>PER</v>
      </c>
    </row>
    <row r="3861" spans="1:27" x14ac:dyDescent="0.25">
      <c r="A3861" s="22" t="s">
        <v>4455</v>
      </c>
      <c r="B3861" s="22">
        <v>0</v>
      </c>
      <c r="C3861" s="22" t="s">
        <v>4606</v>
      </c>
      <c r="D3861" s="22">
        <v>6</v>
      </c>
      <c r="E3861" s="23" t="str">
        <f t="shared" si="360"/>
        <v>Purple</v>
      </c>
      <c r="F3861" s="72" t="s">
        <v>1674</v>
      </c>
      <c r="G3861" s="23"/>
      <c r="H3861" s="24" t="str">
        <f t="shared" si="361"/>
        <v>Start Loc</v>
      </c>
      <c r="I3861" s="24" t="str">
        <f t="shared" si="362"/>
        <v>End Loc</v>
      </c>
      <c r="J3861" s="24" t="str">
        <f t="shared" si="363"/>
        <v>Segment</v>
      </c>
      <c r="K3861" s="71" t="s">
        <v>882</v>
      </c>
      <c r="L3861" s="22">
        <v>0.25</v>
      </c>
      <c r="M3861" s="22">
        <v>0.49</v>
      </c>
      <c r="N3861" s="22">
        <v>6</v>
      </c>
      <c r="O3861" s="22">
        <v>0</v>
      </c>
      <c r="P3861" s="22">
        <v>0</v>
      </c>
      <c r="Q3861" s="22">
        <v>4</v>
      </c>
      <c r="R3861" s="22"/>
      <c r="S3861" s="22"/>
      <c r="T3861" s="22"/>
      <c r="U3861" t="s">
        <v>1235</v>
      </c>
      <c r="V3861" s="18">
        <f t="shared" si="364"/>
        <v>0.24</v>
      </c>
      <c r="W3861" s="18">
        <v>39.799188099699997</v>
      </c>
      <c r="X3861" s="18">
        <v>-84.188582197200006</v>
      </c>
      <c r="Y3861" s="18">
        <v>39.8004380016</v>
      </c>
      <c r="Z3861" s="18">
        <v>-84.184431848499997</v>
      </c>
      <c r="AA3861" s="71" t="str">
        <f t="shared" si="365"/>
        <v>MOT</v>
      </c>
    </row>
    <row r="3862" spans="1:27" x14ac:dyDescent="0.25">
      <c r="A3862" s="22" t="s">
        <v>6572</v>
      </c>
      <c r="B3862" s="22">
        <v>0</v>
      </c>
      <c r="C3862" s="22" t="s">
        <v>4630</v>
      </c>
      <c r="D3862" s="22">
        <v>6</v>
      </c>
      <c r="E3862" s="23" t="str">
        <f t="shared" si="360"/>
        <v>Purple</v>
      </c>
      <c r="F3862" s="72" t="s">
        <v>1689</v>
      </c>
      <c r="G3862" s="23"/>
      <c r="H3862" s="24" t="str">
        <f t="shared" si="361"/>
        <v>Start Loc</v>
      </c>
      <c r="I3862" s="24" t="str">
        <f t="shared" si="362"/>
        <v>End Loc</v>
      </c>
      <c r="J3862" s="24" t="str">
        <f t="shared" si="363"/>
        <v>Segment</v>
      </c>
      <c r="K3862" s="71" t="s">
        <v>852</v>
      </c>
      <c r="L3862" s="22">
        <v>5.75</v>
      </c>
      <c r="M3862" s="22">
        <v>5.99</v>
      </c>
      <c r="N3862" s="22">
        <v>6</v>
      </c>
      <c r="O3862" s="22">
        <v>0</v>
      </c>
      <c r="P3862" s="22">
        <v>1</v>
      </c>
      <c r="Q3862" s="22">
        <v>5</v>
      </c>
      <c r="R3862" s="22"/>
      <c r="S3862" s="22"/>
      <c r="T3862" s="22"/>
      <c r="U3862" t="s">
        <v>511</v>
      </c>
      <c r="V3862" s="18">
        <f t="shared" si="364"/>
        <v>0.24000000000000021</v>
      </c>
      <c r="W3862" s="18">
        <v>39.797680747900003</v>
      </c>
      <c r="X3862" s="18">
        <v>-83.170889672800001</v>
      </c>
      <c r="Y3862" s="18">
        <v>39.8009362361</v>
      </c>
      <c r="Z3862" s="18">
        <v>-83.170067086399996</v>
      </c>
      <c r="AA3862" s="71" t="str">
        <f t="shared" si="365"/>
        <v>PIC</v>
      </c>
    </row>
    <row r="3863" spans="1:27" x14ac:dyDescent="0.25">
      <c r="A3863" s="22" t="s">
        <v>4102</v>
      </c>
      <c r="B3863" s="22">
        <v>0</v>
      </c>
      <c r="C3863" s="22" t="s">
        <v>4620</v>
      </c>
      <c r="D3863" s="22">
        <v>9</v>
      </c>
      <c r="E3863" s="23" t="str">
        <f t="shared" si="360"/>
        <v>Purple</v>
      </c>
      <c r="F3863" s="72" t="s">
        <v>1685</v>
      </c>
      <c r="G3863" s="23"/>
      <c r="H3863" s="24" t="str">
        <f t="shared" si="361"/>
        <v>Start Loc</v>
      </c>
      <c r="I3863" s="24" t="str">
        <f t="shared" si="362"/>
        <v>End Loc</v>
      </c>
      <c r="J3863" s="24" t="str">
        <f t="shared" si="363"/>
        <v>Segment</v>
      </c>
      <c r="K3863" s="71" t="s">
        <v>1041</v>
      </c>
      <c r="L3863" s="22">
        <v>0</v>
      </c>
      <c r="M3863" s="22">
        <v>0.24</v>
      </c>
      <c r="N3863" s="22">
        <v>9</v>
      </c>
      <c r="O3863" s="22">
        <v>1</v>
      </c>
      <c r="P3863" s="22">
        <v>0</v>
      </c>
      <c r="Q3863" s="22">
        <v>1</v>
      </c>
      <c r="R3863" s="22"/>
      <c r="S3863" s="22"/>
      <c r="T3863" s="22"/>
      <c r="U3863" t="s">
        <v>455</v>
      </c>
      <c r="V3863" s="18">
        <f t="shared" si="364"/>
        <v>0.24</v>
      </c>
      <c r="W3863" s="18">
        <v>39.801598914300001</v>
      </c>
      <c r="X3863" s="18">
        <v>-82.955982536299999</v>
      </c>
      <c r="Y3863" s="18">
        <v>39.804784849000001</v>
      </c>
      <c r="Z3863" s="18">
        <v>-82.956745691999998</v>
      </c>
      <c r="AA3863" s="71" t="str">
        <f t="shared" si="365"/>
        <v>FRA</v>
      </c>
    </row>
    <row r="3864" spans="1:27" x14ac:dyDescent="0.25">
      <c r="A3864" s="22" t="s">
        <v>4582</v>
      </c>
      <c r="B3864" s="22">
        <v>0</v>
      </c>
      <c r="C3864" s="22" t="s">
        <v>4636</v>
      </c>
      <c r="D3864" s="22">
        <v>6</v>
      </c>
      <c r="E3864" s="23" t="str">
        <f t="shared" si="360"/>
        <v>Purple</v>
      </c>
      <c r="F3864" s="72" t="s">
        <v>1674</v>
      </c>
      <c r="G3864" s="23"/>
      <c r="H3864" s="24" t="str">
        <f t="shared" si="361"/>
        <v>Start Loc</v>
      </c>
      <c r="I3864" s="24" t="str">
        <f t="shared" si="362"/>
        <v>End Loc</v>
      </c>
      <c r="J3864" s="24" t="str">
        <f t="shared" si="363"/>
        <v>Segment</v>
      </c>
      <c r="K3864" s="71" t="s">
        <v>825</v>
      </c>
      <c r="L3864" s="22">
        <v>14.75</v>
      </c>
      <c r="M3864" s="22">
        <v>14.99</v>
      </c>
      <c r="N3864" s="22">
        <v>6</v>
      </c>
      <c r="O3864" s="22">
        <v>0</v>
      </c>
      <c r="P3864" s="22">
        <v>0</v>
      </c>
      <c r="Q3864" s="22">
        <v>7</v>
      </c>
      <c r="R3864" s="22"/>
      <c r="S3864" s="22"/>
      <c r="T3864" s="22"/>
      <c r="U3864" t="s">
        <v>1768</v>
      </c>
      <c r="V3864" s="18">
        <f t="shared" si="364"/>
        <v>0.24000000000000021</v>
      </c>
      <c r="W3864" s="18">
        <v>39.813165217200002</v>
      </c>
      <c r="X3864" s="18">
        <v>-84.219327189599994</v>
      </c>
      <c r="Y3864" s="18">
        <v>39.812808793000002</v>
      </c>
      <c r="Z3864" s="18">
        <v>-84.223796655800001</v>
      </c>
      <c r="AA3864" s="71" t="str">
        <f t="shared" si="365"/>
        <v>MOT</v>
      </c>
    </row>
    <row r="3865" spans="1:27" x14ac:dyDescent="0.25">
      <c r="A3865" s="22" t="s">
        <v>4478</v>
      </c>
      <c r="B3865" s="22">
        <v>0</v>
      </c>
      <c r="C3865" s="22" t="s">
        <v>4618</v>
      </c>
      <c r="D3865" s="22">
        <v>10</v>
      </c>
      <c r="E3865" s="23" t="str">
        <f t="shared" si="360"/>
        <v>Purple</v>
      </c>
      <c r="F3865" s="72" t="s">
        <v>1674</v>
      </c>
      <c r="G3865" s="23"/>
      <c r="H3865" s="24" t="str">
        <f t="shared" si="361"/>
        <v>Start Loc</v>
      </c>
      <c r="I3865" s="24" t="str">
        <f t="shared" si="362"/>
        <v>End Loc</v>
      </c>
      <c r="J3865" s="24" t="str">
        <f t="shared" si="363"/>
        <v>Segment</v>
      </c>
      <c r="K3865" s="71" t="s">
        <v>834</v>
      </c>
      <c r="L3865" s="22">
        <v>2</v>
      </c>
      <c r="M3865" s="22">
        <v>2.2400000000000002</v>
      </c>
      <c r="N3865" s="22">
        <v>10</v>
      </c>
      <c r="O3865" s="22">
        <v>0</v>
      </c>
      <c r="P3865" s="22">
        <v>0</v>
      </c>
      <c r="Q3865" s="22">
        <v>1</v>
      </c>
      <c r="R3865" s="22"/>
      <c r="S3865" s="22"/>
      <c r="T3865" s="22"/>
      <c r="U3865" t="s">
        <v>276</v>
      </c>
      <c r="V3865" s="18">
        <f t="shared" si="364"/>
        <v>0.24000000000000021</v>
      </c>
      <c r="W3865" s="18">
        <v>39.858969596100003</v>
      </c>
      <c r="X3865" s="18">
        <v>-84.239992953400005</v>
      </c>
      <c r="Y3865" s="18">
        <v>39.857817123399997</v>
      </c>
      <c r="Z3865" s="18">
        <v>-84.236459055599994</v>
      </c>
      <c r="AA3865" s="71" t="str">
        <f t="shared" si="365"/>
        <v>MOT</v>
      </c>
    </row>
    <row r="3866" spans="1:27" x14ac:dyDescent="0.25">
      <c r="A3866" s="22" t="s">
        <v>4041</v>
      </c>
      <c r="B3866" s="22">
        <v>0</v>
      </c>
      <c r="C3866" s="22" t="s">
        <v>4621</v>
      </c>
      <c r="D3866" s="22">
        <v>6</v>
      </c>
      <c r="E3866" s="23" t="str">
        <f t="shared" si="360"/>
        <v>Purple</v>
      </c>
      <c r="F3866" s="72" t="s">
        <v>1681</v>
      </c>
      <c r="G3866" s="23"/>
      <c r="H3866" s="24" t="str">
        <f t="shared" si="361"/>
        <v>Start Loc</v>
      </c>
      <c r="I3866" s="24" t="str">
        <f t="shared" si="362"/>
        <v>End Loc</v>
      </c>
      <c r="J3866" s="24" t="str">
        <f t="shared" si="363"/>
        <v>Segment</v>
      </c>
      <c r="K3866" s="71" t="s">
        <v>863</v>
      </c>
      <c r="L3866" s="22">
        <v>0.75</v>
      </c>
      <c r="M3866" s="22">
        <v>0.99</v>
      </c>
      <c r="N3866" s="22">
        <v>6</v>
      </c>
      <c r="O3866" s="22">
        <v>0</v>
      </c>
      <c r="P3866" s="22">
        <v>0</v>
      </c>
      <c r="Q3866" s="22">
        <v>5</v>
      </c>
      <c r="R3866" s="22"/>
      <c r="S3866" s="22"/>
      <c r="T3866" s="22"/>
      <c r="U3866" t="s">
        <v>1248</v>
      </c>
      <c r="V3866" s="18">
        <f t="shared" si="364"/>
        <v>0.24</v>
      </c>
      <c r="W3866" s="18">
        <v>39.875837366399999</v>
      </c>
      <c r="X3866" s="18">
        <v>-83.995871369599996</v>
      </c>
      <c r="Y3866" s="18">
        <v>39.8776068946</v>
      </c>
      <c r="Z3866" s="18">
        <v>-83.999728767799994</v>
      </c>
      <c r="AA3866" s="71" t="str">
        <f t="shared" si="365"/>
        <v>CLA</v>
      </c>
    </row>
    <row r="3867" spans="1:27" x14ac:dyDescent="0.25">
      <c r="A3867" s="22" t="s">
        <v>3664</v>
      </c>
      <c r="B3867" s="22">
        <v>0</v>
      </c>
      <c r="C3867" s="22" t="s">
        <v>4621</v>
      </c>
      <c r="D3867" s="22">
        <v>6</v>
      </c>
      <c r="E3867" s="23" t="str">
        <f t="shared" si="360"/>
        <v>Purple</v>
      </c>
      <c r="F3867" s="72" t="s">
        <v>1732</v>
      </c>
      <c r="G3867" s="23"/>
      <c r="H3867" s="24" t="str">
        <f t="shared" si="361"/>
        <v>Start Loc</v>
      </c>
      <c r="I3867" s="24" t="str">
        <f t="shared" si="362"/>
        <v>End Loc</v>
      </c>
      <c r="J3867" s="24" t="str">
        <f t="shared" si="363"/>
        <v>Segment</v>
      </c>
      <c r="K3867" s="71" t="s">
        <v>960</v>
      </c>
      <c r="L3867" s="22">
        <v>0.75</v>
      </c>
      <c r="M3867" s="22">
        <v>0.99</v>
      </c>
      <c r="N3867" s="22">
        <v>6</v>
      </c>
      <c r="O3867" s="22">
        <v>0</v>
      </c>
      <c r="P3867" s="22">
        <v>0</v>
      </c>
      <c r="Q3867" s="22">
        <v>2</v>
      </c>
      <c r="R3867" s="22"/>
      <c r="S3867" s="22"/>
      <c r="T3867" s="22"/>
      <c r="U3867" t="s">
        <v>1833</v>
      </c>
      <c r="V3867" s="18">
        <f t="shared" si="364"/>
        <v>0.24</v>
      </c>
      <c r="W3867" s="18">
        <v>39.8815113414</v>
      </c>
      <c r="X3867" s="18">
        <v>-84.064940443200001</v>
      </c>
      <c r="Y3867" s="18">
        <v>39.881797881700003</v>
      </c>
      <c r="Z3867" s="18">
        <v>-84.069420800499998</v>
      </c>
      <c r="AA3867" s="71" t="str">
        <f t="shared" si="365"/>
        <v>MIA</v>
      </c>
    </row>
    <row r="3868" spans="1:27" x14ac:dyDescent="0.25">
      <c r="A3868" s="22" t="s">
        <v>3810</v>
      </c>
      <c r="B3868" s="22">
        <v>0</v>
      </c>
      <c r="C3868" s="22" t="s">
        <v>4620</v>
      </c>
      <c r="D3868" s="22">
        <v>9</v>
      </c>
      <c r="E3868" s="23" t="str">
        <f t="shared" si="360"/>
        <v>Purple</v>
      </c>
      <c r="F3868" s="72" t="s">
        <v>1732</v>
      </c>
      <c r="G3868" s="23"/>
      <c r="H3868" s="24" t="str">
        <f t="shared" si="361"/>
        <v>Start Loc</v>
      </c>
      <c r="I3868" s="24" t="str">
        <f t="shared" si="362"/>
        <v>End Loc</v>
      </c>
      <c r="J3868" s="24" t="str">
        <f t="shared" si="363"/>
        <v>Segment</v>
      </c>
      <c r="K3868" s="71" t="s">
        <v>1045</v>
      </c>
      <c r="L3868" s="22">
        <v>0</v>
      </c>
      <c r="M3868" s="22">
        <v>0.24</v>
      </c>
      <c r="N3868" s="22">
        <v>9</v>
      </c>
      <c r="O3868" s="22">
        <v>1</v>
      </c>
      <c r="P3868" s="22">
        <v>1</v>
      </c>
      <c r="Q3868" s="22">
        <v>2</v>
      </c>
      <c r="R3868" s="22"/>
      <c r="S3868" s="22"/>
      <c r="T3868" s="22"/>
      <c r="U3868" t="s">
        <v>1820</v>
      </c>
      <c r="V3868" s="18">
        <f t="shared" si="364"/>
        <v>0.24</v>
      </c>
      <c r="W3868" s="18">
        <v>39.895237268499997</v>
      </c>
      <c r="X3868" s="18">
        <v>-84.1528531198</v>
      </c>
      <c r="Y3868" s="18">
        <v>39.897005630300001</v>
      </c>
      <c r="Z3868" s="18">
        <v>-84.156370593700004</v>
      </c>
      <c r="AA3868" s="71" t="str">
        <f t="shared" si="365"/>
        <v>MIA</v>
      </c>
    </row>
    <row r="3869" spans="1:27" x14ac:dyDescent="0.25">
      <c r="A3869" s="22" t="s">
        <v>4450</v>
      </c>
      <c r="B3869" s="22">
        <v>0</v>
      </c>
      <c r="C3869" s="22" t="s">
        <v>4643</v>
      </c>
      <c r="D3869" s="22">
        <v>6</v>
      </c>
      <c r="E3869" s="23" t="str">
        <f t="shared" si="360"/>
        <v>Purple</v>
      </c>
      <c r="F3869" s="72" t="s">
        <v>1685</v>
      </c>
      <c r="G3869" s="23"/>
      <c r="H3869" s="24" t="str">
        <f t="shared" si="361"/>
        <v>Start Loc</v>
      </c>
      <c r="I3869" s="24" t="str">
        <f t="shared" si="362"/>
        <v>End Loc</v>
      </c>
      <c r="J3869" s="24" t="str">
        <f t="shared" si="363"/>
        <v>Segment</v>
      </c>
      <c r="K3869" s="71" t="s">
        <v>814</v>
      </c>
      <c r="L3869" s="22">
        <v>3.5</v>
      </c>
      <c r="M3869" s="22">
        <v>3.74</v>
      </c>
      <c r="N3869" s="22">
        <v>6</v>
      </c>
      <c r="O3869" s="22">
        <v>1</v>
      </c>
      <c r="P3869" s="22">
        <v>0</v>
      </c>
      <c r="Q3869" s="22">
        <v>2</v>
      </c>
      <c r="R3869" s="22"/>
      <c r="S3869" s="22"/>
      <c r="T3869" s="22"/>
      <c r="U3869" t="s">
        <v>250</v>
      </c>
      <c r="V3869" s="18">
        <f t="shared" si="364"/>
        <v>0.24000000000000021</v>
      </c>
      <c r="W3869" s="18">
        <v>39.899522433199998</v>
      </c>
      <c r="X3869" s="18">
        <v>-83.187940518900007</v>
      </c>
      <c r="Y3869" s="18">
        <v>39.901414695699998</v>
      </c>
      <c r="Z3869" s="18">
        <v>-83.184309569800007</v>
      </c>
      <c r="AA3869" s="71" t="str">
        <f t="shared" si="365"/>
        <v>FRA</v>
      </c>
    </row>
    <row r="3870" spans="1:27" x14ac:dyDescent="0.25">
      <c r="A3870" s="22" t="s">
        <v>3787</v>
      </c>
      <c r="B3870" s="22">
        <v>0</v>
      </c>
      <c r="C3870" s="22" t="s">
        <v>4619</v>
      </c>
      <c r="D3870" s="22">
        <v>6</v>
      </c>
      <c r="E3870" s="23" t="str">
        <f t="shared" si="360"/>
        <v>Purple</v>
      </c>
      <c r="F3870" s="72" t="s">
        <v>1685</v>
      </c>
      <c r="G3870" s="23"/>
      <c r="H3870" s="24" t="str">
        <f t="shared" si="361"/>
        <v>Start Loc</v>
      </c>
      <c r="I3870" s="24" t="str">
        <f t="shared" si="362"/>
        <v>End Loc</v>
      </c>
      <c r="J3870" s="24" t="str">
        <f t="shared" si="363"/>
        <v>Segment</v>
      </c>
      <c r="K3870" s="71" t="s">
        <v>832</v>
      </c>
      <c r="L3870" s="22">
        <v>0.5</v>
      </c>
      <c r="M3870" s="22">
        <v>0.74</v>
      </c>
      <c r="N3870" s="22">
        <v>6</v>
      </c>
      <c r="O3870" s="22">
        <v>0</v>
      </c>
      <c r="P3870" s="22">
        <v>1</v>
      </c>
      <c r="Q3870" s="22">
        <v>3</v>
      </c>
      <c r="R3870" s="22"/>
      <c r="S3870" s="22"/>
      <c r="T3870" s="22"/>
      <c r="U3870" t="s">
        <v>1232</v>
      </c>
      <c r="V3870" s="18">
        <f t="shared" si="364"/>
        <v>0.24</v>
      </c>
      <c r="W3870" s="18">
        <v>39.902701421899998</v>
      </c>
      <c r="X3870" s="18">
        <v>-82.872064073999994</v>
      </c>
      <c r="Y3870" s="18">
        <v>39.906048077999998</v>
      </c>
      <c r="Z3870" s="18">
        <v>-82.871247352599994</v>
      </c>
      <c r="AA3870" s="71" t="str">
        <f t="shared" si="365"/>
        <v>FRA</v>
      </c>
    </row>
    <row r="3871" spans="1:27" x14ac:dyDescent="0.25">
      <c r="A3871" s="22" t="s">
        <v>4103</v>
      </c>
      <c r="B3871" s="22">
        <v>0</v>
      </c>
      <c r="C3871" s="22" t="s">
        <v>4622</v>
      </c>
      <c r="D3871" s="22">
        <v>6</v>
      </c>
      <c r="E3871" s="23" t="str">
        <f t="shared" si="360"/>
        <v>Purple</v>
      </c>
      <c r="F3871" s="72" t="s">
        <v>1705</v>
      </c>
      <c r="G3871" s="23"/>
      <c r="H3871" s="24" t="str">
        <f t="shared" si="361"/>
        <v>Start Loc</v>
      </c>
      <c r="I3871" s="24" t="str">
        <f t="shared" si="362"/>
        <v>End Loc</v>
      </c>
      <c r="J3871" s="24" t="str">
        <f t="shared" si="363"/>
        <v>Segment</v>
      </c>
      <c r="K3871" s="71" t="s">
        <v>940</v>
      </c>
      <c r="L3871" s="22">
        <v>1.5</v>
      </c>
      <c r="M3871" s="22">
        <v>1.74</v>
      </c>
      <c r="N3871" s="22">
        <v>6</v>
      </c>
      <c r="O3871" s="22">
        <v>0</v>
      </c>
      <c r="P3871" s="22">
        <v>0</v>
      </c>
      <c r="Q3871" s="22">
        <v>1</v>
      </c>
      <c r="R3871" s="22"/>
      <c r="S3871" s="22"/>
      <c r="T3871" s="22"/>
      <c r="U3871" t="s">
        <v>1646</v>
      </c>
      <c r="V3871" s="18">
        <f t="shared" si="364"/>
        <v>0.24</v>
      </c>
      <c r="W3871" s="18">
        <v>39.910685621600003</v>
      </c>
      <c r="X3871" s="18">
        <v>-82.436498971600003</v>
      </c>
      <c r="Y3871" s="18">
        <v>39.9094239211</v>
      </c>
      <c r="Z3871" s="18">
        <v>-82.433381089899996</v>
      </c>
      <c r="AA3871" s="71" t="str">
        <f t="shared" si="365"/>
        <v>PER</v>
      </c>
    </row>
    <row r="3872" spans="1:27" x14ac:dyDescent="0.25">
      <c r="A3872" s="22" t="s">
        <v>4342</v>
      </c>
      <c r="B3872" s="22">
        <v>0</v>
      </c>
      <c r="C3872" s="22" t="s">
        <v>4606</v>
      </c>
      <c r="D3872" s="22">
        <v>9</v>
      </c>
      <c r="E3872" s="23" t="str">
        <f t="shared" si="360"/>
        <v>Purple</v>
      </c>
      <c r="F3872" s="72" t="s">
        <v>1681</v>
      </c>
      <c r="G3872" s="23"/>
      <c r="H3872" s="24" t="str">
        <f t="shared" si="361"/>
        <v>Start Loc</v>
      </c>
      <c r="I3872" s="24" t="str">
        <f t="shared" si="362"/>
        <v>End Loc</v>
      </c>
      <c r="J3872" s="24" t="str">
        <f t="shared" si="363"/>
        <v>Segment</v>
      </c>
      <c r="K3872" s="71" t="s">
        <v>1085</v>
      </c>
      <c r="L3872" s="22">
        <v>0.25</v>
      </c>
      <c r="M3872" s="22">
        <v>0.49</v>
      </c>
      <c r="N3872" s="22">
        <v>9</v>
      </c>
      <c r="O3872" s="22">
        <v>0</v>
      </c>
      <c r="P3872" s="22">
        <v>0</v>
      </c>
      <c r="Q3872" s="22">
        <v>7</v>
      </c>
      <c r="R3872" s="22"/>
      <c r="S3872" s="22"/>
      <c r="T3872" s="22"/>
      <c r="U3872" t="s">
        <v>1443</v>
      </c>
      <c r="V3872" s="18">
        <f t="shared" si="364"/>
        <v>0.24</v>
      </c>
      <c r="W3872" s="18">
        <v>39.932190745600003</v>
      </c>
      <c r="X3872" s="18">
        <v>-83.861803011099994</v>
      </c>
      <c r="Y3872" s="18">
        <v>39.932832012399999</v>
      </c>
      <c r="Z3872" s="18">
        <v>-83.865652536400006</v>
      </c>
      <c r="AA3872" s="71" t="str">
        <f t="shared" si="365"/>
        <v>CLA</v>
      </c>
    </row>
    <row r="3873" spans="1:27" x14ac:dyDescent="0.25">
      <c r="A3873" s="22" t="s">
        <v>4331</v>
      </c>
      <c r="B3873" s="22">
        <v>0</v>
      </c>
      <c r="C3873" s="22" t="s">
        <v>4615</v>
      </c>
      <c r="D3873" s="22">
        <v>6</v>
      </c>
      <c r="E3873" s="23" t="str">
        <f t="shared" si="360"/>
        <v>Purple</v>
      </c>
      <c r="F3873" s="72" t="s">
        <v>1699</v>
      </c>
      <c r="G3873" s="23"/>
      <c r="H3873" s="24" t="str">
        <f t="shared" si="361"/>
        <v>Start Loc</v>
      </c>
      <c r="I3873" s="24" t="str">
        <f t="shared" si="362"/>
        <v>End Loc</v>
      </c>
      <c r="J3873" s="24" t="str">
        <f t="shared" si="363"/>
        <v>Segment</v>
      </c>
      <c r="K3873" s="71" t="s">
        <v>1101</v>
      </c>
      <c r="L3873" s="22">
        <v>2.5</v>
      </c>
      <c r="M3873" s="22">
        <v>2.74</v>
      </c>
      <c r="N3873" s="22">
        <v>6</v>
      </c>
      <c r="O3873" s="22">
        <v>0</v>
      </c>
      <c r="P3873" s="22">
        <v>1</v>
      </c>
      <c r="Q3873" s="22">
        <v>4</v>
      </c>
      <c r="R3873" s="22"/>
      <c r="S3873" s="22"/>
      <c r="T3873" s="22"/>
      <c r="U3873" t="s">
        <v>580</v>
      </c>
      <c r="V3873" s="18">
        <f t="shared" si="364"/>
        <v>0.24000000000000021</v>
      </c>
      <c r="W3873" s="18">
        <v>39.936991927900003</v>
      </c>
      <c r="X3873" s="18">
        <v>-82.427111693699999</v>
      </c>
      <c r="Y3873" s="18">
        <v>39.935283165000001</v>
      </c>
      <c r="Z3873" s="18">
        <v>-82.423730342400006</v>
      </c>
      <c r="AA3873" s="71" t="str">
        <f t="shared" si="365"/>
        <v>LIC</v>
      </c>
    </row>
    <row r="3874" spans="1:27" x14ac:dyDescent="0.25">
      <c r="A3874" s="22" t="s">
        <v>4318</v>
      </c>
      <c r="B3874" s="22">
        <v>0</v>
      </c>
      <c r="C3874" s="22" t="s">
        <v>4646</v>
      </c>
      <c r="D3874" s="22">
        <v>9</v>
      </c>
      <c r="E3874" s="23" t="str">
        <f t="shared" si="360"/>
        <v>Purple</v>
      </c>
      <c r="F3874" s="72" t="s">
        <v>1681</v>
      </c>
      <c r="G3874" s="23"/>
      <c r="H3874" s="24" t="str">
        <f t="shared" si="361"/>
        <v>Start Loc</v>
      </c>
      <c r="I3874" s="24" t="str">
        <f t="shared" si="362"/>
        <v>End Loc</v>
      </c>
      <c r="J3874" s="24" t="str">
        <f t="shared" si="363"/>
        <v>Segment</v>
      </c>
      <c r="K3874" s="71" t="s">
        <v>913</v>
      </c>
      <c r="L3874" s="22">
        <v>5.5</v>
      </c>
      <c r="M3874" s="22">
        <v>5.74</v>
      </c>
      <c r="N3874" s="22">
        <v>9</v>
      </c>
      <c r="O3874" s="22">
        <v>0</v>
      </c>
      <c r="P3874" s="22">
        <v>1</v>
      </c>
      <c r="Q3874" s="22">
        <v>3</v>
      </c>
      <c r="R3874" s="22"/>
      <c r="S3874" s="22"/>
      <c r="T3874" s="22"/>
      <c r="U3874" t="s">
        <v>286</v>
      </c>
      <c r="V3874" s="18">
        <f t="shared" si="364"/>
        <v>0.24000000000000021</v>
      </c>
      <c r="W3874" s="18">
        <v>39.938108620199998</v>
      </c>
      <c r="X3874" s="18">
        <v>-83.923685477899994</v>
      </c>
      <c r="Y3874" s="18">
        <v>39.935412210499997</v>
      </c>
      <c r="Z3874" s="18">
        <v>-83.921783605300007</v>
      </c>
      <c r="AA3874" s="71" t="str">
        <f t="shared" si="365"/>
        <v>CLA</v>
      </c>
    </row>
    <row r="3875" spans="1:27" x14ac:dyDescent="0.25">
      <c r="A3875" s="22" t="s">
        <v>4563</v>
      </c>
      <c r="B3875" s="22">
        <v>0</v>
      </c>
      <c r="C3875" s="22" t="s">
        <v>4606</v>
      </c>
      <c r="D3875" s="22">
        <v>10</v>
      </c>
      <c r="E3875" s="23" t="str">
        <f t="shared" si="360"/>
        <v>Purple</v>
      </c>
      <c r="F3875" s="72" t="s">
        <v>1681</v>
      </c>
      <c r="G3875" s="23"/>
      <c r="H3875" s="24" t="str">
        <f t="shared" si="361"/>
        <v>Start Loc</v>
      </c>
      <c r="I3875" s="24" t="str">
        <f t="shared" si="362"/>
        <v>End Loc</v>
      </c>
      <c r="J3875" s="24" t="str">
        <f t="shared" si="363"/>
        <v>Segment</v>
      </c>
      <c r="K3875" s="71" t="s">
        <v>938</v>
      </c>
      <c r="L3875" s="22">
        <v>0.25</v>
      </c>
      <c r="M3875" s="22">
        <v>0.49</v>
      </c>
      <c r="N3875" s="22">
        <v>10</v>
      </c>
      <c r="O3875" s="22">
        <v>0</v>
      </c>
      <c r="P3875" s="22">
        <v>0</v>
      </c>
      <c r="Q3875" s="22">
        <v>0</v>
      </c>
      <c r="R3875" s="22"/>
      <c r="S3875" s="22"/>
      <c r="T3875" s="22"/>
      <c r="U3875" t="s">
        <v>1238</v>
      </c>
      <c r="V3875" s="18">
        <f t="shared" si="364"/>
        <v>0.24</v>
      </c>
      <c r="W3875" s="18">
        <v>39.954008877900002</v>
      </c>
      <c r="X3875" s="18">
        <v>-83.818978566200002</v>
      </c>
      <c r="Y3875" s="18">
        <v>39.953460279300003</v>
      </c>
      <c r="Z3875" s="18">
        <v>-83.815006885200006</v>
      </c>
      <c r="AA3875" s="71" t="str">
        <f t="shared" si="365"/>
        <v>CLA</v>
      </c>
    </row>
    <row r="3876" spans="1:27" x14ac:dyDescent="0.25">
      <c r="A3876" s="22" t="s">
        <v>4460</v>
      </c>
      <c r="B3876" s="22">
        <v>0</v>
      </c>
      <c r="C3876" s="22" t="s">
        <v>4620</v>
      </c>
      <c r="D3876" s="22">
        <v>6</v>
      </c>
      <c r="E3876" s="23" t="str">
        <f t="shared" si="360"/>
        <v>Purple</v>
      </c>
      <c r="F3876" s="72" t="s">
        <v>1681</v>
      </c>
      <c r="G3876" s="23"/>
      <c r="H3876" s="24" t="str">
        <f t="shared" si="361"/>
        <v>Start Loc</v>
      </c>
      <c r="I3876" s="24" t="str">
        <f t="shared" si="362"/>
        <v>End Loc</v>
      </c>
      <c r="J3876" s="24" t="str">
        <f t="shared" si="363"/>
        <v>Segment</v>
      </c>
      <c r="K3876" s="71" t="s">
        <v>938</v>
      </c>
      <c r="L3876" s="22">
        <v>0</v>
      </c>
      <c r="M3876" s="22">
        <v>0.24</v>
      </c>
      <c r="N3876" s="22">
        <v>6</v>
      </c>
      <c r="O3876" s="22">
        <v>0</v>
      </c>
      <c r="P3876" s="22">
        <v>1</v>
      </c>
      <c r="Q3876" s="22">
        <v>2</v>
      </c>
      <c r="R3876" s="22"/>
      <c r="S3876" s="22"/>
      <c r="T3876" s="22"/>
      <c r="U3876" t="s">
        <v>1238</v>
      </c>
      <c r="V3876" s="18">
        <f t="shared" si="364"/>
        <v>0.24</v>
      </c>
      <c r="W3876" s="18">
        <v>39.9530829224</v>
      </c>
      <c r="X3876" s="18">
        <v>-83.822998045600002</v>
      </c>
      <c r="Y3876" s="18">
        <v>39.954054634199998</v>
      </c>
      <c r="Z3876" s="18">
        <v>-83.819156163100004</v>
      </c>
      <c r="AA3876" s="71" t="str">
        <f t="shared" si="365"/>
        <v>CLA</v>
      </c>
    </row>
    <row r="3877" spans="1:27" x14ac:dyDescent="0.25">
      <c r="A3877" s="22" t="s">
        <v>4543</v>
      </c>
      <c r="B3877" s="22">
        <v>0</v>
      </c>
      <c r="C3877" s="22" t="s">
        <v>4619</v>
      </c>
      <c r="D3877" s="22">
        <v>9</v>
      </c>
      <c r="E3877" s="23" t="str">
        <f t="shared" si="360"/>
        <v>Purple</v>
      </c>
      <c r="F3877" s="72" t="s">
        <v>1676</v>
      </c>
      <c r="G3877" s="23"/>
      <c r="H3877" s="24" t="str">
        <f t="shared" si="361"/>
        <v>Start Loc</v>
      </c>
      <c r="I3877" s="24" t="str">
        <f t="shared" si="362"/>
        <v>End Loc</v>
      </c>
      <c r="J3877" s="24" t="str">
        <f t="shared" si="363"/>
        <v>Segment</v>
      </c>
      <c r="K3877" s="71" t="s">
        <v>806</v>
      </c>
      <c r="L3877" s="22">
        <v>0.5</v>
      </c>
      <c r="M3877" s="22">
        <v>0.74</v>
      </c>
      <c r="N3877" s="22">
        <v>9</v>
      </c>
      <c r="O3877" s="22">
        <v>0</v>
      </c>
      <c r="P3877" s="22">
        <v>1</v>
      </c>
      <c r="Q3877" s="22">
        <v>6</v>
      </c>
      <c r="R3877" s="22"/>
      <c r="S3877" s="22"/>
      <c r="T3877" s="22"/>
      <c r="U3877" t="s">
        <v>1214</v>
      </c>
      <c r="V3877" s="18">
        <f t="shared" si="364"/>
        <v>0.24</v>
      </c>
      <c r="W3877" s="18">
        <v>39.960898915599998</v>
      </c>
      <c r="X3877" s="18">
        <v>-82.0690911465</v>
      </c>
      <c r="Y3877" s="18">
        <v>39.962444150499998</v>
      </c>
      <c r="Z3877" s="18">
        <v>-82.065107725499999</v>
      </c>
      <c r="AA3877" s="71" t="str">
        <f t="shared" si="365"/>
        <v>MUS</v>
      </c>
    </row>
    <row r="3878" spans="1:27" x14ac:dyDescent="0.25">
      <c r="A3878" s="22" t="s">
        <v>3996</v>
      </c>
      <c r="B3878" s="22">
        <v>0</v>
      </c>
      <c r="C3878" s="22" t="s">
        <v>4608</v>
      </c>
      <c r="D3878" s="22">
        <v>7</v>
      </c>
      <c r="E3878" s="23" t="str">
        <f t="shared" si="360"/>
        <v>Purple</v>
      </c>
      <c r="F3878" s="72" t="s">
        <v>1676</v>
      </c>
      <c r="G3878" s="23"/>
      <c r="H3878" s="24" t="str">
        <f t="shared" si="361"/>
        <v>Start Loc</v>
      </c>
      <c r="I3878" s="24" t="str">
        <f t="shared" si="362"/>
        <v>End Loc</v>
      </c>
      <c r="J3878" s="24" t="str">
        <f t="shared" si="363"/>
        <v>Segment</v>
      </c>
      <c r="K3878" s="71" t="s">
        <v>884</v>
      </c>
      <c r="L3878" s="22">
        <v>1.25</v>
      </c>
      <c r="M3878" s="22">
        <v>1.49</v>
      </c>
      <c r="N3878" s="22">
        <v>7</v>
      </c>
      <c r="O3878" s="22">
        <v>0</v>
      </c>
      <c r="P3878" s="22">
        <v>0</v>
      </c>
      <c r="Q3878" s="22">
        <v>3</v>
      </c>
      <c r="R3878" s="22"/>
      <c r="S3878" s="22"/>
      <c r="T3878" s="22"/>
      <c r="U3878" t="s">
        <v>1349</v>
      </c>
      <c r="V3878" s="18">
        <f t="shared" si="364"/>
        <v>0.24</v>
      </c>
      <c r="W3878" s="18">
        <v>39.960833990799998</v>
      </c>
      <c r="X3878" s="18">
        <v>-81.974460979599996</v>
      </c>
      <c r="Y3878" s="18">
        <v>39.964021081200002</v>
      </c>
      <c r="Z3878" s="18">
        <v>-81.972793797099996</v>
      </c>
      <c r="AA3878" s="71" t="str">
        <f t="shared" si="365"/>
        <v>MUS</v>
      </c>
    </row>
    <row r="3879" spans="1:27" x14ac:dyDescent="0.25">
      <c r="A3879" s="22" t="s">
        <v>4405</v>
      </c>
      <c r="B3879" s="22">
        <v>0</v>
      </c>
      <c r="C3879" s="22" t="s">
        <v>4618</v>
      </c>
      <c r="D3879" s="22">
        <v>7</v>
      </c>
      <c r="E3879" s="23" t="str">
        <f t="shared" si="360"/>
        <v>Purple</v>
      </c>
      <c r="F3879" s="72" t="s">
        <v>1676</v>
      </c>
      <c r="G3879" s="23"/>
      <c r="H3879" s="24" t="str">
        <f t="shared" si="361"/>
        <v>Start Loc</v>
      </c>
      <c r="I3879" s="24" t="str">
        <f t="shared" si="362"/>
        <v>End Loc</v>
      </c>
      <c r="J3879" s="24" t="str">
        <f t="shared" si="363"/>
        <v>Segment</v>
      </c>
      <c r="K3879" s="71" t="s">
        <v>930</v>
      </c>
      <c r="L3879" s="22">
        <v>2</v>
      </c>
      <c r="M3879" s="22">
        <v>2.2400000000000002</v>
      </c>
      <c r="N3879" s="22">
        <v>7</v>
      </c>
      <c r="O3879" s="22">
        <v>0</v>
      </c>
      <c r="P3879" s="22">
        <v>0</v>
      </c>
      <c r="Q3879" s="22">
        <v>5</v>
      </c>
      <c r="R3879" s="22"/>
      <c r="S3879" s="22"/>
      <c r="T3879" s="22"/>
      <c r="U3879" t="s">
        <v>299</v>
      </c>
      <c r="V3879" s="18">
        <f t="shared" si="364"/>
        <v>0.24000000000000021</v>
      </c>
      <c r="W3879" s="18">
        <v>39.987332539699999</v>
      </c>
      <c r="X3879" s="18">
        <v>-82.004503399599997</v>
      </c>
      <c r="Y3879" s="18">
        <v>39.990646180299997</v>
      </c>
      <c r="Z3879" s="18">
        <v>-82.005162748700002</v>
      </c>
      <c r="AA3879" s="71" t="str">
        <f t="shared" si="365"/>
        <v>MUS</v>
      </c>
    </row>
    <row r="3880" spans="1:27" x14ac:dyDescent="0.25">
      <c r="A3880" s="22" t="s">
        <v>4271</v>
      </c>
      <c r="B3880" s="22">
        <v>0</v>
      </c>
      <c r="C3880" s="22" t="s">
        <v>4629</v>
      </c>
      <c r="D3880" s="22">
        <v>6</v>
      </c>
      <c r="E3880" s="23" t="str">
        <f t="shared" si="360"/>
        <v>Purple</v>
      </c>
      <c r="F3880" s="72" t="s">
        <v>1733</v>
      </c>
      <c r="G3880" s="23"/>
      <c r="H3880" s="24" t="str">
        <f t="shared" si="361"/>
        <v>Start Loc</v>
      </c>
      <c r="I3880" s="24" t="str">
        <f t="shared" si="362"/>
        <v>End Loc</v>
      </c>
      <c r="J3880" s="24" t="str">
        <f t="shared" si="363"/>
        <v>Segment</v>
      </c>
      <c r="K3880" s="71" t="s">
        <v>861</v>
      </c>
      <c r="L3880" s="22">
        <v>7</v>
      </c>
      <c r="M3880" s="22">
        <v>7.24</v>
      </c>
      <c r="N3880" s="22">
        <v>6</v>
      </c>
      <c r="O3880" s="22">
        <v>0</v>
      </c>
      <c r="P3880" s="22">
        <v>0</v>
      </c>
      <c r="Q3880" s="22">
        <v>1</v>
      </c>
      <c r="R3880" s="22"/>
      <c r="S3880" s="22"/>
      <c r="T3880" s="22"/>
      <c r="U3880" t="s">
        <v>460</v>
      </c>
      <c r="V3880" s="18">
        <f t="shared" si="364"/>
        <v>0.24000000000000021</v>
      </c>
      <c r="W3880" s="18">
        <v>39.993366710700002</v>
      </c>
      <c r="X3880" s="18">
        <v>-81.558092518199999</v>
      </c>
      <c r="Y3880" s="18">
        <v>39.995630596399998</v>
      </c>
      <c r="Z3880" s="18">
        <v>-81.561398432600001</v>
      </c>
      <c r="AA3880" s="71" t="str">
        <f t="shared" si="365"/>
        <v>GUE</v>
      </c>
    </row>
    <row r="3881" spans="1:27" x14ac:dyDescent="0.25">
      <c r="A3881" s="22" t="s">
        <v>4076</v>
      </c>
      <c r="B3881" s="22">
        <v>0</v>
      </c>
      <c r="C3881" s="22" t="s">
        <v>4631</v>
      </c>
      <c r="D3881" s="22">
        <v>7</v>
      </c>
      <c r="E3881" s="23" t="str">
        <f t="shared" si="360"/>
        <v>Purple</v>
      </c>
      <c r="F3881" s="72" t="s">
        <v>1734</v>
      </c>
      <c r="G3881" s="23"/>
      <c r="H3881" s="24" t="str">
        <f t="shared" si="361"/>
        <v>Start Loc</v>
      </c>
      <c r="I3881" s="24" t="str">
        <f t="shared" si="362"/>
        <v>End Loc</v>
      </c>
      <c r="J3881" s="24" t="str">
        <f t="shared" si="363"/>
        <v>Segment</v>
      </c>
      <c r="K3881" s="71" t="s">
        <v>892</v>
      </c>
      <c r="L3881" s="22">
        <v>3</v>
      </c>
      <c r="M3881" s="22">
        <v>3.24</v>
      </c>
      <c r="N3881" s="22">
        <v>7</v>
      </c>
      <c r="O3881" s="22">
        <v>0</v>
      </c>
      <c r="P3881" s="22">
        <v>0</v>
      </c>
      <c r="Q3881" s="22">
        <v>0</v>
      </c>
      <c r="R3881" s="22"/>
      <c r="S3881" s="22"/>
      <c r="T3881" s="22"/>
      <c r="U3881" t="s">
        <v>308</v>
      </c>
      <c r="V3881" s="18">
        <f t="shared" si="364"/>
        <v>0.24000000000000021</v>
      </c>
      <c r="W3881" s="18">
        <v>39.994719844099997</v>
      </c>
      <c r="X3881" s="18">
        <v>-83.263659608500006</v>
      </c>
      <c r="Y3881" s="18">
        <v>39.998174154099999</v>
      </c>
      <c r="Z3881" s="18">
        <v>-83.263995615200002</v>
      </c>
      <c r="AA3881" s="71" t="str">
        <f t="shared" si="365"/>
        <v>MAD</v>
      </c>
    </row>
    <row r="3882" spans="1:27" x14ac:dyDescent="0.25">
      <c r="A3882" s="22" t="s">
        <v>4164</v>
      </c>
      <c r="B3882" s="22">
        <v>0</v>
      </c>
      <c r="C3882" s="22" t="s">
        <v>4607</v>
      </c>
      <c r="D3882" s="22">
        <v>8</v>
      </c>
      <c r="E3882" s="23" t="str">
        <f t="shared" si="360"/>
        <v>Purple</v>
      </c>
      <c r="F3882" s="72" t="s">
        <v>1676</v>
      </c>
      <c r="G3882" s="23"/>
      <c r="H3882" s="24" t="str">
        <f t="shared" si="361"/>
        <v>Start Loc</v>
      </c>
      <c r="I3882" s="24" t="str">
        <f t="shared" si="362"/>
        <v>End Loc</v>
      </c>
      <c r="J3882" s="24" t="str">
        <f t="shared" si="363"/>
        <v>Segment</v>
      </c>
      <c r="K3882" s="71" t="s">
        <v>841</v>
      </c>
      <c r="L3882" s="22">
        <v>5</v>
      </c>
      <c r="M3882" s="22">
        <v>5.24</v>
      </c>
      <c r="N3882" s="22">
        <v>8</v>
      </c>
      <c r="O3882" s="22">
        <v>0</v>
      </c>
      <c r="P3882" s="22">
        <v>0</v>
      </c>
      <c r="Q3882" s="22">
        <v>1</v>
      </c>
      <c r="R3882" s="22"/>
      <c r="S3882" s="22"/>
      <c r="T3882" s="22"/>
      <c r="U3882" t="s">
        <v>632</v>
      </c>
      <c r="V3882" s="18">
        <f t="shared" si="364"/>
        <v>0.24000000000000021</v>
      </c>
      <c r="W3882" s="18">
        <v>40.0047396732</v>
      </c>
      <c r="X3882" s="18">
        <v>-81.983344288300003</v>
      </c>
      <c r="Y3882" s="18">
        <v>40.007905578200003</v>
      </c>
      <c r="Z3882" s="18">
        <v>-81.984340677099993</v>
      </c>
      <c r="AA3882" s="71" t="str">
        <f t="shared" si="365"/>
        <v>MUS</v>
      </c>
    </row>
    <row r="3883" spans="1:27" x14ac:dyDescent="0.25">
      <c r="A3883" s="22" t="s">
        <v>6578</v>
      </c>
      <c r="B3883" s="22">
        <v>0</v>
      </c>
      <c r="C3883" s="22" t="s">
        <v>4643</v>
      </c>
      <c r="D3883" s="22">
        <v>6</v>
      </c>
      <c r="E3883" s="23" t="str">
        <f t="shared" si="360"/>
        <v>Purple</v>
      </c>
      <c r="F3883" s="72" t="s">
        <v>1676</v>
      </c>
      <c r="G3883" s="23"/>
      <c r="H3883" s="24" t="str">
        <f t="shared" si="361"/>
        <v>Start Loc</v>
      </c>
      <c r="I3883" s="24" t="str">
        <f t="shared" si="362"/>
        <v>End Loc</v>
      </c>
      <c r="J3883" s="24" t="str">
        <f t="shared" si="363"/>
        <v>Segment</v>
      </c>
      <c r="K3883" s="71" t="s">
        <v>930</v>
      </c>
      <c r="L3883" s="22">
        <v>3.5</v>
      </c>
      <c r="M3883" s="22">
        <v>3.74</v>
      </c>
      <c r="N3883" s="22">
        <v>6</v>
      </c>
      <c r="O3883" s="22">
        <v>0</v>
      </c>
      <c r="P3883" s="22">
        <v>0</v>
      </c>
      <c r="Q3883" s="22">
        <v>7</v>
      </c>
      <c r="R3883" s="22"/>
      <c r="S3883" s="22"/>
      <c r="T3883" s="22"/>
      <c r="U3883" t="s">
        <v>299</v>
      </c>
      <c r="V3883" s="18">
        <f t="shared" si="364"/>
        <v>0.24000000000000021</v>
      </c>
      <c r="W3883" s="18">
        <v>40.008555412299998</v>
      </c>
      <c r="X3883" s="18">
        <v>-82.004883903500001</v>
      </c>
      <c r="Y3883" s="18">
        <v>40.011799048199997</v>
      </c>
      <c r="Z3883" s="18">
        <v>-82.006343025299998</v>
      </c>
      <c r="AA3883" s="71" t="str">
        <f t="shared" si="365"/>
        <v>MUS</v>
      </c>
    </row>
    <row r="3884" spans="1:27" x14ac:dyDescent="0.25">
      <c r="A3884" s="22" t="s">
        <v>3378</v>
      </c>
      <c r="B3884" s="22">
        <v>0</v>
      </c>
      <c r="C3884" s="22" t="s">
        <v>4641</v>
      </c>
      <c r="D3884" s="22">
        <v>6</v>
      </c>
      <c r="E3884" s="23" t="str">
        <f t="shared" si="360"/>
        <v>Purple</v>
      </c>
      <c r="F3884" s="72" t="s">
        <v>1733</v>
      </c>
      <c r="G3884" s="23"/>
      <c r="H3884" s="24" t="str">
        <f t="shared" si="361"/>
        <v>Start Loc</v>
      </c>
      <c r="I3884" s="24" t="str">
        <f t="shared" si="362"/>
        <v>End Loc</v>
      </c>
      <c r="J3884" s="24" t="str">
        <f t="shared" si="363"/>
        <v>Segment</v>
      </c>
      <c r="K3884" s="71" t="s">
        <v>861</v>
      </c>
      <c r="L3884" s="22">
        <v>8.5</v>
      </c>
      <c r="M3884" s="22">
        <v>8.74</v>
      </c>
      <c r="N3884" s="22">
        <v>6</v>
      </c>
      <c r="O3884" s="22">
        <v>0</v>
      </c>
      <c r="P3884" s="22">
        <v>1</v>
      </c>
      <c r="Q3884" s="22">
        <v>1</v>
      </c>
      <c r="R3884" s="22"/>
      <c r="S3884" s="22"/>
      <c r="T3884" s="22"/>
      <c r="U3884" t="s">
        <v>460</v>
      </c>
      <c r="V3884" s="18">
        <f t="shared" si="364"/>
        <v>0.24000000000000021</v>
      </c>
      <c r="W3884" s="18">
        <v>40.011523567799998</v>
      </c>
      <c r="X3884" s="18">
        <v>-81.560708324299995</v>
      </c>
      <c r="Y3884" s="18">
        <v>40.014586680999997</v>
      </c>
      <c r="Z3884" s="18">
        <v>-81.562393678800007</v>
      </c>
      <c r="AA3884" s="71" t="str">
        <f t="shared" si="365"/>
        <v>GUE</v>
      </c>
    </row>
    <row r="3885" spans="1:27" x14ac:dyDescent="0.25">
      <c r="A3885" s="22" t="s">
        <v>4551</v>
      </c>
      <c r="B3885" s="22">
        <v>0</v>
      </c>
      <c r="C3885" s="22" t="s">
        <v>4625</v>
      </c>
      <c r="D3885" s="22">
        <v>10</v>
      </c>
      <c r="E3885" s="23" t="str">
        <f t="shared" si="360"/>
        <v>Purple</v>
      </c>
      <c r="F3885" s="72" t="s">
        <v>1685</v>
      </c>
      <c r="G3885" s="23"/>
      <c r="H3885" s="24" t="str">
        <f t="shared" si="361"/>
        <v>Start Loc</v>
      </c>
      <c r="I3885" s="24" t="str">
        <f t="shared" si="362"/>
        <v>End Loc</v>
      </c>
      <c r="J3885" s="24" t="str">
        <f t="shared" si="363"/>
        <v>Segment</v>
      </c>
      <c r="K3885" s="71" t="s">
        <v>833</v>
      </c>
      <c r="L3885" s="22">
        <v>10</v>
      </c>
      <c r="M3885" s="22">
        <v>10.24</v>
      </c>
      <c r="N3885" s="22">
        <v>10</v>
      </c>
      <c r="O3885" s="22">
        <v>0</v>
      </c>
      <c r="P3885" s="22">
        <v>0</v>
      </c>
      <c r="Q3885" s="22">
        <v>2</v>
      </c>
      <c r="R3885" s="22"/>
      <c r="S3885" s="22"/>
      <c r="T3885" s="22"/>
      <c r="U3885" t="s">
        <v>1229</v>
      </c>
      <c r="V3885" s="18">
        <f t="shared" si="364"/>
        <v>0.24000000000000021</v>
      </c>
      <c r="W3885" s="18">
        <v>40.0531420664</v>
      </c>
      <c r="X3885" s="18">
        <v>-82.813070652799993</v>
      </c>
      <c r="Y3885" s="18">
        <v>40.052900677799997</v>
      </c>
      <c r="Z3885" s="18">
        <v>-82.808651572200006</v>
      </c>
      <c r="AA3885" s="71" t="str">
        <f t="shared" si="365"/>
        <v>FRA</v>
      </c>
    </row>
    <row r="3886" spans="1:27" x14ac:dyDescent="0.25">
      <c r="A3886" s="22" t="s">
        <v>4588</v>
      </c>
      <c r="B3886" s="22">
        <v>0</v>
      </c>
      <c r="C3886" s="22" t="s">
        <v>4629</v>
      </c>
      <c r="D3886" s="22">
        <v>6</v>
      </c>
      <c r="E3886" s="23" t="str">
        <f t="shared" si="360"/>
        <v>Purple</v>
      </c>
      <c r="F3886" s="72" t="s">
        <v>1685</v>
      </c>
      <c r="G3886" s="23"/>
      <c r="H3886" s="24" t="str">
        <f t="shared" si="361"/>
        <v>Start Loc</v>
      </c>
      <c r="I3886" s="24" t="str">
        <f t="shared" si="362"/>
        <v>End Loc</v>
      </c>
      <c r="J3886" s="24" t="str">
        <f t="shared" si="363"/>
        <v>Segment</v>
      </c>
      <c r="K3886" s="71" t="s">
        <v>792</v>
      </c>
      <c r="L3886" s="22">
        <v>7</v>
      </c>
      <c r="M3886" s="22">
        <v>7.24</v>
      </c>
      <c r="N3886" s="22">
        <v>6</v>
      </c>
      <c r="O3886" s="22">
        <v>0</v>
      </c>
      <c r="P3886" s="22">
        <v>0</v>
      </c>
      <c r="Q3886" s="22">
        <v>0</v>
      </c>
      <c r="R3886" s="22"/>
      <c r="S3886" s="22"/>
      <c r="T3886" s="22"/>
      <c r="U3886" t="s">
        <v>205</v>
      </c>
      <c r="V3886" s="18">
        <f t="shared" si="364"/>
        <v>0.24000000000000021</v>
      </c>
      <c r="W3886" s="18">
        <v>40.051838155600002</v>
      </c>
      <c r="X3886" s="18">
        <v>-82.810059173900001</v>
      </c>
      <c r="Y3886" s="18">
        <v>40.055215671699997</v>
      </c>
      <c r="Z3886" s="18">
        <v>-82.810441926300001</v>
      </c>
      <c r="AA3886" s="71" t="str">
        <f t="shared" si="365"/>
        <v>FRA</v>
      </c>
    </row>
    <row r="3887" spans="1:27" x14ac:dyDescent="0.25">
      <c r="A3887" s="22" t="s">
        <v>4206</v>
      </c>
      <c r="B3887" s="22">
        <v>0</v>
      </c>
      <c r="C3887" s="22" t="s">
        <v>4668</v>
      </c>
      <c r="D3887" s="22">
        <v>7</v>
      </c>
      <c r="E3887" s="23" t="str">
        <f t="shared" si="360"/>
        <v>Purple</v>
      </c>
      <c r="F3887" s="72" t="s">
        <v>1699</v>
      </c>
      <c r="G3887" s="23"/>
      <c r="H3887" s="24" t="str">
        <f t="shared" si="361"/>
        <v>Start Loc</v>
      </c>
      <c r="I3887" s="24" t="str">
        <f t="shared" si="362"/>
        <v>End Loc</v>
      </c>
      <c r="J3887" s="24" t="str">
        <f t="shared" si="363"/>
        <v>Segment</v>
      </c>
      <c r="K3887" s="71" t="s">
        <v>1081</v>
      </c>
      <c r="L3887" s="22">
        <v>9.5</v>
      </c>
      <c r="M3887" s="22">
        <v>9.74</v>
      </c>
      <c r="N3887" s="22">
        <v>7</v>
      </c>
      <c r="O3887" s="22">
        <v>0</v>
      </c>
      <c r="P3887" s="22">
        <v>0</v>
      </c>
      <c r="Q3887" s="22">
        <v>4</v>
      </c>
      <c r="R3887" s="22"/>
      <c r="S3887" s="22"/>
      <c r="T3887" s="22"/>
      <c r="U3887" t="s">
        <v>527</v>
      </c>
      <c r="V3887" s="18">
        <f t="shared" si="364"/>
        <v>0.24000000000000021</v>
      </c>
      <c r="W3887" s="18">
        <v>40.066565157299998</v>
      </c>
      <c r="X3887" s="18">
        <v>-82.291646086599997</v>
      </c>
      <c r="Y3887" s="18">
        <v>40.068462343699998</v>
      </c>
      <c r="Z3887" s="18">
        <v>-82.294339286099998</v>
      </c>
      <c r="AA3887" s="71" t="str">
        <f t="shared" si="365"/>
        <v>LIC</v>
      </c>
    </row>
    <row r="3888" spans="1:27" x14ac:dyDescent="0.25">
      <c r="A3888" s="22" t="s">
        <v>4502</v>
      </c>
      <c r="B3888" s="22">
        <v>0</v>
      </c>
      <c r="C3888" s="22" t="s">
        <v>4606</v>
      </c>
      <c r="D3888" s="22">
        <v>7</v>
      </c>
      <c r="E3888" s="23" t="str">
        <f t="shared" si="360"/>
        <v>Purple</v>
      </c>
      <c r="F3888" s="72" t="s">
        <v>1715</v>
      </c>
      <c r="G3888" s="23"/>
      <c r="H3888" s="24" t="str">
        <f t="shared" si="361"/>
        <v>Start Loc</v>
      </c>
      <c r="I3888" s="24" t="str">
        <f t="shared" si="362"/>
        <v>End Loc</v>
      </c>
      <c r="J3888" s="24" t="str">
        <f t="shared" si="363"/>
        <v>Segment</v>
      </c>
      <c r="K3888" s="71" t="s">
        <v>923</v>
      </c>
      <c r="L3888" s="22">
        <v>0.25</v>
      </c>
      <c r="M3888" s="22">
        <v>0.49</v>
      </c>
      <c r="N3888" s="22">
        <v>7</v>
      </c>
      <c r="O3888" s="22">
        <v>0</v>
      </c>
      <c r="P3888" s="22">
        <v>0</v>
      </c>
      <c r="Q3888" s="22">
        <v>2</v>
      </c>
      <c r="R3888" s="22"/>
      <c r="S3888" s="22"/>
      <c r="T3888" s="22"/>
      <c r="U3888" t="s">
        <v>1374</v>
      </c>
      <c r="V3888" s="18">
        <f t="shared" si="364"/>
        <v>0.24</v>
      </c>
      <c r="W3888" s="18">
        <v>40.0701413659</v>
      </c>
      <c r="X3888" s="18">
        <v>-80.815345175299996</v>
      </c>
      <c r="Y3888" s="18">
        <v>40.070646189900003</v>
      </c>
      <c r="Z3888" s="18">
        <v>-80.811333350500007</v>
      </c>
      <c r="AA3888" s="71" t="str">
        <f t="shared" si="365"/>
        <v>BEL</v>
      </c>
    </row>
    <row r="3889" spans="1:27" x14ac:dyDescent="0.25">
      <c r="A3889" s="22" t="s">
        <v>4156</v>
      </c>
      <c r="B3889" s="22">
        <v>0</v>
      </c>
      <c r="C3889" s="22" t="s">
        <v>4622</v>
      </c>
      <c r="D3889" s="22">
        <v>6</v>
      </c>
      <c r="E3889" s="23" t="str">
        <f t="shared" si="360"/>
        <v>Purple</v>
      </c>
      <c r="F3889" s="72" t="s">
        <v>1676</v>
      </c>
      <c r="G3889" s="23"/>
      <c r="H3889" s="24" t="str">
        <f t="shared" si="361"/>
        <v>Start Loc</v>
      </c>
      <c r="I3889" s="24" t="str">
        <f t="shared" si="362"/>
        <v>End Loc</v>
      </c>
      <c r="J3889" s="24" t="str">
        <f t="shared" si="363"/>
        <v>Segment</v>
      </c>
      <c r="K3889" s="71" t="s">
        <v>911</v>
      </c>
      <c r="L3889" s="22">
        <v>1.5</v>
      </c>
      <c r="M3889" s="22">
        <v>1.74</v>
      </c>
      <c r="N3889" s="22">
        <v>6</v>
      </c>
      <c r="O3889" s="22">
        <v>0</v>
      </c>
      <c r="P3889" s="22">
        <v>0</v>
      </c>
      <c r="Q3889" s="22">
        <v>2</v>
      </c>
      <c r="R3889" s="22"/>
      <c r="S3889" s="22"/>
      <c r="T3889" s="22"/>
      <c r="U3889" t="s">
        <v>285</v>
      </c>
      <c r="V3889" s="18">
        <f t="shared" si="364"/>
        <v>0.24</v>
      </c>
      <c r="W3889" s="18">
        <v>40.084171169400001</v>
      </c>
      <c r="X3889" s="18">
        <v>-82.089518299800005</v>
      </c>
      <c r="Y3889" s="18">
        <v>40.086099089800001</v>
      </c>
      <c r="Z3889" s="18">
        <v>-82.091857485000006</v>
      </c>
      <c r="AA3889" s="71" t="str">
        <f t="shared" si="365"/>
        <v>MUS</v>
      </c>
    </row>
    <row r="3890" spans="1:27" x14ac:dyDescent="0.25">
      <c r="A3890" s="22" t="s">
        <v>4531</v>
      </c>
      <c r="B3890" s="22">
        <v>0</v>
      </c>
      <c r="C3890" s="22" t="s">
        <v>4701</v>
      </c>
      <c r="D3890" s="22">
        <v>10</v>
      </c>
      <c r="E3890" s="23" t="str">
        <f t="shared" si="360"/>
        <v>Purple</v>
      </c>
      <c r="F3890" s="72" t="s">
        <v>1715</v>
      </c>
      <c r="G3890" s="23"/>
      <c r="H3890" s="24" t="str">
        <f t="shared" si="361"/>
        <v>Start Loc</v>
      </c>
      <c r="I3890" s="24" t="str">
        <f t="shared" si="362"/>
        <v>End Loc</v>
      </c>
      <c r="J3890" s="24" t="str">
        <f t="shared" si="363"/>
        <v>Segment</v>
      </c>
      <c r="K3890" s="71" t="s">
        <v>952</v>
      </c>
      <c r="L3890" s="22">
        <v>25</v>
      </c>
      <c r="M3890" s="22">
        <v>25.24</v>
      </c>
      <c r="N3890" s="22">
        <v>10</v>
      </c>
      <c r="O3890" s="22">
        <v>1</v>
      </c>
      <c r="P3890" s="22">
        <v>0</v>
      </c>
      <c r="Q3890" s="22">
        <v>6</v>
      </c>
      <c r="R3890" s="22"/>
      <c r="S3890" s="22"/>
      <c r="T3890" s="22"/>
      <c r="U3890" t="s">
        <v>466</v>
      </c>
      <c r="V3890" s="18">
        <f t="shared" si="364"/>
        <v>0.23999999999999844</v>
      </c>
      <c r="W3890" s="18">
        <v>40.101744241699997</v>
      </c>
      <c r="X3890" s="18">
        <v>-80.890818170599999</v>
      </c>
      <c r="Y3890" s="18">
        <v>40.104449294799998</v>
      </c>
      <c r="Z3890" s="18">
        <v>-80.888750995300001</v>
      </c>
      <c r="AA3890" s="71" t="str">
        <f t="shared" si="365"/>
        <v>BEL</v>
      </c>
    </row>
    <row r="3891" spans="1:27" x14ac:dyDescent="0.25">
      <c r="A3891" s="22" t="s">
        <v>4123</v>
      </c>
      <c r="B3891" s="22">
        <v>0</v>
      </c>
      <c r="C3891" s="22" t="s">
        <v>4643</v>
      </c>
      <c r="D3891" s="22">
        <v>10</v>
      </c>
      <c r="E3891" s="23" t="str">
        <f t="shared" si="360"/>
        <v>Purple</v>
      </c>
      <c r="F3891" s="72" t="s">
        <v>1676</v>
      </c>
      <c r="G3891" s="23"/>
      <c r="H3891" s="24" t="str">
        <f t="shared" si="361"/>
        <v>Start Loc</v>
      </c>
      <c r="I3891" s="24" t="str">
        <f t="shared" si="362"/>
        <v>End Loc</v>
      </c>
      <c r="J3891" s="24" t="str">
        <f t="shared" si="363"/>
        <v>Segment</v>
      </c>
      <c r="K3891" s="71" t="s">
        <v>911</v>
      </c>
      <c r="L3891" s="22">
        <v>3.5</v>
      </c>
      <c r="M3891" s="22">
        <v>3.74</v>
      </c>
      <c r="N3891" s="22">
        <v>10</v>
      </c>
      <c r="O3891" s="22">
        <v>0</v>
      </c>
      <c r="P3891" s="22">
        <v>0</v>
      </c>
      <c r="Q3891" s="22">
        <v>2</v>
      </c>
      <c r="R3891" s="22"/>
      <c r="S3891" s="22"/>
      <c r="T3891" s="22"/>
      <c r="U3891" t="s">
        <v>285</v>
      </c>
      <c r="V3891" s="18">
        <f t="shared" si="364"/>
        <v>0.24000000000000021</v>
      </c>
      <c r="W3891" s="18">
        <v>40.104128835399997</v>
      </c>
      <c r="X3891" s="18">
        <v>-82.105432347600001</v>
      </c>
      <c r="Y3891" s="18">
        <v>40.107086561400003</v>
      </c>
      <c r="Z3891" s="18">
        <v>-82.107461555599997</v>
      </c>
      <c r="AA3891" s="71" t="str">
        <f t="shared" si="365"/>
        <v>MUS</v>
      </c>
    </row>
    <row r="3892" spans="1:27" x14ac:dyDescent="0.25">
      <c r="A3892" s="22" t="s">
        <v>4105</v>
      </c>
      <c r="B3892" s="22">
        <v>0</v>
      </c>
      <c r="C3892" s="22" t="s">
        <v>4606</v>
      </c>
      <c r="D3892" s="22">
        <v>6</v>
      </c>
      <c r="E3892" s="23" t="str">
        <f t="shared" si="360"/>
        <v>Purple</v>
      </c>
      <c r="F3892" s="72" t="s">
        <v>1715</v>
      </c>
      <c r="G3892" s="23"/>
      <c r="H3892" s="24" t="str">
        <f t="shared" si="361"/>
        <v>Start Loc</v>
      </c>
      <c r="I3892" s="24" t="str">
        <f t="shared" si="362"/>
        <v>End Loc</v>
      </c>
      <c r="J3892" s="24" t="str">
        <f t="shared" si="363"/>
        <v>Segment</v>
      </c>
      <c r="K3892" s="71" t="s">
        <v>934</v>
      </c>
      <c r="L3892" s="22">
        <v>0.25</v>
      </c>
      <c r="M3892" s="22">
        <v>0.49</v>
      </c>
      <c r="N3892" s="22">
        <v>6</v>
      </c>
      <c r="O3892" s="22">
        <v>0</v>
      </c>
      <c r="P3892" s="22">
        <v>0</v>
      </c>
      <c r="Q3892" s="22">
        <v>3</v>
      </c>
      <c r="R3892" s="22"/>
      <c r="S3892" s="22"/>
      <c r="T3892" s="22"/>
      <c r="U3892" t="s">
        <v>1594</v>
      </c>
      <c r="V3892" s="18">
        <f t="shared" si="364"/>
        <v>0.24</v>
      </c>
      <c r="W3892" s="18">
        <v>40.136090959100002</v>
      </c>
      <c r="X3892" s="18">
        <v>-80.992380651000005</v>
      </c>
      <c r="Y3892" s="18">
        <v>40.138321191800003</v>
      </c>
      <c r="Z3892" s="18">
        <v>-80.990550836599994</v>
      </c>
      <c r="AA3892" s="71" t="str">
        <f t="shared" si="365"/>
        <v>BEL</v>
      </c>
    </row>
    <row r="3893" spans="1:27" x14ac:dyDescent="0.25">
      <c r="A3893" s="22" t="s">
        <v>4503</v>
      </c>
      <c r="B3893" s="22">
        <v>0</v>
      </c>
      <c r="C3893" s="22" t="s">
        <v>4626</v>
      </c>
      <c r="D3893" s="22">
        <v>6</v>
      </c>
      <c r="E3893" s="23" t="str">
        <f t="shared" si="360"/>
        <v>Purple</v>
      </c>
      <c r="F3893" s="72" t="s">
        <v>1690</v>
      </c>
      <c r="G3893" s="23"/>
      <c r="H3893" s="24" t="str">
        <f t="shared" si="361"/>
        <v>Start Loc</v>
      </c>
      <c r="I3893" s="24" t="str">
        <f t="shared" si="362"/>
        <v>End Loc</v>
      </c>
      <c r="J3893" s="24" t="str">
        <f t="shared" si="363"/>
        <v>Segment</v>
      </c>
      <c r="K3893" s="71" t="s">
        <v>854</v>
      </c>
      <c r="L3893" s="22">
        <v>1.75</v>
      </c>
      <c r="M3893" s="22">
        <v>1.99</v>
      </c>
      <c r="N3893" s="22">
        <v>6</v>
      </c>
      <c r="O3893" s="22">
        <v>0</v>
      </c>
      <c r="P3893" s="22">
        <v>0</v>
      </c>
      <c r="Q3893" s="22">
        <v>1</v>
      </c>
      <c r="R3893" s="22"/>
      <c r="S3893" s="22"/>
      <c r="T3893" s="22"/>
      <c r="U3893" t="s">
        <v>241</v>
      </c>
      <c r="V3893" s="18">
        <f t="shared" si="364"/>
        <v>0.24</v>
      </c>
      <c r="W3893" s="18">
        <v>40.155860709400002</v>
      </c>
      <c r="X3893" s="18">
        <v>-82.970170439</v>
      </c>
      <c r="Y3893" s="18">
        <v>40.153547907399997</v>
      </c>
      <c r="Z3893" s="18">
        <v>-82.966876631299996</v>
      </c>
      <c r="AA3893" s="71" t="str">
        <f t="shared" si="365"/>
        <v>DEL</v>
      </c>
    </row>
    <row r="3894" spans="1:27" x14ac:dyDescent="0.25">
      <c r="A3894" s="22" t="s">
        <v>4492</v>
      </c>
      <c r="B3894" s="22">
        <v>0</v>
      </c>
      <c r="C3894" s="22" t="s">
        <v>4612</v>
      </c>
      <c r="D3894" s="22">
        <v>9</v>
      </c>
      <c r="E3894" s="23" t="str">
        <f t="shared" si="360"/>
        <v>Purple</v>
      </c>
      <c r="F3894" s="72" t="s">
        <v>1690</v>
      </c>
      <c r="G3894" s="23"/>
      <c r="H3894" s="24" t="str">
        <f t="shared" si="361"/>
        <v>Start Loc</v>
      </c>
      <c r="I3894" s="24" t="str">
        <f t="shared" si="362"/>
        <v>End Loc</v>
      </c>
      <c r="J3894" s="24" t="str">
        <f t="shared" si="363"/>
        <v>Segment</v>
      </c>
      <c r="K3894" s="71" t="s">
        <v>875</v>
      </c>
      <c r="L3894" s="22">
        <v>1</v>
      </c>
      <c r="M3894" s="22">
        <v>1.24</v>
      </c>
      <c r="N3894" s="22">
        <v>9</v>
      </c>
      <c r="O3894" s="22">
        <v>0</v>
      </c>
      <c r="P3894" s="22">
        <v>0</v>
      </c>
      <c r="Q3894" s="22">
        <v>3</v>
      </c>
      <c r="R3894" s="22"/>
      <c r="S3894" s="22"/>
      <c r="T3894" s="22"/>
      <c r="U3894" t="s">
        <v>255</v>
      </c>
      <c r="V3894" s="18">
        <f t="shared" si="364"/>
        <v>0.24</v>
      </c>
      <c r="W3894" s="18">
        <v>40.152918136899999</v>
      </c>
      <c r="X3894" s="18">
        <v>-83.092305061600001</v>
      </c>
      <c r="Y3894" s="18">
        <v>40.156228960999997</v>
      </c>
      <c r="Z3894" s="18">
        <v>-83.092070491699999</v>
      </c>
      <c r="AA3894" s="71" t="str">
        <f t="shared" si="365"/>
        <v>DEL</v>
      </c>
    </row>
    <row r="3895" spans="1:27" x14ac:dyDescent="0.25">
      <c r="A3895" s="22" t="s">
        <v>4408</v>
      </c>
      <c r="B3895" s="22">
        <v>0</v>
      </c>
      <c r="C3895" s="22" t="s">
        <v>4620</v>
      </c>
      <c r="D3895" s="22">
        <v>10</v>
      </c>
      <c r="E3895" s="23" t="str">
        <f t="shared" si="360"/>
        <v>Purple</v>
      </c>
      <c r="F3895" s="72" t="s">
        <v>1690</v>
      </c>
      <c r="G3895" s="23"/>
      <c r="H3895" s="24" t="str">
        <f t="shared" si="361"/>
        <v>Start Loc</v>
      </c>
      <c r="I3895" s="24" t="str">
        <f t="shared" si="362"/>
        <v>End Loc</v>
      </c>
      <c r="J3895" s="24" t="str">
        <f t="shared" si="363"/>
        <v>Segment</v>
      </c>
      <c r="K3895" s="71" t="s">
        <v>854</v>
      </c>
      <c r="L3895" s="22">
        <v>0</v>
      </c>
      <c r="M3895" s="22">
        <v>0.24</v>
      </c>
      <c r="N3895" s="22">
        <v>10</v>
      </c>
      <c r="O3895" s="22">
        <v>0</v>
      </c>
      <c r="P3895" s="22">
        <v>0</v>
      </c>
      <c r="Q3895" s="22">
        <v>5</v>
      </c>
      <c r="R3895" s="22"/>
      <c r="S3895" s="22"/>
      <c r="T3895" s="22"/>
      <c r="U3895" t="s">
        <v>241</v>
      </c>
      <c r="V3895" s="18">
        <f t="shared" si="364"/>
        <v>0.24</v>
      </c>
      <c r="W3895" s="18">
        <v>40.156680194800003</v>
      </c>
      <c r="X3895" s="18">
        <v>-83.002905381199994</v>
      </c>
      <c r="Y3895" s="18">
        <v>40.157156581999999</v>
      </c>
      <c r="Z3895" s="18">
        <v>-82.998489944200003</v>
      </c>
      <c r="AA3895" s="71" t="str">
        <f t="shared" si="365"/>
        <v>DEL</v>
      </c>
    </row>
    <row r="3896" spans="1:27" x14ac:dyDescent="0.25">
      <c r="A3896" s="22" t="s">
        <v>4496</v>
      </c>
      <c r="B3896" s="22">
        <v>0</v>
      </c>
      <c r="C3896" s="22" t="s">
        <v>4626</v>
      </c>
      <c r="D3896" s="22">
        <v>7</v>
      </c>
      <c r="E3896" s="23" t="str">
        <f t="shared" si="360"/>
        <v>Purple</v>
      </c>
      <c r="F3896" s="72" t="s">
        <v>1690</v>
      </c>
      <c r="G3896" s="23"/>
      <c r="H3896" s="24" t="str">
        <f t="shared" si="361"/>
        <v>Start Loc</v>
      </c>
      <c r="I3896" s="24" t="str">
        <f t="shared" si="362"/>
        <v>End Loc</v>
      </c>
      <c r="J3896" s="24" t="str">
        <f t="shared" si="363"/>
        <v>Segment</v>
      </c>
      <c r="K3896" s="71" t="s">
        <v>890</v>
      </c>
      <c r="L3896" s="22">
        <v>1.75</v>
      </c>
      <c r="M3896" s="22">
        <v>1.99</v>
      </c>
      <c r="N3896" s="22">
        <v>7</v>
      </c>
      <c r="O3896" s="22">
        <v>0</v>
      </c>
      <c r="P3896" s="22">
        <v>0</v>
      </c>
      <c r="Q3896" s="22">
        <v>1</v>
      </c>
      <c r="R3896" s="22"/>
      <c r="S3896" s="22"/>
      <c r="T3896" s="22"/>
      <c r="U3896" t="s">
        <v>268</v>
      </c>
      <c r="V3896" s="18">
        <f t="shared" si="364"/>
        <v>0.24</v>
      </c>
      <c r="W3896" s="18">
        <v>40.196966708300003</v>
      </c>
      <c r="X3896" s="18">
        <v>-83.138532792000007</v>
      </c>
      <c r="Y3896" s="18">
        <v>40.197460256200003</v>
      </c>
      <c r="Z3896" s="18">
        <v>-83.134132380200001</v>
      </c>
      <c r="AA3896" s="71" t="str">
        <f t="shared" si="365"/>
        <v>DEL</v>
      </c>
    </row>
    <row r="3897" spans="1:27" x14ac:dyDescent="0.25">
      <c r="A3897" s="22" t="s">
        <v>6571</v>
      </c>
      <c r="B3897" s="22">
        <v>0</v>
      </c>
      <c r="C3897" s="22" t="s">
        <v>4620</v>
      </c>
      <c r="D3897" s="22">
        <v>6</v>
      </c>
      <c r="E3897" s="23" t="str">
        <f t="shared" si="360"/>
        <v>Purple</v>
      </c>
      <c r="F3897" s="72" t="s">
        <v>1682</v>
      </c>
      <c r="G3897" s="23"/>
      <c r="H3897" s="24" t="str">
        <f t="shared" si="361"/>
        <v>Start Loc</v>
      </c>
      <c r="I3897" s="24" t="str">
        <f t="shared" si="362"/>
        <v>End Loc</v>
      </c>
      <c r="J3897" s="24" t="str">
        <f t="shared" si="363"/>
        <v>Segment</v>
      </c>
      <c r="K3897" s="71" t="s">
        <v>792</v>
      </c>
      <c r="L3897" s="22">
        <v>0</v>
      </c>
      <c r="M3897" s="22">
        <v>0.24</v>
      </c>
      <c r="N3897" s="22">
        <v>6</v>
      </c>
      <c r="O3897" s="22">
        <v>0</v>
      </c>
      <c r="P3897" s="22">
        <v>0</v>
      </c>
      <c r="Q3897" s="22">
        <v>2</v>
      </c>
      <c r="R3897" s="22"/>
      <c r="S3897" s="22"/>
      <c r="T3897" s="22"/>
      <c r="U3897" t="s">
        <v>1625</v>
      </c>
      <c r="V3897" s="18">
        <f t="shared" si="364"/>
        <v>0.24</v>
      </c>
      <c r="W3897" s="18">
        <v>40.229846778800002</v>
      </c>
      <c r="X3897" s="18">
        <v>-80.879092850099994</v>
      </c>
      <c r="Y3897" s="18">
        <v>40.225436128600002</v>
      </c>
      <c r="Z3897" s="18">
        <v>-80.878800276899995</v>
      </c>
      <c r="AA3897" s="71" t="str">
        <f t="shared" si="365"/>
        <v>JEF</v>
      </c>
    </row>
    <row r="3898" spans="1:27" x14ac:dyDescent="0.25">
      <c r="A3898" s="22" t="s">
        <v>4127</v>
      </c>
      <c r="B3898" s="22">
        <v>0</v>
      </c>
      <c r="C3898" s="22" t="s">
        <v>4627</v>
      </c>
      <c r="D3898" s="22">
        <v>7</v>
      </c>
      <c r="E3898" s="23" t="str">
        <f t="shared" si="360"/>
        <v>Purple</v>
      </c>
      <c r="F3898" s="72" t="s">
        <v>1697</v>
      </c>
      <c r="G3898" s="23"/>
      <c r="H3898" s="24" t="str">
        <f t="shared" si="361"/>
        <v>Start Loc</v>
      </c>
      <c r="I3898" s="24" t="str">
        <f t="shared" si="362"/>
        <v>End Loc</v>
      </c>
      <c r="J3898" s="24" t="str">
        <f t="shared" si="363"/>
        <v>Segment</v>
      </c>
      <c r="K3898" s="71" t="s">
        <v>929</v>
      </c>
      <c r="L3898" s="22">
        <v>3.25</v>
      </c>
      <c r="M3898" s="22">
        <v>3.49</v>
      </c>
      <c r="N3898" s="22">
        <v>7</v>
      </c>
      <c r="O3898" s="22">
        <v>0</v>
      </c>
      <c r="P3898" s="22">
        <v>0</v>
      </c>
      <c r="Q3898" s="22">
        <v>2</v>
      </c>
      <c r="R3898" s="22"/>
      <c r="S3898" s="22"/>
      <c r="T3898" s="22"/>
      <c r="U3898" t="s">
        <v>1261</v>
      </c>
      <c r="V3898" s="18">
        <f t="shared" si="364"/>
        <v>0.24000000000000021</v>
      </c>
      <c r="W3898" s="18">
        <v>40.240534417900001</v>
      </c>
      <c r="X3898" s="18">
        <v>-84.187130764000003</v>
      </c>
      <c r="Y3898" s="18">
        <v>40.242731814899997</v>
      </c>
      <c r="Z3898" s="18">
        <v>-84.183669109700006</v>
      </c>
      <c r="AA3898" s="71" t="str">
        <f t="shared" si="365"/>
        <v>SHE</v>
      </c>
    </row>
    <row r="3899" spans="1:27" x14ac:dyDescent="0.25">
      <c r="A3899" s="22" t="s">
        <v>4420</v>
      </c>
      <c r="B3899" s="22">
        <v>0</v>
      </c>
      <c r="C3899" s="22" t="s">
        <v>4626</v>
      </c>
      <c r="D3899" s="22">
        <v>9</v>
      </c>
      <c r="E3899" s="23" t="str">
        <f t="shared" si="360"/>
        <v>Purple</v>
      </c>
      <c r="F3899" s="72" t="s">
        <v>1686</v>
      </c>
      <c r="G3899" s="23"/>
      <c r="H3899" s="24" t="str">
        <f t="shared" si="361"/>
        <v>Start Loc</v>
      </c>
      <c r="I3899" s="24" t="str">
        <f t="shared" si="362"/>
        <v>End Loc</v>
      </c>
      <c r="J3899" s="24" t="str">
        <f t="shared" si="363"/>
        <v>Segment</v>
      </c>
      <c r="K3899" s="71" t="s">
        <v>859</v>
      </c>
      <c r="L3899" s="22">
        <v>1.75</v>
      </c>
      <c r="M3899" s="22">
        <v>1.99</v>
      </c>
      <c r="N3899" s="22">
        <v>9</v>
      </c>
      <c r="O3899" s="22">
        <v>0</v>
      </c>
      <c r="P3899" s="22">
        <v>0</v>
      </c>
      <c r="Q3899" s="22">
        <v>7</v>
      </c>
      <c r="R3899" s="22"/>
      <c r="S3899" s="22"/>
      <c r="T3899" s="22"/>
      <c r="U3899" t="s">
        <v>1243</v>
      </c>
      <c r="V3899" s="18">
        <f t="shared" si="364"/>
        <v>0.24</v>
      </c>
      <c r="W3899" s="18">
        <v>40.272005772299998</v>
      </c>
      <c r="X3899" s="18">
        <v>-83.499061499099994</v>
      </c>
      <c r="Y3899" s="18">
        <v>40.269499432400004</v>
      </c>
      <c r="Z3899" s="18">
        <v>-83.496971373700006</v>
      </c>
      <c r="AA3899" s="71" t="str">
        <f t="shared" si="365"/>
        <v>UNI</v>
      </c>
    </row>
    <row r="3900" spans="1:27" x14ac:dyDescent="0.25">
      <c r="A3900" s="22" t="s">
        <v>4274</v>
      </c>
      <c r="B3900" s="22">
        <v>0</v>
      </c>
      <c r="C3900" s="22" t="s">
        <v>4644</v>
      </c>
      <c r="D3900" s="22">
        <v>8</v>
      </c>
      <c r="E3900" s="23" t="str">
        <f t="shared" si="360"/>
        <v>Purple</v>
      </c>
      <c r="F3900" s="72" t="s">
        <v>1716</v>
      </c>
      <c r="G3900" s="23"/>
      <c r="H3900" s="24" t="str">
        <f t="shared" si="361"/>
        <v>Start Loc</v>
      </c>
      <c r="I3900" s="24" t="str">
        <f t="shared" si="362"/>
        <v>End Loc</v>
      </c>
      <c r="J3900" s="24" t="str">
        <f t="shared" si="363"/>
        <v>Segment</v>
      </c>
      <c r="K3900" s="71" t="s">
        <v>842</v>
      </c>
      <c r="L3900" s="22">
        <v>5.25</v>
      </c>
      <c r="M3900" s="22">
        <v>5.49</v>
      </c>
      <c r="N3900" s="22">
        <v>8</v>
      </c>
      <c r="O3900" s="22">
        <v>0</v>
      </c>
      <c r="P3900" s="22">
        <v>0</v>
      </c>
      <c r="Q3900" s="22">
        <v>3</v>
      </c>
      <c r="R3900" s="22"/>
      <c r="S3900" s="22"/>
      <c r="T3900" s="22"/>
      <c r="U3900" t="s">
        <v>230</v>
      </c>
      <c r="V3900" s="18">
        <f t="shared" si="364"/>
        <v>0.24000000000000021</v>
      </c>
      <c r="W3900" s="18">
        <v>40.278182408500001</v>
      </c>
      <c r="X3900" s="18">
        <v>-81.780205568900001</v>
      </c>
      <c r="Y3900" s="18">
        <v>40.278316855900002</v>
      </c>
      <c r="Z3900" s="18">
        <v>-81.775697286500005</v>
      </c>
      <c r="AA3900" s="71" t="str">
        <f t="shared" si="365"/>
        <v>COS</v>
      </c>
    </row>
    <row r="3901" spans="1:27" x14ac:dyDescent="0.25">
      <c r="A3901" s="22" t="s">
        <v>4428</v>
      </c>
      <c r="B3901" s="22">
        <v>0</v>
      </c>
      <c r="C3901" s="22" t="s">
        <v>4614</v>
      </c>
      <c r="D3901" s="22">
        <v>6</v>
      </c>
      <c r="E3901" s="23" t="str">
        <f t="shared" si="360"/>
        <v>Purple</v>
      </c>
      <c r="F3901" s="72" t="s">
        <v>1716</v>
      </c>
      <c r="G3901" s="23"/>
      <c r="H3901" s="24" t="str">
        <f t="shared" si="361"/>
        <v>Start Loc</v>
      </c>
      <c r="I3901" s="24" t="str">
        <f t="shared" si="362"/>
        <v>End Loc</v>
      </c>
      <c r="J3901" s="24" t="str">
        <f t="shared" si="363"/>
        <v>Segment</v>
      </c>
      <c r="K3901" s="71" t="s">
        <v>842</v>
      </c>
      <c r="L3901" s="22">
        <v>3.75</v>
      </c>
      <c r="M3901" s="22">
        <v>3.99</v>
      </c>
      <c r="N3901" s="22">
        <v>6</v>
      </c>
      <c r="O3901" s="22">
        <v>2</v>
      </c>
      <c r="P3901" s="22">
        <v>0</v>
      </c>
      <c r="Q3901" s="22">
        <v>1</v>
      </c>
      <c r="R3901" s="22"/>
      <c r="S3901" s="22"/>
      <c r="T3901" s="22"/>
      <c r="U3901" t="s">
        <v>230</v>
      </c>
      <c r="V3901" s="18">
        <f t="shared" si="364"/>
        <v>0.24000000000000021</v>
      </c>
      <c r="W3901" s="18">
        <v>40.276348183899998</v>
      </c>
      <c r="X3901" s="18">
        <v>-81.806849472699994</v>
      </c>
      <c r="Y3901" s="18">
        <v>40.2783937739</v>
      </c>
      <c r="Z3901" s="18">
        <v>-81.803729585100001</v>
      </c>
      <c r="AA3901" s="71" t="str">
        <f t="shared" si="365"/>
        <v>COS</v>
      </c>
    </row>
    <row r="3902" spans="1:27" x14ac:dyDescent="0.25">
      <c r="A3902" s="22" t="s">
        <v>4473</v>
      </c>
      <c r="B3902" s="22">
        <v>0</v>
      </c>
      <c r="C3902" s="22" t="s">
        <v>4618</v>
      </c>
      <c r="D3902" s="22">
        <v>10</v>
      </c>
      <c r="E3902" s="23" t="str">
        <f t="shared" si="360"/>
        <v>Purple</v>
      </c>
      <c r="F3902" s="72" t="s">
        <v>1679</v>
      </c>
      <c r="G3902" s="23"/>
      <c r="H3902" s="24" t="str">
        <f t="shared" si="361"/>
        <v>Start Loc</v>
      </c>
      <c r="I3902" s="24" t="str">
        <f t="shared" si="362"/>
        <v>End Loc</v>
      </c>
      <c r="J3902" s="24" t="str">
        <f t="shared" si="363"/>
        <v>Segment</v>
      </c>
      <c r="K3902" s="71" t="s">
        <v>912</v>
      </c>
      <c r="L3902" s="22">
        <v>2</v>
      </c>
      <c r="M3902" s="22">
        <v>2.2400000000000002</v>
      </c>
      <c r="N3902" s="22">
        <v>10</v>
      </c>
      <c r="O3902" s="22">
        <v>0</v>
      </c>
      <c r="P3902" s="22">
        <v>0</v>
      </c>
      <c r="Q3902" s="22">
        <v>2</v>
      </c>
      <c r="R3902" s="22"/>
      <c r="S3902" s="22"/>
      <c r="T3902" s="22"/>
      <c r="U3902" t="s">
        <v>371</v>
      </c>
      <c r="V3902" s="18">
        <f t="shared" si="364"/>
        <v>0.24000000000000021</v>
      </c>
      <c r="W3902" s="18">
        <v>40.313826743600004</v>
      </c>
      <c r="X3902" s="18">
        <v>-83.710276122300002</v>
      </c>
      <c r="Y3902" s="18">
        <v>40.312494278099997</v>
      </c>
      <c r="Z3902" s="18">
        <v>-83.706702007000004</v>
      </c>
      <c r="AA3902" s="71" t="str">
        <f t="shared" si="365"/>
        <v>LOG</v>
      </c>
    </row>
    <row r="3903" spans="1:27" x14ac:dyDescent="0.25">
      <c r="A3903" s="22" t="s">
        <v>3890</v>
      </c>
      <c r="B3903" s="22">
        <v>0</v>
      </c>
      <c r="C3903" s="22" t="s">
        <v>4613</v>
      </c>
      <c r="D3903" s="22">
        <v>6</v>
      </c>
      <c r="E3903" s="23" t="str">
        <f t="shared" si="360"/>
        <v>Purple</v>
      </c>
      <c r="F3903" s="72" t="s">
        <v>1679</v>
      </c>
      <c r="G3903" s="23"/>
      <c r="H3903" s="24" t="str">
        <f t="shared" si="361"/>
        <v>Start Loc</v>
      </c>
      <c r="I3903" s="24" t="str">
        <f t="shared" si="362"/>
        <v>End Loc</v>
      </c>
      <c r="J3903" s="24" t="str">
        <f t="shared" si="363"/>
        <v>Segment</v>
      </c>
      <c r="K3903" s="71" t="s">
        <v>850</v>
      </c>
      <c r="L3903" s="22">
        <v>6.5</v>
      </c>
      <c r="M3903" s="22">
        <v>6.74</v>
      </c>
      <c r="N3903" s="22">
        <v>6</v>
      </c>
      <c r="O3903" s="22">
        <v>0</v>
      </c>
      <c r="P3903" s="22">
        <v>0</v>
      </c>
      <c r="Q3903" s="22">
        <v>0</v>
      </c>
      <c r="R3903" s="22"/>
      <c r="S3903" s="22"/>
      <c r="T3903" s="22"/>
      <c r="U3903" t="s">
        <v>1779</v>
      </c>
      <c r="V3903" s="18">
        <f t="shared" si="364"/>
        <v>0.24000000000000021</v>
      </c>
      <c r="W3903" s="18">
        <v>40.321160760700003</v>
      </c>
      <c r="X3903" s="18">
        <v>-83.662497081400005</v>
      </c>
      <c r="Y3903" s="18">
        <v>40.323480348300002</v>
      </c>
      <c r="Z3903" s="18">
        <v>-83.663722810199999</v>
      </c>
      <c r="AA3903" s="71" t="str">
        <f t="shared" si="365"/>
        <v>LOG</v>
      </c>
    </row>
    <row r="3904" spans="1:27" x14ac:dyDescent="0.25">
      <c r="A3904" s="22" t="s">
        <v>4369</v>
      </c>
      <c r="B3904" s="22">
        <v>0</v>
      </c>
      <c r="C3904" s="22" t="s">
        <v>4627</v>
      </c>
      <c r="D3904" s="22">
        <v>7</v>
      </c>
      <c r="E3904" s="23" t="str">
        <f t="shared" si="360"/>
        <v>Purple</v>
      </c>
      <c r="F3904" s="72" t="s">
        <v>1679</v>
      </c>
      <c r="G3904" s="23"/>
      <c r="H3904" s="24" t="str">
        <f t="shared" si="361"/>
        <v>Start Loc</v>
      </c>
      <c r="I3904" s="24" t="str">
        <f t="shared" si="362"/>
        <v>End Loc</v>
      </c>
      <c r="J3904" s="24" t="str">
        <f t="shared" si="363"/>
        <v>Segment</v>
      </c>
      <c r="K3904" s="71" t="s">
        <v>876</v>
      </c>
      <c r="L3904" s="22">
        <v>3.25</v>
      </c>
      <c r="M3904" s="22">
        <v>3.49</v>
      </c>
      <c r="N3904" s="22">
        <v>7</v>
      </c>
      <c r="O3904" s="22">
        <v>0</v>
      </c>
      <c r="P3904" s="22">
        <v>0</v>
      </c>
      <c r="Q3904" s="22">
        <v>1</v>
      </c>
      <c r="R3904" s="22"/>
      <c r="S3904" s="22"/>
      <c r="T3904" s="22"/>
      <c r="U3904" t="s">
        <v>256</v>
      </c>
      <c r="V3904" s="18">
        <f t="shared" si="364"/>
        <v>0.24000000000000021</v>
      </c>
      <c r="W3904" s="18">
        <v>40.344294898100003</v>
      </c>
      <c r="X3904" s="18">
        <v>-83.710306085599996</v>
      </c>
      <c r="Y3904" s="18">
        <v>40.342893694899999</v>
      </c>
      <c r="Z3904" s="18">
        <v>-83.706217309300001</v>
      </c>
      <c r="AA3904" s="71" t="str">
        <f t="shared" si="365"/>
        <v>LOG</v>
      </c>
    </row>
    <row r="3905" spans="1:27" x14ac:dyDescent="0.25">
      <c r="A3905" s="22" t="s">
        <v>6570</v>
      </c>
      <c r="B3905" s="22">
        <v>0</v>
      </c>
      <c r="C3905" s="22" t="s">
        <v>4612</v>
      </c>
      <c r="D3905" s="22">
        <v>6</v>
      </c>
      <c r="E3905" s="23" t="str">
        <f t="shared" si="360"/>
        <v>Purple</v>
      </c>
      <c r="F3905" s="72" t="s">
        <v>1682</v>
      </c>
      <c r="G3905" s="23"/>
      <c r="H3905" s="24" t="str">
        <f t="shared" si="361"/>
        <v>Start Loc</v>
      </c>
      <c r="I3905" s="24" t="str">
        <f t="shared" si="362"/>
        <v>End Loc</v>
      </c>
      <c r="J3905" s="24" t="str">
        <f t="shared" si="363"/>
        <v>Segment</v>
      </c>
      <c r="K3905" s="71" t="s">
        <v>902</v>
      </c>
      <c r="L3905" s="22">
        <v>1</v>
      </c>
      <c r="M3905" s="22">
        <v>1.24</v>
      </c>
      <c r="N3905" s="22">
        <v>6</v>
      </c>
      <c r="O3905" s="22">
        <v>0</v>
      </c>
      <c r="P3905" s="22">
        <v>0</v>
      </c>
      <c r="Q3905" s="22">
        <v>3</v>
      </c>
      <c r="R3905" s="22"/>
      <c r="S3905" s="22"/>
      <c r="T3905" s="22"/>
      <c r="U3905" t="s">
        <v>1230</v>
      </c>
      <c r="V3905" s="18">
        <f t="shared" si="364"/>
        <v>0.24</v>
      </c>
      <c r="W3905" s="18">
        <v>40.352296927600001</v>
      </c>
      <c r="X3905" s="18">
        <v>-80.637409503300006</v>
      </c>
      <c r="Y3905" s="18">
        <v>40.354293636900003</v>
      </c>
      <c r="Z3905" s="18">
        <v>-80.640721307899994</v>
      </c>
      <c r="AA3905" s="71" t="str">
        <f t="shared" si="365"/>
        <v>JEF</v>
      </c>
    </row>
    <row r="3906" spans="1:27" x14ac:dyDescent="0.25">
      <c r="A3906" s="22" t="s">
        <v>4474</v>
      </c>
      <c r="B3906" s="22">
        <v>0</v>
      </c>
      <c r="C3906" s="22" t="s">
        <v>4608</v>
      </c>
      <c r="D3906" s="22">
        <v>6</v>
      </c>
      <c r="E3906" s="23" t="str">
        <f t="shared" si="360"/>
        <v>Purple</v>
      </c>
      <c r="F3906" s="72" t="s">
        <v>1679</v>
      </c>
      <c r="G3906" s="23"/>
      <c r="H3906" s="24" t="str">
        <f t="shared" si="361"/>
        <v>Start Loc</v>
      </c>
      <c r="I3906" s="24" t="str">
        <f t="shared" si="362"/>
        <v>End Loc</v>
      </c>
      <c r="J3906" s="24" t="str">
        <f t="shared" si="363"/>
        <v>Segment</v>
      </c>
      <c r="K3906" s="71" t="s">
        <v>949</v>
      </c>
      <c r="L3906" s="22">
        <v>1.25</v>
      </c>
      <c r="M3906" s="22">
        <v>1.49</v>
      </c>
      <c r="N3906" s="22">
        <v>6</v>
      </c>
      <c r="O3906" s="22">
        <v>0</v>
      </c>
      <c r="P3906" s="22">
        <v>1</v>
      </c>
      <c r="Q3906" s="22">
        <v>2</v>
      </c>
      <c r="R3906" s="22"/>
      <c r="S3906" s="22"/>
      <c r="T3906" s="22"/>
      <c r="U3906" t="s">
        <v>307</v>
      </c>
      <c r="V3906" s="18">
        <f t="shared" si="364"/>
        <v>0.24</v>
      </c>
      <c r="W3906" s="18">
        <v>40.377098767299998</v>
      </c>
      <c r="X3906" s="18">
        <v>-83.781221445</v>
      </c>
      <c r="Y3906" s="18">
        <v>40.380550103099999</v>
      </c>
      <c r="Z3906" s="18">
        <v>-83.781157146300004</v>
      </c>
      <c r="AA3906" s="71" t="str">
        <f t="shared" si="365"/>
        <v>LOG</v>
      </c>
    </row>
    <row r="3907" spans="1:27" x14ac:dyDescent="0.25">
      <c r="A3907" s="22" t="s">
        <v>4171</v>
      </c>
      <c r="B3907" s="22">
        <v>0</v>
      </c>
      <c r="C3907" s="22" t="s">
        <v>4609</v>
      </c>
      <c r="D3907" s="22">
        <v>7</v>
      </c>
      <c r="E3907" s="23" t="str">
        <f t="shared" si="360"/>
        <v>Purple</v>
      </c>
      <c r="F3907" s="72" t="s">
        <v>1682</v>
      </c>
      <c r="G3907" s="23"/>
      <c r="H3907" s="24" t="str">
        <f t="shared" si="361"/>
        <v>Start Loc</v>
      </c>
      <c r="I3907" s="24" t="str">
        <f t="shared" si="362"/>
        <v>End Loc</v>
      </c>
      <c r="J3907" s="24" t="str">
        <f t="shared" si="363"/>
        <v>Segment</v>
      </c>
      <c r="K3907" s="71" t="s">
        <v>908</v>
      </c>
      <c r="L3907" s="22">
        <v>4.25</v>
      </c>
      <c r="M3907" s="22">
        <v>4.49</v>
      </c>
      <c r="N3907" s="22">
        <v>7</v>
      </c>
      <c r="O3907" s="22">
        <v>0</v>
      </c>
      <c r="P3907" s="22">
        <v>1</v>
      </c>
      <c r="Q3907" s="22">
        <v>3</v>
      </c>
      <c r="R3907" s="22"/>
      <c r="S3907" s="22"/>
      <c r="T3907" s="22"/>
      <c r="U3907" t="s">
        <v>288</v>
      </c>
      <c r="V3907" s="18">
        <f t="shared" si="364"/>
        <v>0.24000000000000021</v>
      </c>
      <c r="W3907" s="18">
        <v>40.383440923599998</v>
      </c>
      <c r="X3907" s="18">
        <v>-80.7288567425</v>
      </c>
      <c r="Y3907" s="18">
        <v>40.386767560400003</v>
      </c>
      <c r="Z3907" s="18">
        <v>-80.728457374900003</v>
      </c>
      <c r="AA3907" s="71" t="str">
        <f t="shared" si="365"/>
        <v>JEF</v>
      </c>
    </row>
    <row r="3908" spans="1:27" x14ac:dyDescent="0.25">
      <c r="A3908" s="22" t="s">
        <v>6574</v>
      </c>
      <c r="B3908" s="22">
        <v>0</v>
      </c>
      <c r="C3908" s="22" t="s">
        <v>4621</v>
      </c>
      <c r="D3908" s="22">
        <v>6</v>
      </c>
      <c r="E3908" s="23" t="str">
        <f t="shared" si="360"/>
        <v>Purple</v>
      </c>
      <c r="F3908" s="72" t="s">
        <v>1701</v>
      </c>
      <c r="G3908" s="23"/>
      <c r="H3908" s="24" t="str">
        <f t="shared" si="361"/>
        <v>Start Loc</v>
      </c>
      <c r="I3908" s="24" t="str">
        <f t="shared" si="362"/>
        <v>End Loc</v>
      </c>
      <c r="J3908" s="24" t="str">
        <f t="shared" si="363"/>
        <v>Segment</v>
      </c>
      <c r="K3908" s="71" t="s">
        <v>808</v>
      </c>
      <c r="L3908" s="22">
        <v>0.75</v>
      </c>
      <c r="M3908" s="22">
        <v>0.99</v>
      </c>
      <c r="N3908" s="22">
        <v>6</v>
      </c>
      <c r="O3908" s="22">
        <v>0</v>
      </c>
      <c r="P3908" s="22">
        <v>0</v>
      </c>
      <c r="Q3908" s="22">
        <v>2</v>
      </c>
      <c r="R3908" s="22"/>
      <c r="S3908" s="22"/>
      <c r="T3908" s="22"/>
      <c r="U3908" t="s">
        <v>325</v>
      </c>
      <c r="V3908" s="18">
        <f t="shared" si="364"/>
        <v>0.24</v>
      </c>
      <c r="W3908" s="18">
        <v>40.418847713399998</v>
      </c>
      <c r="X3908" s="18">
        <v>-82.342337720700002</v>
      </c>
      <c r="Y3908" s="18">
        <v>40.422084763800001</v>
      </c>
      <c r="Z3908" s="18">
        <v>-82.343169126800007</v>
      </c>
      <c r="AA3908" s="71" t="str">
        <f t="shared" si="365"/>
        <v>KNO</v>
      </c>
    </row>
    <row r="3909" spans="1:27" x14ac:dyDescent="0.25">
      <c r="A3909" s="22" t="s">
        <v>4109</v>
      </c>
      <c r="B3909" s="22">
        <v>0</v>
      </c>
      <c r="C3909" s="22" t="s">
        <v>4628</v>
      </c>
      <c r="D3909" s="22">
        <v>7</v>
      </c>
      <c r="E3909" s="23" t="str">
        <f t="shared" si="360"/>
        <v>Purple</v>
      </c>
      <c r="F3909" s="72" t="s">
        <v>1692</v>
      </c>
      <c r="G3909" s="23"/>
      <c r="H3909" s="24" t="str">
        <f t="shared" si="361"/>
        <v>Start Loc</v>
      </c>
      <c r="I3909" s="24" t="str">
        <f t="shared" si="362"/>
        <v>End Loc</v>
      </c>
      <c r="J3909" s="24" t="str">
        <f t="shared" si="363"/>
        <v>Segment</v>
      </c>
      <c r="K3909" s="71" t="s">
        <v>954</v>
      </c>
      <c r="L3909" s="22">
        <v>4.75</v>
      </c>
      <c r="M3909" s="22">
        <v>4.99</v>
      </c>
      <c r="N3909" s="22">
        <v>7</v>
      </c>
      <c r="O3909" s="22">
        <v>0</v>
      </c>
      <c r="P3909" s="22">
        <v>0</v>
      </c>
      <c r="Q3909" s="22">
        <v>3</v>
      </c>
      <c r="R3909" s="22"/>
      <c r="S3909" s="22"/>
      <c r="T3909" s="22"/>
      <c r="U3909" t="s">
        <v>533</v>
      </c>
      <c r="V3909" s="18">
        <f t="shared" si="364"/>
        <v>0.24000000000000021</v>
      </c>
      <c r="W3909" s="18">
        <v>40.559371206900003</v>
      </c>
      <c r="X3909" s="18">
        <v>-81.477635994099998</v>
      </c>
      <c r="Y3909" s="18">
        <v>40.562514905500002</v>
      </c>
      <c r="Z3909" s="18">
        <v>-81.475882567100001</v>
      </c>
      <c r="AA3909" s="71" t="str">
        <f t="shared" si="365"/>
        <v>TUS</v>
      </c>
    </row>
    <row r="3910" spans="1:27" x14ac:dyDescent="0.25">
      <c r="A3910" s="22" t="s">
        <v>3960</v>
      </c>
      <c r="B3910" s="22">
        <v>0</v>
      </c>
      <c r="C3910" s="22" t="s">
        <v>4668</v>
      </c>
      <c r="D3910" s="22">
        <v>7</v>
      </c>
      <c r="E3910" s="23" t="str">
        <f t="shared" si="360"/>
        <v>Purple</v>
      </c>
      <c r="F3910" s="72" t="s">
        <v>1692</v>
      </c>
      <c r="G3910" s="23"/>
      <c r="H3910" s="24" t="str">
        <f t="shared" si="361"/>
        <v>Start Loc</v>
      </c>
      <c r="I3910" s="24" t="str">
        <f t="shared" si="362"/>
        <v>End Loc</v>
      </c>
      <c r="J3910" s="24" t="str">
        <f t="shared" si="363"/>
        <v>Segment</v>
      </c>
      <c r="K3910" s="71" t="s">
        <v>805</v>
      </c>
      <c r="L3910" s="22">
        <v>9.5</v>
      </c>
      <c r="M3910" s="22">
        <v>9.74</v>
      </c>
      <c r="N3910" s="22">
        <v>7</v>
      </c>
      <c r="O3910" s="22">
        <v>0</v>
      </c>
      <c r="P3910" s="22">
        <v>0</v>
      </c>
      <c r="Q3910" s="22">
        <v>2</v>
      </c>
      <c r="R3910" s="22"/>
      <c r="S3910" s="22"/>
      <c r="T3910" s="22"/>
      <c r="U3910" t="s">
        <v>422</v>
      </c>
      <c r="V3910" s="18">
        <f t="shared" si="364"/>
        <v>0.24000000000000021</v>
      </c>
      <c r="W3910" s="18">
        <v>40.593648326599997</v>
      </c>
      <c r="X3910" s="18">
        <v>-81.345189110800007</v>
      </c>
      <c r="Y3910" s="18">
        <v>40.592568042499998</v>
      </c>
      <c r="Z3910" s="18">
        <v>-81.349433091799995</v>
      </c>
      <c r="AA3910" s="71" t="str">
        <f t="shared" si="365"/>
        <v>TUS</v>
      </c>
    </row>
    <row r="3911" spans="1:27" x14ac:dyDescent="0.25">
      <c r="A3911" s="22" t="s">
        <v>5507</v>
      </c>
      <c r="B3911" s="22">
        <v>0</v>
      </c>
      <c r="C3911" s="22" t="s">
        <v>4622</v>
      </c>
      <c r="D3911" s="22">
        <v>6</v>
      </c>
      <c r="E3911" s="23" t="str">
        <f t="shared" si="360"/>
        <v>Purple</v>
      </c>
      <c r="F3911" s="72" t="s">
        <v>1692</v>
      </c>
      <c r="G3911" s="23"/>
      <c r="H3911" s="24" t="str">
        <f t="shared" si="361"/>
        <v>Start Loc</v>
      </c>
      <c r="I3911" s="24" t="str">
        <f t="shared" si="362"/>
        <v>End Loc</v>
      </c>
      <c r="J3911" s="24" t="str">
        <f t="shared" si="363"/>
        <v>Segment</v>
      </c>
      <c r="K3911" s="71" t="s">
        <v>894</v>
      </c>
      <c r="L3911" s="22">
        <v>1.5</v>
      </c>
      <c r="M3911" s="22">
        <v>1.74</v>
      </c>
      <c r="N3911" s="22">
        <v>6</v>
      </c>
      <c r="O3911" s="22">
        <v>0</v>
      </c>
      <c r="P3911" s="22">
        <v>0</v>
      </c>
      <c r="Q3911" s="22">
        <v>1</v>
      </c>
      <c r="R3911" s="22"/>
      <c r="S3911" s="22"/>
      <c r="T3911" s="22"/>
      <c r="U3911" t="s">
        <v>340</v>
      </c>
      <c r="V3911" s="18">
        <f t="shared" si="364"/>
        <v>0.24</v>
      </c>
      <c r="W3911" s="18">
        <v>40.600818543300001</v>
      </c>
      <c r="X3911" s="18">
        <v>-81.637388015699997</v>
      </c>
      <c r="Y3911" s="18">
        <v>40.601269474699997</v>
      </c>
      <c r="Z3911" s="18">
        <v>-81.633187745900003</v>
      </c>
      <c r="AA3911" s="71" t="str">
        <f t="shared" si="365"/>
        <v>TUS</v>
      </c>
    </row>
    <row r="3912" spans="1:27" x14ac:dyDescent="0.25">
      <c r="A3912" s="22" t="s">
        <v>4399</v>
      </c>
      <c r="B3912" s="22">
        <v>0</v>
      </c>
      <c r="C3912" s="22" t="s">
        <v>4621</v>
      </c>
      <c r="D3912" s="22">
        <v>6</v>
      </c>
      <c r="E3912" s="23" t="str">
        <f t="shared" si="360"/>
        <v>Purple</v>
      </c>
      <c r="F3912" s="72" t="s">
        <v>1683</v>
      </c>
      <c r="G3912" s="23"/>
      <c r="H3912" s="24" t="str">
        <f t="shared" si="361"/>
        <v>Start Loc</v>
      </c>
      <c r="I3912" s="24" t="str">
        <f t="shared" si="362"/>
        <v>End Loc</v>
      </c>
      <c r="J3912" s="24" t="str">
        <f t="shared" si="363"/>
        <v>Segment</v>
      </c>
      <c r="K3912" s="71" t="s">
        <v>1585</v>
      </c>
      <c r="L3912" s="22">
        <v>0.75</v>
      </c>
      <c r="M3912" s="22">
        <v>0.99</v>
      </c>
      <c r="N3912" s="22">
        <v>6</v>
      </c>
      <c r="O3912" s="22">
        <v>0</v>
      </c>
      <c r="P3912" s="22">
        <v>0</v>
      </c>
      <c r="Q3912" s="22">
        <v>4</v>
      </c>
      <c r="R3912" s="22"/>
      <c r="S3912" s="22"/>
      <c r="T3912" s="22"/>
      <c r="U3912" t="s">
        <v>481</v>
      </c>
      <c r="V3912" s="18">
        <f t="shared" si="364"/>
        <v>0.24</v>
      </c>
      <c r="W3912" s="18">
        <v>40.668356197599998</v>
      </c>
      <c r="X3912" s="18">
        <v>-84.134161900699993</v>
      </c>
      <c r="Y3912" s="18">
        <v>40.671718129299997</v>
      </c>
      <c r="Z3912" s="18">
        <v>-84.135063217199999</v>
      </c>
      <c r="AA3912" s="71" t="str">
        <f t="shared" si="365"/>
        <v>ALL</v>
      </c>
    </row>
    <row r="3913" spans="1:27" x14ac:dyDescent="0.25">
      <c r="A3913" s="22" t="s">
        <v>3392</v>
      </c>
      <c r="B3913" s="22">
        <v>0</v>
      </c>
      <c r="C3913" s="22" t="s">
        <v>4621</v>
      </c>
      <c r="D3913" s="22">
        <v>7</v>
      </c>
      <c r="E3913" s="23" t="str">
        <f t="shared" ref="E3913:E3976" si="366">IF(D3913&gt;15,"Red",IF(D3913&gt;10,"Yellow",IF(D3913&gt;5,"Purple",IF(D3913&gt;1,"Green",""))))</f>
        <v>Purple</v>
      </c>
      <c r="F3913" s="72" t="s">
        <v>1671</v>
      </c>
      <c r="G3913" s="23"/>
      <c r="H3913" s="24" t="str">
        <f t="shared" ref="H3913:H3976" si="367">IF(W3913=0,"Unavailable",HYPERLINK(CONCATENATE("http://maps.google.com/maps?q=",+W3913,",+",+X3913,"+(Begin)&amp;iwloc=A&amp;hl=en"),"Start Loc"))</f>
        <v>Start Loc</v>
      </c>
      <c r="I3913" s="24" t="str">
        <f t="shared" ref="I3913:I3976" si="368">IF(Y3913=0,"Unavailable",HYPERLINK(CONCATENATE("http://maps.google.com/maps?q=",+Y3913,",+",+Z3913,"+(End)&amp;iwloc=A&amp;hl=en"),"End Loc"))</f>
        <v>End Loc</v>
      </c>
      <c r="J3913" s="24" t="str">
        <f t="shared" ref="J3913:J3976" si="369">HYPERLINK(CONCATENATE("https://www.google.us/maps/dir/",W3913,",",X3913,"/",Y3913,",",Z3913,"/@",AVERAGE(W3913,Y3913),",",AVERAGE(X3913,Z3913),",15z"),"Segment")</f>
        <v>Segment</v>
      </c>
      <c r="K3913" s="71" t="s">
        <v>1067</v>
      </c>
      <c r="L3913" s="22">
        <v>0.75</v>
      </c>
      <c r="M3913" s="22">
        <v>0.99</v>
      </c>
      <c r="N3913" s="22">
        <v>7</v>
      </c>
      <c r="O3913" s="22">
        <v>0</v>
      </c>
      <c r="P3913" s="22">
        <v>0</v>
      </c>
      <c r="Q3913" s="22">
        <v>3</v>
      </c>
      <c r="R3913" s="22"/>
      <c r="S3913" s="22"/>
      <c r="T3913" s="22"/>
      <c r="U3913" t="s">
        <v>1420</v>
      </c>
      <c r="V3913" s="18">
        <f t="shared" ref="V3913:V3976" si="370">M3913-L3913</f>
        <v>0.24</v>
      </c>
      <c r="W3913" s="18">
        <v>40.673788560399998</v>
      </c>
      <c r="X3913" s="18">
        <v>-81.438309173899995</v>
      </c>
      <c r="Y3913" s="18">
        <v>40.676570285899999</v>
      </c>
      <c r="Z3913" s="18">
        <v>-81.436031056199994</v>
      </c>
      <c r="AA3913" s="71" t="str">
        <f t="shared" ref="AA3913:AA3976" si="371">MID(U3913,2,3)</f>
        <v>STA</v>
      </c>
    </row>
    <row r="3914" spans="1:27" x14ac:dyDescent="0.25">
      <c r="A3914" s="22" t="s">
        <v>3897</v>
      </c>
      <c r="B3914" s="22">
        <v>0</v>
      </c>
      <c r="C3914" s="22" t="s">
        <v>4621</v>
      </c>
      <c r="D3914" s="22">
        <v>7</v>
      </c>
      <c r="E3914" s="23" t="str">
        <f t="shared" si="366"/>
        <v>Purple</v>
      </c>
      <c r="F3914" s="72" t="s">
        <v>1708</v>
      </c>
      <c r="G3914" s="23"/>
      <c r="H3914" s="24" t="str">
        <f t="shared" si="367"/>
        <v>Start Loc</v>
      </c>
      <c r="I3914" s="24" t="str">
        <f t="shared" si="368"/>
        <v>End Loc</v>
      </c>
      <c r="J3914" s="24" t="str">
        <f t="shared" si="369"/>
        <v>Segment</v>
      </c>
      <c r="K3914" s="71" t="s">
        <v>965</v>
      </c>
      <c r="L3914" s="22">
        <v>0.75</v>
      </c>
      <c r="M3914" s="22">
        <v>0.99</v>
      </c>
      <c r="N3914" s="22">
        <v>7</v>
      </c>
      <c r="O3914" s="22">
        <v>0</v>
      </c>
      <c r="P3914" s="22">
        <v>0</v>
      </c>
      <c r="Q3914" s="22">
        <v>1</v>
      </c>
      <c r="R3914" s="22"/>
      <c r="S3914" s="22"/>
      <c r="T3914" s="22"/>
      <c r="U3914" t="s">
        <v>329</v>
      </c>
      <c r="V3914" s="18">
        <f t="shared" si="370"/>
        <v>0.24</v>
      </c>
      <c r="W3914" s="18">
        <v>40.684260018099998</v>
      </c>
      <c r="X3914" s="18">
        <v>-82.509566395299998</v>
      </c>
      <c r="Y3914" s="18">
        <v>40.683522753799998</v>
      </c>
      <c r="Z3914" s="18">
        <v>-82.505591050999996</v>
      </c>
      <c r="AA3914" s="71" t="str">
        <f t="shared" si="371"/>
        <v>RIC</v>
      </c>
    </row>
    <row r="3915" spans="1:27" x14ac:dyDescent="0.25">
      <c r="A3915" s="22" t="s">
        <v>4265</v>
      </c>
      <c r="B3915" s="22">
        <v>0</v>
      </c>
      <c r="C3915" s="22" t="s">
        <v>4619</v>
      </c>
      <c r="D3915" s="22">
        <v>7</v>
      </c>
      <c r="E3915" s="23" t="str">
        <f t="shared" si="366"/>
        <v>Purple</v>
      </c>
      <c r="F3915" s="72" t="s">
        <v>1708</v>
      </c>
      <c r="G3915" s="23"/>
      <c r="H3915" s="24" t="str">
        <f t="shared" si="367"/>
        <v>Start Loc</v>
      </c>
      <c r="I3915" s="24" t="str">
        <f t="shared" si="368"/>
        <v>End Loc</v>
      </c>
      <c r="J3915" s="24" t="str">
        <f t="shared" si="369"/>
        <v>Segment</v>
      </c>
      <c r="K3915" s="71" t="s">
        <v>965</v>
      </c>
      <c r="L3915" s="22">
        <v>0.5</v>
      </c>
      <c r="M3915" s="22">
        <v>0.74</v>
      </c>
      <c r="N3915" s="22">
        <v>7</v>
      </c>
      <c r="O3915" s="22">
        <v>0</v>
      </c>
      <c r="P3915" s="22">
        <v>0</v>
      </c>
      <c r="Q3915" s="22">
        <v>1</v>
      </c>
      <c r="R3915" s="22"/>
      <c r="S3915" s="22"/>
      <c r="T3915" s="22"/>
      <c r="U3915" t="s">
        <v>329</v>
      </c>
      <c r="V3915" s="18">
        <f t="shared" si="370"/>
        <v>0.24</v>
      </c>
      <c r="W3915" s="18">
        <v>40.686255942800003</v>
      </c>
      <c r="X3915" s="18">
        <v>-82.511303445999999</v>
      </c>
      <c r="Y3915" s="18">
        <v>40.684246654900001</v>
      </c>
      <c r="Z3915" s="18">
        <v>-82.509756028799998</v>
      </c>
      <c r="AA3915" s="71" t="str">
        <f t="shared" si="371"/>
        <v>RIC</v>
      </c>
    </row>
    <row r="3916" spans="1:27" x14ac:dyDescent="0.25">
      <c r="A3916" s="22" t="s">
        <v>4057</v>
      </c>
      <c r="B3916" s="22">
        <v>0</v>
      </c>
      <c r="C3916" s="22" t="s">
        <v>4621</v>
      </c>
      <c r="D3916" s="22">
        <v>6</v>
      </c>
      <c r="E3916" s="23" t="str">
        <f t="shared" si="366"/>
        <v>Purple</v>
      </c>
      <c r="F3916" s="72" t="s">
        <v>1708</v>
      </c>
      <c r="G3916" s="23"/>
      <c r="H3916" s="24" t="str">
        <f t="shared" si="367"/>
        <v>Start Loc</v>
      </c>
      <c r="I3916" s="24" t="str">
        <f t="shared" si="368"/>
        <v>End Loc</v>
      </c>
      <c r="J3916" s="24" t="str">
        <f t="shared" si="369"/>
        <v>Segment</v>
      </c>
      <c r="K3916" s="71" t="s">
        <v>885</v>
      </c>
      <c r="L3916" s="22">
        <v>0.75</v>
      </c>
      <c r="M3916" s="22">
        <v>0.99</v>
      </c>
      <c r="N3916" s="22">
        <v>6</v>
      </c>
      <c r="O3916" s="22">
        <v>1</v>
      </c>
      <c r="P3916" s="22">
        <v>0</v>
      </c>
      <c r="Q3916" s="22">
        <v>1</v>
      </c>
      <c r="R3916" s="22"/>
      <c r="S3916" s="22"/>
      <c r="T3916" s="22"/>
      <c r="U3916" t="s">
        <v>261</v>
      </c>
      <c r="V3916" s="18">
        <f t="shared" si="370"/>
        <v>0.24</v>
      </c>
      <c r="W3916" s="18">
        <v>40.734353602399999</v>
      </c>
      <c r="X3916" s="18">
        <v>-82.486877171900005</v>
      </c>
      <c r="Y3916" s="18">
        <v>40.7320094787</v>
      </c>
      <c r="Z3916" s="18">
        <v>-82.483719909000001</v>
      </c>
      <c r="AA3916" s="71" t="str">
        <f t="shared" si="371"/>
        <v>RIC</v>
      </c>
    </row>
    <row r="3917" spans="1:27" x14ac:dyDescent="0.25">
      <c r="A3917" s="22" t="s">
        <v>4254</v>
      </c>
      <c r="B3917" s="22">
        <v>0</v>
      </c>
      <c r="C3917" s="22" t="s">
        <v>4620</v>
      </c>
      <c r="D3917" s="22">
        <v>10</v>
      </c>
      <c r="E3917" s="23" t="str">
        <f t="shared" si="366"/>
        <v>Purple</v>
      </c>
      <c r="F3917" s="72" t="s">
        <v>1683</v>
      </c>
      <c r="G3917" s="23"/>
      <c r="H3917" s="24" t="str">
        <f t="shared" si="367"/>
        <v>Start Loc</v>
      </c>
      <c r="I3917" s="24" t="str">
        <f t="shared" si="368"/>
        <v>End Loc</v>
      </c>
      <c r="J3917" s="24" t="str">
        <f t="shared" si="369"/>
        <v>Segment</v>
      </c>
      <c r="K3917" s="71" t="s">
        <v>955</v>
      </c>
      <c r="L3917" s="22">
        <v>0</v>
      </c>
      <c r="M3917" s="22">
        <v>0.24</v>
      </c>
      <c r="N3917" s="22">
        <v>10</v>
      </c>
      <c r="O3917" s="22">
        <v>0</v>
      </c>
      <c r="P3917" s="22">
        <v>0</v>
      </c>
      <c r="Q3917" s="22">
        <v>3</v>
      </c>
      <c r="R3917" s="22"/>
      <c r="S3917" s="22"/>
      <c r="T3917" s="22"/>
      <c r="U3917" t="s">
        <v>1489</v>
      </c>
      <c r="V3917" s="18">
        <f t="shared" si="370"/>
        <v>0.24</v>
      </c>
      <c r="W3917" s="18">
        <v>40.758512203400002</v>
      </c>
      <c r="X3917" s="18">
        <v>-84.140087830599995</v>
      </c>
      <c r="Y3917" s="18">
        <v>40.758725315699998</v>
      </c>
      <c r="Z3917" s="18">
        <v>-84.135618101199995</v>
      </c>
      <c r="AA3917" s="71" t="str">
        <f t="shared" si="371"/>
        <v>ALL</v>
      </c>
    </row>
    <row r="3918" spans="1:27" x14ac:dyDescent="0.25">
      <c r="A3918" s="22" t="s">
        <v>3924</v>
      </c>
      <c r="B3918" s="22">
        <v>0</v>
      </c>
      <c r="C3918" s="22" t="s">
        <v>4606</v>
      </c>
      <c r="D3918" s="22">
        <v>9</v>
      </c>
      <c r="E3918" s="23" t="str">
        <f t="shared" si="366"/>
        <v>Purple</v>
      </c>
      <c r="F3918" s="72" t="s">
        <v>1702</v>
      </c>
      <c r="G3918" s="23"/>
      <c r="H3918" s="24" t="str">
        <f t="shared" si="367"/>
        <v>Start Loc</v>
      </c>
      <c r="I3918" s="24" t="str">
        <f t="shared" si="368"/>
        <v>End Loc</v>
      </c>
      <c r="J3918" s="24" t="str">
        <f t="shared" si="369"/>
        <v>Segment</v>
      </c>
      <c r="K3918" s="71" t="s">
        <v>1104</v>
      </c>
      <c r="L3918" s="22">
        <v>0.25</v>
      </c>
      <c r="M3918" s="22">
        <v>0.49</v>
      </c>
      <c r="N3918" s="22">
        <v>9</v>
      </c>
      <c r="O3918" s="22">
        <v>0</v>
      </c>
      <c r="P3918" s="22">
        <v>1</v>
      </c>
      <c r="Q3918" s="22">
        <v>5</v>
      </c>
      <c r="R3918" s="22"/>
      <c r="S3918" s="22"/>
      <c r="T3918" s="22"/>
      <c r="U3918" t="s">
        <v>585</v>
      </c>
      <c r="V3918" s="18">
        <f t="shared" si="370"/>
        <v>0.24</v>
      </c>
      <c r="W3918" s="18">
        <v>40.768189594399999</v>
      </c>
      <c r="X3918" s="18">
        <v>-81.0320533756</v>
      </c>
      <c r="Y3918" s="18">
        <v>40.771478460099999</v>
      </c>
      <c r="Z3918" s="18">
        <v>-81.0320953377</v>
      </c>
      <c r="AA3918" s="71" t="str">
        <f t="shared" si="371"/>
        <v>COL</v>
      </c>
    </row>
    <row r="3919" spans="1:27" x14ac:dyDescent="0.25">
      <c r="A3919" s="22" t="s">
        <v>4454</v>
      </c>
      <c r="B3919" s="22">
        <v>0</v>
      </c>
      <c r="C3919" s="22" t="s">
        <v>4618</v>
      </c>
      <c r="D3919" s="22">
        <v>6</v>
      </c>
      <c r="E3919" s="23" t="str">
        <f t="shared" si="366"/>
        <v>Purple</v>
      </c>
      <c r="F3919" s="72" t="s">
        <v>1707</v>
      </c>
      <c r="G3919" s="23"/>
      <c r="H3919" s="24" t="str">
        <f t="shared" si="367"/>
        <v>Start Loc</v>
      </c>
      <c r="I3919" s="24" t="str">
        <f t="shared" si="368"/>
        <v>End Loc</v>
      </c>
      <c r="J3919" s="24" t="str">
        <f t="shared" si="369"/>
        <v>Segment</v>
      </c>
      <c r="K3919" s="71" t="s">
        <v>1038</v>
      </c>
      <c r="L3919" s="22">
        <v>2</v>
      </c>
      <c r="M3919" s="22">
        <v>2.2400000000000002</v>
      </c>
      <c r="N3919" s="22">
        <v>6</v>
      </c>
      <c r="O3919" s="22">
        <v>0</v>
      </c>
      <c r="P3919" s="22">
        <v>0</v>
      </c>
      <c r="Q3919" s="22">
        <v>3</v>
      </c>
      <c r="R3919" s="22"/>
      <c r="S3919" s="22"/>
      <c r="T3919" s="22"/>
      <c r="U3919" t="s">
        <v>1279</v>
      </c>
      <c r="V3919" s="18">
        <f t="shared" si="370"/>
        <v>0.24000000000000021</v>
      </c>
      <c r="W3919" s="18">
        <v>40.814126197100002</v>
      </c>
      <c r="X3919" s="18">
        <v>-82.339893856700002</v>
      </c>
      <c r="Y3919" s="18">
        <v>40.816175326500002</v>
      </c>
      <c r="Z3919" s="18">
        <v>-82.337694149399994</v>
      </c>
      <c r="AA3919" s="71" t="str">
        <f t="shared" si="371"/>
        <v>ASD</v>
      </c>
    </row>
    <row r="3920" spans="1:27" x14ac:dyDescent="0.25">
      <c r="A3920" s="22" t="s">
        <v>4012</v>
      </c>
      <c r="B3920" s="22">
        <v>0</v>
      </c>
      <c r="C3920" s="22" t="s">
        <v>4620</v>
      </c>
      <c r="D3920" s="22">
        <v>7</v>
      </c>
      <c r="E3920" s="23" t="str">
        <f t="shared" si="366"/>
        <v>Purple</v>
      </c>
      <c r="F3920" s="72" t="s">
        <v>1671</v>
      </c>
      <c r="G3920" s="23"/>
      <c r="H3920" s="24" t="str">
        <f t="shared" si="367"/>
        <v>Start Loc</v>
      </c>
      <c r="I3920" s="24" t="str">
        <f t="shared" si="368"/>
        <v>End Loc</v>
      </c>
      <c r="J3920" s="24" t="str">
        <f t="shared" si="369"/>
        <v>Segment</v>
      </c>
      <c r="K3920" s="71" t="s">
        <v>1057</v>
      </c>
      <c r="L3920" s="22">
        <v>0</v>
      </c>
      <c r="M3920" s="22">
        <v>0.24</v>
      </c>
      <c r="N3920" s="22">
        <v>7</v>
      </c>
      <c r="O3920" s="22">
        <v>0</v>
      </c>
      <c r="P3920" s="22">
        <v>1</v>
      </c>
      <c r="Q3920" s="22">
        <v>6</v>
      </c>
      <c r="R3920" s="22"/>
      <c r="S3920" s="22"/>
      <c r="T3920" s="22"/>
      <c r="U3920" t="s">
        <v>1341</v>
      </c>
      <c r="V3920" s="18">
        <f t="shared" si="370"/>
        <v>0.24</v>
      </c>
      <c r="W3920" s="18">
        <v>40.8345553869</v>
      </c>
      <c r="X3920" s="18">
        <v>-81.459378519300003</v>
      </c>
      <c r="Y3920" s="18">
        <v>40.8339780787</v>
      </c>
      <c r="Z3920" s="18">
        <v>-81.455049212700004</v>
      </c>
      <c r="AA3920" s="71" t="str">
        <f t="shared" si="371"/>
        <v>STA</v>
      </c>
    </row>
    <row r="3921" spans="1:27" x14ac:dyDescent="0.25">
      <c r="A3921" s="22" t="s">
        <v>4432</v>
      </c>
      <c r="B3921" s="22">
        <v>0</v>
      </c>
      <c r="C3921" s="22" t="s">
        <v>4615</v>
      </c>
      <c r="D3921" s="22">
        <v>7</v>
      </c>
      <c r="E3921" s="23" t="str">
        <f t="shared" si="366"/>
        <v>Purple</v>
      </c>
      <c r="F3921" s="72" t="s">
        <v>1671</v>
      </c>
      <c r="G3921" s="23"/>
      <c r="H3921" s="24" t="str">
        <f t="shared" si="367"/>
        <v>Start Loc</v>
      </c>
      <c r="I3921" s="24" t="str">
        <f t="shared" si="368"/>
        <v>End Loc</v>
      </c>
      <c r="J3921" s="24" t="str">
        <f t="shared" si="369"/>
        <v>Segment</v>
      </c>
      <c r="K3921" s="71" t="s">
        <v>795</v>
      </c>
      <c r="L3921" s="22">
        <v>2.5</v>
      </c>
      <c r="M3921" s="22">
        <v>2.74</v>
      </c>
      <c r="N3921" s="22">
        <v>7</v>
      </c>
      <c r="O3921" s="22">
        <v>0</v>
      </c>
      <c r="P3921" s="22">
        <v>0</v>
      </c>
      <c r="Q3921" s="22">
        <v>1</v>
      </c>
      <c r="R3921" s="22"/>
      <c r="S3921" s="22"/>
      <c r="T3921" s="22"/>
      <c r="U3921" t="s">
        <v>206</v>
      </c>
      <c r="V3921" s="18">
        <f t="shared" si="370"/>
        <v>0.24000000000000021</v>
      </c>
      <c r="W3921" s="18">
        <v>40.834261910499997</v>
      </c>
      <c r="X3921" s="18">
        <v>-81.462811387100004</v>
      </c>
      <c r="Y3921" s="18">
        <v>40.834967779800003</v>
      </c>
      <c r="Z3921" s="18">
        <v>-81.458440080700001</v>
      </c>
      <c r="AA3921" s="71" t="str">
        <f t="shared" si="371"/>
        <v>STA</v>
      </c>
    </row>
    <row r="3922" spans="1:27" x14ac:dyDescent="0.25">
      <c r="A3922" s="22" t="s">
        <v>4542</v>
      </c>
      <c r="B3922" s="22">
        <v>0</v>
      </c>
      <c r="C3922" s="22" t="s">
        <v>4628</v>
      </c>
      <c r="D3922" s="22">
        <v>10</v>
      </c>
      <c r="E3922" s="23" t="str">
        <f t="shared" si="366"/>
        <v>Purple</v>
      </c>
      <c r="F3922" s="72" t="s">
        <v>1671</v>
      </c>
      <c r="G3922" s="23"/>
      <c r="H3922" s="24" t="str">
        <f t="shared" si="367"/>
        <v>Start Loc</v>
      </c>
      <c r="I3922" s="24" t="str">
        <f t="shared" si="368"/>
        <v>End Loc</v>
      </c>
      <c r="J3922" s="24" t="str">
        <f t="shared" si="369"/>
        <v>Segment</v>
      </c>
      <c r="K3922" s="71" t="s">
        <v>795</v>
      </c>
      <c r="L3922" s="22">
        <v>4.75</v>
      </c>
      <c r="M3922" s="22">
        <v>4.99</v>
      </c>
      <c r="N3922" s="22">
        <v>10</v>
      </c>
      <c r="O3922" s="22">
        <v>0</v>
      </c>
      <c r="P3922" s="22">
        <v>0</v>
      </c>
      <c r="Q3922" s="22">
        <v>5</v>
      </c>
      <c r="R3922" s="22"/>
      <c r="S3922" s="22"/>
      <c r="T3922" s="22"/>
      <c r="U3922" t="s">
        <v>206</v>
      </c>
      <c r="V3922" s="18">
        <f t="shared" si="370"/>
        <v>0.24000000000000021</v>
      </c>
      <c r="W3922" s="18">
        <v>40.857673604600002</v>
      </c>
      <c r="X3922" s="18">
        <v>-81.434706916099998</v>
      </c>
      <c r="Y3922" s="18">
        <v>40.858996115700002</v>
      </c>
      <c r="Z3922" s="18">
        <v>-81.430558742299993</v>
      </c>
      <c r="AA3922" s="71" t="str">
        <f t="shared" si="371"/>
        <v>STA</v>
      </c>
    </row>
    <row r="3923" spans="1:27" x14ac:dyDescent="0.25">
      <c r="A3923" s="22" t="s">
        <v>3935</v>
      </c>
      <c r="B3923" s="22">
        <v>0</v>
      </c>
      <c r="C3923" s="22" t="s">
        <v>4628</v>
      </c>
      <c r="D3923" s="22">
        <v>6</v>
      </c>
      <c r="E3923" s="23" t="str">
        <f t="shared" si="366"/>
        <v>Purple</v>
      </c>
      <c r="F3923" s="72" t="s">
        <v>1671</v>
      </c>
      <c r="G3923" s="23"/>
      <c r="H3923" s="24" t="str">
        <f t="shared" si="367"/>
        <v>Start Loc</v>
      </c>
      <c r="I3923" s="24" t="str">
        <f t="shared" si="368"/>
        <v>End Loc</v>
      </c>
      <c r="J3923" s="24" t="str">
        <f t="shared" si="369"/>
        <v>Segment</v>
      </c>
      <c r="K3923" s="71" t="s">
        <v>788</v>
      </c>
      <c r="L3923" s="22">
        <v>4.75</v>
      </c>
      <c r="M3923" s="22">
        <v>4.99</v>
      </c>
      <c r="N3923" s="22">
        <v>6</v>
      </c>
      <c r="O3923" s="22">
        <v>0</v>
      </c>
      <c r="P3923" s="22">
        <v>1</v>
      </c>
      <c r="Q3923" s="22">
        <v>2</v>
      </c>
      <c r="R3923" s="22"/>
      <c r="S3923" s="22"/>
      <c r="T3923" s="22"/>
      <c r="U3923" t="s">
        <v>1199</v>
      </c>
      <c r="V3923" s="18">
        <f t="shared" si="370"/>
        <v>0.24000000000000021</v>
      </c>
      <c r="W3923" s="18">
        <v>40.862343363000001</v>
      </c>
      <c r="X3923" s="18">
        <v>-81.432397338499996</v>
      </c>
      <c r="Y3923" s="18">
        <v>40.865566016700001</v>
      </c>
      <c r="Z3923" s="18">
        <v>-81.430782213499995</v>
      </c>
      <c r="AA3923" s="71" t="str">
        <f t="shared" si="371"/>
        <v>STA</v>
      </c>
    </row>
    <row r="3924" spans="1:27" x14ac:dyDescent="0.25">
      <c r="A3924" s="22" t="s">
        <v>3926</v>
      </c>
      <c r="B3924" s="22">
        <v>0</v>
      </c>
      <c r="C3924" s="22" t="s">
        <v>4615</v>
      </c>
      <c r="D3924" s="22">
        <v>7</v>
      </c>
      <c r="E3924" s="23" t="str">
        <f t="shared" si="366"/>
        <v>Purple</v>
      </c>
      <c r="F3924" s="72" t="s">
        <v>1671</v>
      </c>
      <c r="G3924" s="23"/>
      <c r="H3924" s="24" t="str">
        <f t="shared" si="367"/>
        <v>Start Loc</v>
      </c>
      <c r="I3924" s="24" t="str">
        <f t="shared" si="368"/>
        <v>End Loc</v>
      </c>
      <c r="J3924" s="24" t="str">
        <f t="shared" si="369"/>
        <v>Segment</v>
      </c>
      <c r="K3924" s="71" t="s">
        <v>898</v>
      </c>
      <c r="L3924" s="22">
        <v>2.5</v>
      </c>
      <c r="M3924" s="22">
        <v>2.74</v>
      </c>
      <c r="N3924" s="22">
        <v>7</v>
      </c>
      <c r="O3924" s="22">
        <v>0</v>
      </c>
      <c r="P3924" s="22">
        <v>0</v>
      </c>
      <c r="Q3924" s="22">
        <v>2</v>
      </c>
      <c r="R3924" s="22"/>
      <c r="S3924" s="22"/>
      <c r="T3924" s="22"/>
      <c r="U3924" t="s">
        <v>273</v>
      </c>
      <c r="V3924" s="18">
        <f t="shared" si="370"/>
        <v>0.24000000000000021</v>
      </c>
      <c r="W3924" s="18">
        <v>40.872677166700001</v>
      </c>
      <c r="X3924" s="18">
        <v>-81.422081847599998</v>
      </c>
      <c r="Y3924" s="18">
        <v>40.875951235300001</v>
      </c>
      <c r="Z3924" s="18">
        <v>-81.423609819899994</v>
      </c>
      <c r="AA3924" s="71" t="str">
        <f t="shared" si="371"/>
        <v>STA</v>
      </c>
    </row>
    <row r="3925" spans="1:27" x14ac:dyDescent="0.25">
      <c r="A3925" s="22" t="s">
        <v>3484</v>
      </c>
      <c r="B3925" s="22">
        <v>0</v>
      </c>
      <c r="C3925" s="22" t="s">
        <v>4612</v>
      </c>
      <c r="D3925" s="22">
        <v>6</v>
      </c>
      <c r="E3925" s="23" t="str">
        <f t="shared" si="366"/>
        <v>Purple</v>
      </c>
      <c r="F3925" s="72" t="s">
        <v>1671</v>
      </c>
      <c r="G3925" s="23"/>
      <c r="H3925" s="24" t="str">
        <f t="shared" si="367"/>
        <v>Start Loc</v>
      </c>
      <c r="I3925" s="24" t="str">
        <f t="shared" si="368"/>
        <v>End Loc</v>
      </c>
      <c r="J3925" s="24" t="str">
        <f t="shared" si="369"/>
        <v>Segment</v>
      </c>
      <c r="K3925" s="71" t="s">
        <v>992</v>
      </c>
      <c r="L3925" s="22">
        <v>1</v>
      </c>
      <c r="M3925" s="22">
        <v>1.24</v>
      </c>
      <c r="N3925" s="22">
        <v>6</v>
      </c>
      <c r="O3925" s="22">
        <v>0</v>
      </c>
      <c r="P3925" s="22">
        <v>1</v>
      </c>
      <c r="Q3925" s="22">
        <v>5</v>
      </c>
      <c r="R3925" s="22"/>
      <c r="S3925" s="22"/>
      <c r="T3925" s="22"/>
      <c r="U3925" t="s">
        <v>2194</v>
      </c>
      <c r="V3925" s="18">
        <f t="shared" si="370"/>
        <v>0.24</v>
      </c>
      <c r="W3925" s="18">
        <v>40.891290639899999</v>
      </c>
      <c r="X3925" s="18">
        <v>-81.630232182599997</v>
      </c>
      <c r="Y3925" s="18">
        <v>40.890725504999999</v>
      </c>
      <c r="Z3925" s="18">
        <v>-81.625808828700002</v>
      </c>
      <c r="AA3925" s="71" t="str">
        <f t="shared" si="371"/>
        <v>STA</v>
      </c>
    </row>
    <row r="3926" spans="1:27" x14ac:dyDescent="0.25">
      <c r="A3926" s="22" t="s">
        <v>5340</v>
      </c>
      <c r="B3926" s="22">
        <v>0</v>
      </c>
      <c r="C3926" s="22" t="s">
        <v>4612</v>
      </c>
      <c r="D3926" s="22">
        <v>8</v>
      </c>
      <c r="E3926" s="23" t="str">
        <f t="shared" si="366"/>
        <v>Purple</v>
      </c>
      <c r="F3926" s="72" t="s">
        <v>1671</v>
      </c>
      <c r="G3926" s="23"/>
      <c r="H3926" s="24" t="str">
        <f t="shared" si="367"/>
        <v>Start Loc</v>
      </c>
      <c r="I3926" s="24" t="str">
        <f t="shared" si="368"/>
        <v>End Loc</v>
      </c>
      <c r="J3926" s="24" t="str">
        <f t="shared" si="369"/>
        <v>Segment</v>
      </c>
      <c r="K3926" s="71" t="s">
        <v>1109</v>
      </c>
      <c r="L3926" s="22">
        <v>1</v>
      </c>
      <c r="M3926" s="22">
        <v>1.24</v>
      </c>
      <c r="N3926" s="22">
        <v>8</v>
      </c>
      <c r="O3926" s="22">
        <v>0</v>
      </c>
      <c r="P3926" s="22">
        <v>0</v>
      </c>
      <c r="Q3926" s="22">
        <v>1</v>
      </c>
      <c r="R3926" s="22"/>
      <c r="S3926" s="22"/>
      <c r="T3926" s="22"/>
      <c r="U3926" t="s">
        <v>4875</v>
      </c>
      <c r="V3926" s="18">
        <f t="shared" si="370"/>
        <v>0.24</v>
      </c>
      <c r="W3926" s="18">
        <v>40.895699765800003</v>
      </c>
      <c r="X3926" s="18">
        <v>-81.420690379700005</v>
      </c>
      <c r="Y3926" s="18">
        <v>40.899103949299999</v>
      </c>
      <c r="Z3926" s="18">
        <v>-81.421251528499994</v>
      </c>
      <c r="AA3926" s="71" t="str">
        <f t="shared" si="371"/>
        <v>STA</v>
      </c>
    </row>
    <row r="3927" spans="1:27" x14ac:dyDescent="0.25">
      <c r="A3927" s="22" t="s">
        <v>4074</v>
      </c>
      <c r="B3927" s="22">
        <v>0</v>
      </c>
      <c r="C3927" s="22" t="s">
        <v>4646</v>
      </c>
      <c r="D3927" s="22">
        <v>7</v>
      </c>
      <c r="E3927" s="23" t="str">
        <f t="shared" si="366"/>
        <v>Purple</v>
      </c>
      <c r="F3927" s="72" t="s">
        <v>1671</v>
      </c>
      <c r="G3927" s="23"/>
      <c r="H3927" s="24" t="str">
        <f t="shared" si="367"/>
        <v>Start Loc</v>
      </c>
      <c r="I3927" s="24" t="str">
        <f t="shared" si="368"/>
        <v>End Loc</v>
      </c>
      <c r="J3927" s="24" t="str">
        <f t="shared" si="369"/>
        <v>Segment</v>
      </c>
      <c r="K3927" s="71" t="s">
        <v>972</v>
      </c>
      <c r="L3927" s="22">
        <v>5.5</v>
      </c>
      <c r="M3927" s="22">
        <v>5.74</v>
      </c>
      <c r="N3927" s="22">
        <v>7</v>
      </c>
      <c r="O3927" s="22">
        <v>0</v>
      </c>
      <c r="P3927" s="22">
        <v>0</v>
      </c>
      <c r="Q3927" s="22">
        <v>0</v>
      </c>
      <c r="R3927" s="22"/>
      <c r="S3927" s="22"/>
      <c r="T3927" s="22"/>
      <c r="U3927" t="s">
        <v>1605</v>
      </c>
      <c r="V3927" s="18">
        <f t="shared" si="370"/>
        <v>0.24000000000000021</v>
      </c>
      <c r="W3927" s="18">
        <v>40.923575532000001</v>
      </c>
      <c r="X3927" s="18">
        <v>-81.1545916229</v>
      </c>
      <c r="Y3927" s="18">
        <v>40.923539574400003</v>
      </c>
      <c r="Z3927" s="18">
        <v>-81.150063726699997</v>
      </c>
      <c r="AA3927" s="71" t="str">
        <f t="shared" si="371"/>
        <v>STA</v>
      </c>
    </row>
    <row r="3928" spans="1:27" x14ac:dyDescent="0.25">
      <c r="A3928" s="22" t="s">
        <v>6573</v>
      </c>
      <c r="B3928" s="22">
        <v>0</v>
      </c>
      <c r="C3928" s="22" t="s">
        <v>4643</v>
      </c>
      <c r="D3928" s="22">
        <v>6</v>
      </c>
      <c r="E3928" s="23" t="str">
        <f t="shared" si="366"/>
        <v>Purple</v>
      </c>
      <c r="F3928" s="72" t="s">
        <v>1671</v>
      </c>
      <c r="G3928" s="23"/>
      <c r="H3928" s="24" t="str">
        <f t="shared" si="367"/>
        <v>Start Loc</v>
      </c>
      <c r="I3928" s="24" t="str">
        <f t="shared" si="368"/>
        <v>End Loc</v>
      </c>
      <c r="J3928" s="24" t="str">
        <f t="shared" si="369"/>
        <v>Segment</v>
      </c>
      <c r="K3928" s="71" t="s">
        <v>812</v>
      </c>
      <c r="L3928" s="22">
        <v>3.5</v>
      </c>
      <c r="M3928" s="22">
        <v>3.74</v>
      </c>
      <c r="N3928" s="22">
        <v>6</v>
      </c>
      <c r="O3928" s="22">
        <v>0</v>
      </c>
      <c r="P3928" s="22">
        <v>0</v>
      </c>
      <c r="Q3928" s="22">
        <v>1</v>
      </c>
      <c r="R3928" s="22"/>
      <c r="S3928" s="22"/>
      <c r="T3928" s="22"/>
      <c r="U3928" t="s">
        <v>1221</v>
      </c>
      <c r="V3928" s="18">
        <f t="shared" si="370"/>
        <v>0.24000000000000021</v>
      </c>
      <c r="W3928" s="18">
        <v>40.953331161400001</v>
      </c>
      <c r="X3928" s="18">
        <v>-81.3598987532</v>
      </c>
      <c r="Y3928" s="18">
        <v>40.956351675900002</v>
      </c>
      <c r="Z3928" s="18">
        <v>-81.358753960000001</v>
      </c>
      <c r="AA3928" s="71" t="str">
        <f t="shared" si="371"/>
        <v>STA</v>
      </c>
    </row>
    <row r="3929" spans="1:27" x14ac:dyDescent="0.25">
      <c r="A3929" s="22" t="s">
        <v>6590</v>
      </c>
      <c r="B3929" s="22">
        <v>0</v>
      </c>
      <c r="C3929" s="22" t="s">
        <v>4660</v>
      </c>
      <c r="D3929" s="22">
        <v>9</v>
      </c>
      <c r="E3929" s="23" t="str">
        <f t="shared" si="366"/>
        <v>Purple</v>
      </c>
      <c r="F3929" s="72" t="s">
        <v>1693</v>
      </c>
      <c r="G3929" s="23"/>
      <c r="H3929" s="24" t="str">
        <f t="shared" si="367"/>
        <v>Start Loc</v>
      </c>
      <c r="I3929" s="24" t="str">
        <f t="shared" si="368"/>
        <v>End Loc</v>
      </c>
      <c r="J3929" s="24" t="str">
        <f t="shared" si="369"/>
        <v>Segment</v>
      </c>
      <c r="K3929" s="71" t="s">
        <v>787</v>
      </c>
      <c r="L3929" s="22">
        <v>22.25</v>
      </c>
      <c r="M3929" s="22">
        <v>22.49</v>
      </c>
      <c r="N3929" s="22">
        <v>9</v>
      </c>
      <c r="O3929" s="22">
        <v>0</v>
      </c>
      <c r="P3929" s="22">
        <v>0</v>
      </c>
      <c r="Q3929" s="22">
        <v>0</v>
      </c>
      <c r="R3929" s="22"/>
      <c r="S3929" s="22"/>
      <c r="T3929" s="22"/>
      <c r="U3929" t="s">
        <v>1967</v>
      </c>
      <c r="V3929" s="18">
        <f t="shared" si="370"/>
        <v>0.23999999999999844</v>
      </c>
      <c r="W3929" s="18">
        <v>40.9878925322</v>
      </c>
      <c r="X3929" s="18">
        <v>-80.612915332699998</v>
      </c>
      <c r="Y3929" s="18">
        <v>40.987876913699999</v>
      </c>
      <c r="Z3929" s="18">
        <v>-80.608648792400004</v>
      </c>
      <c r="AA3929" s="71" t="str">
        <f t="shared" si="371"/>
        <v>MAH</v>
      </c>
    </row>
    <row r="3930" spans="1:27" x14ac:dyDescent="0.25">
      <c r="A3930" s="22" t="s">
        <v>3782</v>
      </c>
      <c r="B3930" s="22">
        <v>0</v>
      </c>
      <c r="C3930" s="22" t="s">
        <v>4612</v>
      </c>
      <c r="D3930" s="22">
        <v>6</v>
      </c>
      <c r="E3930" s="23" t="str">
        <f t="shared" si="366"/>
        <v>Purple</v>
      </c>
      <c r="F3930" s="72" t="s">
        <v>1678</v>
      </c>
      <c r="G3930" s="23"/>
      <c r="H3930" s="24" t="str">
        <f t="shared" si="367"/>
        <v>Start Loc</v>
      </c>
      <c r="I3930" s="24" t="str">
        <f t="shared" si="368"/>
        <v>End Loc</v>
      </c>
      <c r="J3930" s="24" t="str">
        <f t="shared" si="369"/>
        <v>Segment</v>
      </c>
      <c r="K3930" s="71" t="s">
        <v>860</v>
      </c>
      <c r="L3930" s="22">
        <v>1</v>
      </c>
      <c r="M3930" s="22">
        <v>1.24</v>
      </c>
      <c r="N3930" s="22">
        <v>6</v>
      </c>
      <c r="O3930" s="22">
        <v>0</v>
      </c>
      <c r="P3930" s="22">
        <v>0</v>
      </c>
      <c r="Q3930" s="22">
        <v>2</v>
      </c>
      <c r="R3930" s="22"/>
      <c r="S3930" s="22"/>
      <c r="T3930" s="22"/>
      <c r="U3930" t="s">
        <v>1282</v>
      </c>
      <c r="V3930" s="18">
        <f t="shared" si="370"/>
        <v>0.24</v>
      </c>
      <c r="W3930" s="18">
        <v>40.993401497900003</v>
      </c>
      <c r="X3930" s="18">
        <v>-81.534859110699998</v>
      </c>
      <c r="Y3930" s="18">
        <v>40.996333679800003</v>
      </c>
      <c r="Z3930" s="18">
        <v>-81.534330198800006</v>
      </c>
      <c r="AA3930" s="71" t="str">
        <f t="shared" si="371"/>
        <v>SUM</v>
      </c>
    </row>
    <row r="3931" spans="1:27" x14ac:dyDescent="0.25">
      <c r="A3931" s="22" t="s">
        <v>4346</v>
      </c>
      <c r="B3931" s="22">
        <v>0</v>
      </c>
      <c r="C3931" s="22" t="s">
        <v>4612</v>
      </c>
      <c r="D3931" s="22">
        <v>7</v>
      </c>
      <c r="E3931" s="23" t="str">
        <f t="shared" si="366"/>
        <v>Purple</v>
      </c>
      <c r="F3931" s="72" t="s">
        <v>1678</v>
      </c>
      <c r="G3931" s="23"/>
      <c r="H3931" s="24" t="str">
        <f t="shared" si="367"/>
        <v>Start Loc</v>
      </c>
      <c r="I3931" s="24" t="str">
        <f t="shared" si="368"/>
        <v>End Loc</v>
      </c>
      <c r="J3931" s="24" t="str">
        <f t="shared" si="369"/>
        <v>Segment</v>
      </c>
      <c r="K3931" s="71" t="s">
        <v>789</v>
      </c>
      <c r="L3931" s="22">
        <v>1</v>
      </c>
      <c r="M3931" s="22">
        <v>1.24</v>
      </c>
      <c r="N3931" s="22">
        <v>7</v>
      </c>
      <c r="O3931" s="22">
        <v>0</v>
      </c>
      <c r="P3931" s="22">
        <v>1</v>
      </c>
      <c r="Q3931" s="22">
        <v>6</v>
      </c>
      <c r="R3931" s="22"/>
      <c r="S3931" s="22"/>
      <c r="T3931" s="22"/>
      <c r="U3931" t="s">
        <v>1281</v>
      </c>
      <c r="V3931" s="18">
        <f t="shared" si="370"/>
        <v>0.24</v>
      </c>
      <c r="W3931" s="18">
        <v>40.999604018900001</v>
      </c>
      <c r="X3931" s="18">
        <v>-81.540224836799993</v>
      </c>
      <c r="Y3931" s="18">
        <v>40.996842243899998</v>
      </c>
      <c r="Z3931" s="18">
        <v>-81.537489562000005</v>
      </c>
      <c r="AA3931" s="71" t="str">
        <f t="shared" si="371"/>
        <v>SUM</v>
      </c>
    </row>
    <row r="3932" spans="1:27" x14ac:dyDescent="0.25">
      <c r="A3932" s="22" t="s">
        <v>4235</v>
      </c>
      <c r="B3932" s="22">
        <v>0</v>
      </c>
      <c r="C3932" s="22" t="s">
        <v>4619</v>
      </c>
      <c r="D3932" s="22">
        <v>9</v>
      </c>
      <c r="E3932" s="23" t="str">
        <f t="shared" si="366"/>
        <v>Purple</v>
      </c>
      <c r="F3932" s="72" t="s">
        <v>1678</v>
      </c>
      <c r="G3932" s="23"/>
      <c r="H3932" s="24" t="str">
        <f t="shared" si="367"/>
        <v>Start Loc</v>
      </c>
      <c r="I3932" s="24" t="str">
        <f t="shared" si="368"/>
        <v>End Loc</v>
      </c>
      <c r="J3932" s="24" t="str">
        <f t="shared" si="369"/>
        <v>Segment</v>
      </c>
      <c r="K3932" s="71" t="s">
        <v>934</v>
      </c>
      <c r="L3932" s="22">
        <v>0.5</v>
      </c>
      <c r="M3932" s="22">
        <v>0.74</v>
      </c>
      <c r="N3932" s="22">
        <v>9</v>
      </c>
      <c r="O3932" s="22">
        <v>0</v>
      </c>
      <c r="P3932" s="22">
        <v>0</v>
      </c>
      <c r="Q3932" s="22">
        <v>8</v>
      </c>
      <c r="R3932" s="22"/>
      <c r="S3932" s="22"/>
      <c r="T3932" s="22"/>
      <c r="U3932" t="s">
        <v>1557</v>
      </c>
      <c r="V3932" s="18">
        <f t="shared" si="370"/>
        <v>0.24</v>
      </c>
      <c r="W3932" s="18">
        <v>40.9956979496</v>
      </c>
      <c r="X3932" s="18">
        <v>-81.405596308599996</v>
      </c>
      <c r="Y3932" s="18">
        <v>40.9991507115</v>
      </c>
      <c r="Z3932" s="18">
        <v>-81.405848468399995</v>
      </c>
      <c r="AA3932" s="71" t="str">
        <f t="shared" si="371"/>
        <v>SUM</v>
      </c>
    </row>
    <row r="3933" spans="1:27" x14ac:dyDescent="0.25">
      <c r="A3933" s="22" t="s">
        <v>4219</v>
      </c>
      <c r="B3933" s="22">
        <v>0</v>
      </c>
      <c r="C3933" s="22" t="s">
        <v>4619</v>
      </c>
      <c r="D3933" s="22">
        <v>6</v>
      </c>
      <c r="E3933" s="23" t="str">
        <f t="shared" si="366"/>
        <v>Purple</v>
      </c>
      <c r="F3933" s="72" t="s">
        <v>1678</v>
      </c>
      <c r="G3933" s="23"/>
      <c r="H3933" s="24" t="str">
        <f t="shared" si="367"/>
        <v>Start Loc</v>
      </c>
      <c r="I3933" s="24" t="str">
        <f t="shared" si="368"/>
        <v>End Loc</v>
      </c>
      <c r="J3933" s="24" t="str">
        <f t="shared" si="369"/>
        <v>Segment</v>
      </c>
      <c r="K3933" s="71" t="s">
        <v>789</v>
      </c>
      <c r="L3933" s="22">
        <v>0.5</v>
      </c>
      <c r="M3933" s="22">
        <v>0.74</v>
      </c>
      <c r="N3933" s="22">
        <v>6</v>
      </c>
      <c r="O3933" s="22">
        <v>1</v>
      </c>
      <c r="P3933" s="22">
        <v>3</v>
      </c>
      <c r="Q3933" s="22">
        <v>3</v>
      </c>
      <c r="R3933" s="22"/>
      <c r="S3933" s="22"/>
      <c r="T3933" s="22"/>
      <c r="U3933" t="s">
        <v>1281</v>
      </c>
      <c r="V3933" s="18">
        <f t="shared" si="370"/>
        <v>0.24</v>
      </c>
      <c r="W3933" s="18">
        <v>41.0043856375</v>
      </c>
      <c r="X3933" s="18">
        <v>-81.5470165917</v>
      </c>
      <c r="Y3933" s="18">
        <v>41.002684899000002</v>
      </c>
      <c r="Z3933" s="18">
        <v>-81.543078412499995</v>
      </c>
      <c r="AA3933" s="71" t="str">
        <f t="shared" si="371"/>
        <v>SUM</v>
      </c>
    </row>
    <row r="3934" spans="1:27" x14ac:dyDescent="0.25">
      <c r="A3934" s="22" t="s">
        <v>4483</v>
      </c>
      <c r="B3934" s="22">
        <v>0</v>
      </c>
      <c r="C3934" s="22" t="s">
        <v>4632</v>
      </c>
      <c r="D3934" s="22">
        <v>7</v>
      </c>
      <c r="E3934" s="23" t="str">
        <f t="shared" si="366"/>
        <v>Purple</v>
      </c>
      <c r="F3934" s="72" t="s">
        <v>1678</v>
      </c>
      <c r="G3934" s="23"/>
      <c r="H3934" s="24" t="str">
        <f t="shared" si="367"/>
        <v>Start Loc</v>
      </c>
      <c r="I3934" s="24" t="str">
        <f t="shared" si="368"/>
        <v>End Loc</v>
      </c>
      <c r="J3934" s="24" t="str">
        <f t="shared" si="369"/>
        <v>Segment</v>
      </c>
      <c r="K3934" s="71" t="s">
        <v>917</v>
      </c>
      <c r="L3934" s="22">
        <v>7.75</v>
      </c>
      <c r="M3934" s="22">
        <v>7.99</v>
      </c>
      <c r="N3934" s="22">
        <v>7</v>
      </c>
      <c r="O3934" s="22">
        <v>0</v>
      </c>
      <c r="P3934" s="22">
        <v>1</v>
      </c>
      <c r="Q3934" s="22">
        <v>3</v>
      </c>
      <c r="R3934" s="22"/>
      <c r="S3934" s="22"/>
      <c r="T3934" s="22"/>
      <c r="U3934" t="s">
        <v>1259</v>
      </c>
      <c r="V3934" s="18">
        <f t="shared" si="370"/>
        <v>0.24000000000000021</v>
      </c>
      <c r="W3934" s="18">
        <v>41.017788406400001</v>
      </c>
      <c r="X3934" s="18">
        <v>-81.524123511799999</v>
      </c>
      <c r="Y3934" s="18">
        <v>41.020820479299999</v>
      </c>
      <c r="Z3934" s="18">
        <v>-81.526390496600001</v>
      </c>
      <c r="AA3934" s="71" t="str">
        <f t="shared" si="371"/>
        <v>SUM</v>
      </c>
    </row>
    <row r="3935" spans="1:27" x14ac:dyDescent="0.25">
      <c r="A3935" s="22" t="s">
        <v>4396</v>
      </c>
      <c r="B3935" s="22">
        <v>0</v>
      </c>
      <c r="C3935" s="22" t="s">
        <v>4612</v>
      </c>
      <c r="D3935" s="22">
        <v>7</v>
      </c>
      <c r="E3935" s="23" t="str">
        <f t="shared" si="366"/>
        <v>Purple</v>
      </c>
      <c r="F3935" s="72" t="s">
        <v>1678</v>
      </c>
      <c r="G3935" s="23"/>
      <c r="H3935" s="24" t="str">
        <f t="shared" si="367"/>
        <v>Start Loc</v>
      </c>
      <c r="I3935" s="24" t="str">
        <f t="shared" si="368"/>
        <v>End Loc</v>
      </c>
      <c r="J3935" s="24" t="str">
        <f t="shared" si="369"/>
        <v>Segment</v>
      </c>
      <c r="K3935" s="71" t="s">
        <v>939</v>
      </c>
      <c r="L3935" s="22">
        <v>1</v>
      </c>
      <c r="M3935" s="22">
        <v>1.24</v>
      </c>
      <c r="N3935" s="22">
        <v>7</v>
      </c>
      <c r="O3935" s="22">
        <v>0</v>
      </c>
      <c r="P3935" s="22">
        <v>0</v>
      </c>
      <c r="Q3935" s="22">
        <v>5</v>
      </c>
      <c r="R3935" s="22"/>
      <c r="S3935" s="22"/>
      <c r="T3935" s="22"/>
      <c r="U3935" t="s">
        <v>1328</v>
      </c>
      <c r="V3935" s="18">
        <f t="shared" si="370"/>
        <v>0.24</v>
      </c>
      <c r="W3935" s="18">
        <v>41.042019762099997</v>
      </c>
      <c r="X3935" s="18">
        <v>-81.4188304754</v>
      </c>
      <c r="Y3935" s="18">
        <v>41.0407482759</v>
      </c>
      <c r="Z3935" s="18">
        <v>-81.4148107444</v>
      </c>
      <c r="AA3935" s="71" t="str">
        <f t="shared" si="371"/>
        <v>SUM</v>
      </c>
    </row>
    <row r="3936" spans="1:27" x14ac:dyDescent="0.25">
      <c r="A3936" s="22" t="s">
        <v>3730</v>
      </c>
      <c r="B3936" s="22">
        <v>0</v>
      </c>
      <c r="C3936" s="22" t="s">
        <v>4620</v>
      </c>
      <c r="D3936" s="22">
        <v>6</v>
      </c>
      <c r="E3936" s="23" t="str">
        <f t="shared" si="366"/>
        <v>Purple</v>
      </c>
      <c r="F3936" s="72" t="s">
        <v>1693</v>
      </c>
      <c r="G3936" s="23"/>
      <c r="H3936" s="24" t="str">
        <f t="shared" si="367"/>
        <v>Start Loc</v>
      </c>
      <c r="I3936" s="24" t="str">
        <f t="shared" si="368"/>
        <v>End Loc</v>
      </c>
      <c r="J3936" s="24" t="str">
        <f t="shared" si="369"/>
        <v>Segment</v>
      </c>
      <c r="K3936" s="71" t="s">
        <v>1002</v>
      </c>
      <c r="L3936" s="22">
        <v>0</v>
      </c>
      <c r="M3936" s="22">
        <v>0.24</v>
      </c>
      <c r="N3936" s="22">
        <v>6</v>
      </c>
      <c r="O3936" s="22">
        <v>0</v>
      </c>
      <c r="P3936" s="22">
        <v>0</v>
      </c>
      <c r="Q3936" s="22">
        <v>6</v>
      </c>
      <c r="R3936" s="22"/>
      <c r="S3936" s="22"/>
      <c r="T3936" s="22"/>
      <c r="U3936" t="s">
        <v>1394</v>
      </c>
      <c r="V3936" s="18">
        <f t="shared" si="370"/>
        <v>0.24</v>
      </c>
      <c r="W3936" s="18">
        <v>41.046632920900002</v>
      </c>
      <c r="X3936" s="18">
        <v>-80.683568436200005</v>
      </c>
      <c r="Y3936" s="18">
        <v>41.049592779299999</v>
      </c>
      <c r="Z3936" s="18">
        <v>-80.685304752999997</v>
      </c>
      <c r="AA3936" s="71" t="str">
        <f t="shared" si="371"/>
        <v>MAH</v>
      </c>
    </row>
    <row r="3937" spans="1:27" x14ac:dyDescent="0.25">
      <c r="A3937" s="22" t="s">
        <v>4014</v>
      </c>
      <c r="B3937" s="22">
        <v>0</v>
      </c>
      <c r="C3937" s="22" t="s">
        <v>4618</v>
      </c>
      <c r="D3937" s="22">
        <v>6</v>
      </c>
      <c r="E3937" s="23" t="str">
        <f t="shared" si="366"/>
        <v>Purple</v>
      </c>
      <c r="F3937" s="72" t="s">
        <v>1706</v>
      </c>
      <c r="G3937" s="23"/>
      <c r="H3937" s="24" t="str">
        <f t="shared" si="367"/>
        <v>Start Loc</v>
      </c>
      <c r="I3937" s="24" t="str">
        <f t="shared" si="368"/>
        <v>End Loc</v>
      </c>
      <c r="J3937" s="24" t="str">
        <f t="shared" si="369"/>
        <v>Segment</v>
      </c>
      <c r="K3937" s="71" t="s">
        <v>816</v>
      </c>
      <c r="L3937" s="22">
        <v>2</v>
      </c>
      <c r="M3937" s="22">
        <v>2.2400000000000002</v>
      </c>
      <c r="N3937" s="22">
        <v>6</v>
      </c>
      <c r="O3937" s="22">
        <v>0</v>
      </c>
      <c r="P3937" s="22">
        <v>0</v>
      </c>
      <c r="Q3937" s="22">
        <v>5</v>
      </c>
      <c r="R3937" s="22"/>
      <c r="S3937" s="22"/>
      <c r="T3937" s="22"/>
      <c r="U3937" t="s">
        <v>1260</v>
      </c>
      <c r="V3937" s="18">
        <f t="shared" si="370"/>
        <v>0.24000000000000021</v>
      </c>
      <c r="W3937" s="18">
        <v>41.051185305700002</v>
      </c>
      <c r="X3937" s="18">
        <v>-81.900681576300002</v>
      </c>
      <c r="Y3937" s="18">
        <v>41.052641627299998</v>
      </c>
      <c r="Z3937" s="18">
        <v>-81.897467437499998</v>
      </c>
      <c r="AA3937" s="71" t="str">
        <f t="shared" si="371"/>
        <v>MED</v>
      </c>
    </row>
    <row r="3938" spans="1:27" x14ac:dyDescent="0.25">
      <c r="A3938" s="22" t="s">
        <v>4334</v>
      </c>
      <c r="B3938" s="22">
        <v>0</v>
      </c>
      <c r="C3938" s="22" t="s">
        <v>4628</v>
      </c>
      <c r="D3938" s="22">
        <v>7</v>
      </c>
      <c r="E3938" s="23" t="str">
        <f t="shared" si="366"/>
        <v>Purple</v>
      </c>
      <c r="F3938" s="72" t="s">
        <v>1672</v>
      </c>
      <c r="G3938" s="23"/>
      <c r="H3938" s="24" t="str">
        <f t="shared" si="367"/>
        <v>Start Loc</v>
      </c>
      <c r="I3938" s="24" t="str">
        <f t="shared" si="368"/>
        <v>End Loc</v>
      </c>
      <c r="J3938" s="24" t="str">
        <f t="shared" si="369"/>
        <v>Segment</v>
      </c>
      <c r="K3938" s="71" t="s">
        <v>1019</v>
      </c>
      <c r="L3938" s="22">
        <v>4.75</v>
      </c>
      <c r="M3938" s="22">
        <v>4.99</v>
      </c>
      <c r="N3938" s="22">
        <v>7</v>
      </c>
      <c r="O3938" s="22">
        <v>0</v>
      </c>
      <c r="P3938" s="22">
        <v>0</v>
      </c>
      <c r="Q3938" s="22">
        <v>4</v>
      </c>
      <c r="R3938" s="22"/>
      <c r="S3938" s="22"/>
      <c r="T3938" s="22"/>
      <c r="U3938" t="s">
        <v>1446</v>
      </c>
      <c r="V3938" s="18">
        <f t="shared" si="370"/>
        <v>0.24000000000000021</v>
      </c>
      <c r="W3938" s="18">
        <v>41.051553969099999</v>
      </c>
      <c r="X3938" s="18">
        <v>-81.268694766099998</v>
      </c>
      <c r="Y3938" s="18">
        <v>41.054439229499998</v>
      </c>
      <c r="Z3938" s="18">
        <v>-81.266355509999997</v>
      </c>
      <c r="AA3938" s="71" t="str">
        <f t="shared" si="371"/>
        <v>POR</v>
      </c>
    </row>
    <row r="3939" spans="1:27" x14ac:dyDescent="0.25">
      <c r="A3939" s="22" t="s">
        <v>4299</v>
      </c>
      <c r="B3939" s="22">
        <v>0</v>
      </c>
      <c r="C3939" s="22" t="s">
        <v>4644</v>
      </c>
      <c r="D3939" s="22">
        <v>7</v>
      </c>
      <c r="E3939" s="23" t="str">
        <f t="shared" si="366"/>
        <v>Purple</v>
      </c>
      <c r="F3939" s="72" t="s">
        <v>1693</v>
      </c>
      <c r="G3939" s="23"/>
      <c r="H3939" s="24" t="str">
        <f t="shared" si="367"/>
        <v>Start Loc</v>
      </c>
      <c r="I3939" s="24" t="str">
        <f t="shared" si="368"/>
        <v>End Loc</v>
      </c>
      <c r="J3939" s="24" t="str">
        <f t="shared" si="369"/>
        <v>Segment</v>
      </c>
      <c r="K3939" s="71" t="s">
        <v>883</v>
      </c>
      <c r="L3939" s="22">
        <v>5.25</v>
      </c>
      <c r="M3939" s="22">
        <v>5.49</v>
      </c>
      <c r="N3939" s="22">
        <v>7</v>
      </c>
      <c r="O3939" s="22">
        <v>0</v>
      </c>
      <c r="P3939" s="22">
        <v>0</v>
      </c>
      <c r="Q3939" s="22">
        <v>0</v>
      </c>
      <c r="R3939" s="22"/>
      <c r="S3939" s="22"/>
      <c r="T3939" s="22"/>
      <c r="U3939" t="s">
        <v>1314</v>
      </c>
      <c r="V3939" s="18">
        <f t="shared" si="370"/>
        <v>0.24000000000000021</v>
      </c>
      <c r="W3939" s="18">
        <v>41.061054744400003</v>
      </c>
      <c r="X3939" s="18">
        <v>-80.732804526500004</v>
      </c>
      <c r="Y3939" s="18">
        <v>41.064419106999999</v>
      </c>
      <c r="Z3939" s="18">
        <v>-80.732346749499996</v>
      </c>
      <c r="AA3939" s="71" t="str">
        <f t="shared" si="371"/>
        <v>MAH</v>
      </c>
    </row>
    <row r="3940" spans="1:27" x14ac:dyDescent="0.25">
      <c r="A3940" s="22" t="s">
        <v>3648</v>
      </c>
      <c r="B3940" s="22">
        <v>0</v>
      </c>
      <c r="C3940" s="22" t="s">
        <v>4619</v>
      </c>
      <c r="D3940" s="22">
        <v>6</v>
      </c>
      <c r="E3940" s="23" t="str">
        <f t="shared" si="366"/>
        <v>Purple</v>
      </c>
      <c r="F3940" s="72" t="s">
        <v>1693</v>
      </c>
      <c r="G3940" s="23"/>
      <c r="H3940" s="24" t="str">
        <f t="shared" si="367"/>
        <v>Start Loc</v>
      </c>
      <c r="I3940" s="24" t="str">
        <f t="shared" si="368"/>
        <v>End Loc</v>
      </c>
      <c r="J3940" s="24" t="str">
        <f t="shared" si="369"/>
        <v>Segment</v>
      </c>
      <c r="K3940" s="71" t="s">
        <v>945</v>
      </c>
      <c r="L3940" s="22">
        <v>0.5</v>
      </c>
      <c r="M3940" s="22">
        <v>0.74</v>
      </c>
      <c r="N3940" s="22">
        <v>6</v>
      </c>
      <c r="O3940" s="22">
        <v>0</v>
      </c>
      <c r="P3940" s="22">
        <v>2</v>
      </c>
      <c r="Q3940" s="22">
        <v>2</v>
      </c>
      <c r="R3940" s="22"/>
      <c r="S3940" s="22"/>
      <c r="T3940" s="22"/>
      <c r="U3940" t="s">
        <v>1287</v>
      </c>
      <c r="V3940" s="18">
        <f t="shared" si="370"/>
        <v>0.24</v>
      </c>
      <c r="W3940" s="18">
        <v>41.102046263399998</v>
      </c>
      <c r="X3940" s="18">
        <v>-80.717352662799996</v>
      </c>
      <c r="Y3940" s="18">
        <v>41.105302143899998</v>
      </c>
      <c r="Z3940" s="18">
        <v>-80.718825157799998</v>
      </c>
      <c r="AA3940" s="71" t="str">
        <f t="shared" si="371"/>
        <v>MAH</v>
      </c>
    </row>
    <row r="3941" spans="1:27" x14ac:dyDescent="0.25">
      <c r="A3941" s="22" t="s">
        <v>3925</v>
      </c>
      <c r="B3941" s="22">
        <v>0</v>
      </c>
      <c r="C3941" s="22" t="s">
        <v>4653</v>
      </c>
      <c r="D3941" s="22">
        <v>6</v>
      </c>
      <c r="E3941" s="23" t="str">
        <f t="shared" si="366"/>
        <v>Purple</v>
      </c>
      <c r="F3941" s="72" t="s">
        <v>1706</v>
      </c>
      <c r="G3941" s="23"/>
      <c r="H3941" s="24" t="str">
        <f t="shared" si="367"/>
        <v>Start Loc</v>
      </c>
      <c r="I3941" s="24" t="str">
        <f t="shared" si="368"/>
        <v>End Loc</v>
      </c>
      <c r="J3941" s="24" t="str">
        <f t="shared" si="369"/>
        <v>Segment</v>
      </c>
      <c r="K3941" s="71" t="s">
        <v>920</v>
      </c>
      <c r="L3941" s="22">
        <v>6</v>
      </c>
      <c r="M3941" s="22">
        <v>6.24</v>
      </c>
      <c r="N3941" s="22">
        <v>6</v>
      </c>
      <c r="O3941" s="22">
        <v>0</v>
      </c>
      <c r="P3941" s="22">
        <v>0</v>
      </c>
      <c r="Q3941" s="22">
        <v>2</v>
      </c>
      <c r="R3941" s="22"/>
      <c r="S3941" s="22"/>
      <c r="T3941" s="22"/>
      <c r="U3941" t="s">
        <v>291</v>
      </c>
      <c r="V3941" s="18">
        <f t="shared" si="370"/>
        <v>0.24000000000000021</v>
      </c>
      <c r="W3941" s="18">
        <v>41.108789011399999</v>
      </c>
      <c r="X3941" s="18">
        <v>-81.8096226097</v>
      </c>
      <c r="Y3941" s="18">
        <v>41.112052375499999</v>
      </c>
      <c r="Z3941" s="18">
        <v>-81.810976898099995</v>
      </c>
      <c r="AA3941" s="71" t="str">
        <f t="shared" si="371"/>
        <v>MED</v>
      </c>
    </row>
    <row r="3942" spans="1:27" x14ac:dyDescent="0.25">
      <c r="A3942" s="22" t="s">
        <v>4185</v>
      </c>
      <c r="B3942" s="22">
        <v>0</v>
      </c>
      <c r="C3942" s="22" t="s">
        <v>4667</v>
      </c>
      <c r="D3942" s="22">
        <v>8</v>
      </c>
      <c r="E3942" s="23" t="str">
        <f t="shared" si="366"/>
        <v>Purple</v>
      </c>
      <c r="F3942" s="72" t="s">
        <v>1706</v>
      </c>
      <c r="G3942" s="23"/>
      <c r="H3942" s="24" t="str">
        <f t="shared" si="367"/>
        <v>Start Loc</v>
      </c>
      <c r="I3942" s="24" t="str">
        <f t="shared" si="368"/>
        <v>End Loc</v>
      </c>
      <c r="J3942" s="24" t="str">
        <f t="shared" si="369"/>
        <v>Segment</v>
      </c>
      <c r="K3942" s="71" t="s">
        <v>808</v>
      </c>
      <c r="L3942" s="22">
        <v>18</v>
      </c>
      <c r="M3942" s="22">
        <v>18.239999999999998</v>
      </c>
      <c r="N3942" s="22">
        <v>8</v>
      </c>
      <c r="O3942" s="22">
        <v>0</v>
      </c>
      <c r="P3942" s="22">
        <v>1</v>
      </c>
      <c r="Q3942" s="22">
        <v>3</v>
      </c>
      <c r="R3942" s="22"/>
      <c r="S3942" s="22"/>
      <c r="T3942" s="22"/>
      <c r="U3942" t="s">
        <v>1783</v>
      </c>
      <c r="V3942" s="18">
        <f t="shared" si="370"/>
        <v>0.23999999999999844</v>
      </c>
      <c r="W3942" s="18">
        <v>41.128767509200003</v>
      </c>
      <c r="X3942" s="18">
        <v>-81.827518990499996</v>
      </c>
      <c r="Y3942" s="18">
        <v>41.128120330100003</v>
      </c>
      <c r="Z3942" s="18">
        <v>-81.823341760700004</v>
      </c>
      <c r="AA3942" s="71" t="str">
        <f t="shared" si="371"/>
        <v>MED</v>
      </c>
    </row>
    <row r="3943" spans="1:27" x14ac:dyDescent="0.25">
      <c r="A3943" s="22" t="s">
        <v>4272</v>
      </c>
      <c r="B3943" s="22">
        <v>0</v>
      </c>
      <c r="C3943" s="22" t="s">
        <v>4631</v>
      </c>
      <c r="D3943" s="22">
        <v>8</v>
      </c>
      <c r="E3943" s="23" t="str">
        <f t="shared" si="366"/>
        <v>Purple</v>
      </c>
      <c r="F3943" s="72" t="s">
        <v>1672</v>
      </c>
      <c r="G3943" s="23"/>
      <c r="H3943" s="24" t="str">
        <f t="shared" si="367"/>
        <v>Start Loc</v>
      </c>
      <c r="I3943" s="24" t="str">
        <f t="shared" si="368"/>
        <v>End Loc</v>
      </c>
      <c r="J3943" s="24" t="str">
        <f t="shared" si="369"/>
        <v>Segment</v>
      </c>
      <c r="K3943" s="71" t="s">
        <v>793</v>
      </c>
      <c r="L3943" s="22">
        <v>3</v>
      </c>
      <c r="M3943" s="22">
        <v>3.24</v>
      </c>
      <c r="N3943" s="22">
        <v>8</v>
      </c>
      <c r="O3943" s="22">
        <v>1</v>
      </c>
      <c r="P3943" s="22">
        <v>0</v>
      </c>
      <c r="Q3943" s="22">
        <v>3</v>
      </c>
      <c r="R3943" s="22"/>
      <c r="S3943" s="22"/>
      <c r="T3943" s="22"/>
      <c r="U3943" t="s">
        <v>246</v>
      </c>
      <c r="V3943" s="18">
        <f t="shared" si="370"/>
        <v>0.24000000000000021</v>
      </c>
      <c r="W3943" s="18">
        <v>41.136932589499999</v>
      </c>
      <c r="X3943" s="18">
        <v>-81.307750077700007</v>
      </c>
      <c r="Y3943" s="18">
        <v>41.137532262999997</v>
      </c>
      <c r="Z3943" s="18">
        <v>-81.303220548400006</v>
      </c>
      <c r="AA3943" s="71" t="str">
        <f t="shared" si="371"/>
        <v>POR</v>
      </c>
    </row>
    <row r="3944" spans="1:27" x14ac:dyDescent="0.25">
      <c r="A3944" s="22" t="s">
        <v>3552</v>
      </c>
      <c r="B3944" s="22">
        <v>0</v>
      </c>
      <c r="C3944" s="22" t="s">
        <v>4610</v>
      </c>
      <c r="D3944" s="22">
        <v>7</v>
      </c>
      <c r="E3944" s="23" t="str">
        <f t="shared" si="366"/>
        <v>Purple</v>
      </c>
      <c r="F3944" s="72" t="s">
        <v>1730</v>
      </c>
      <c r="G3944" s="23"/>
      <c r="H3944" s="24" t="str">
        <f t="shared" si="367"/>
        <v>Start Loc</v>
      </c>
      <c r="I3944" s="24" t="str">
        <f t="shared" si="368"/>
        <v>End Loc</v>
      </c>
      <c r="J3944" s="24" t="str">
        <f t="shared" si="369"/>
        <v>Segment</v>
      </c>
      <c r="K3944" s="71" t="s">
        <v>848</v>
      </c>
      <c r="L3944" s="22">
        <v>8</v>
      </c>
      <c r="M3944" s="22">
        <v>8.24</v>
      </c>
      <c r="N3944" s="22">
        <v>7</v>
      </c>
      <c r="O3944" s="22">
        <v>0</v>
      </c>
      <c r="P3944" s="22">
        <v>2</v>
      </c>
      <c r="Q3944" s="22">
        <v>4</v>
      </c>
      <c r="R3944" s="22"/>
      <c r="S3944" s="22"/>
      <c r="T3944" s="22"/>
      <c r="U3944" t="s">
        <v>1825</v>
      </c>
      <c r="V3944" s="18">
        <f t="shared" si="370"/>
        <v>0.24000000000000021</v>
      </c>
      <c r="W3944" s="18">
        <v>41.142332488699999</v>
      </c>
      <c r="X3944" s="18">
        <v>-83.570752627499999</v>
      </c>
      <c r="Y3944" s="18">
        <v>41.145433547499998</v>
      </c>
      <c r="Z3944" s="18">
        <v>-83.568836612599995</v>
      </c>
      <c r="AA3944" s="71" t="str">
        <f t="shared" si="371"/>
        <v>HAN</v>
      </c>
    </row>
    <row r="3945" spans="1:27" x14ac:dyDescent="0.25">
      <c r="A3945" s="22" t="s">
        <v>4192</v>
      </c>
      <c r="B3945" s="22">
        <v>0</v>
      </c>
      <c r="C3945" s="22" t="s">
        <v>4617</v>
      </c>
      <c r="D3945" s="22">
        <v>8</v>
      </c>
      <c r="E3945" s="23" t="str">
        <f t="shared" si="366"/>
        <v>Purple</v>
      </c>
      <c r="F3945" s="72" t="s">
        <v>1725</v>
      </c>
      <c r="G3945" s="23"/>
      <c r="H3945" s="24" t="str">
        <f t="shared" si="367"/>
        <v>Start Loc</v>
      </c>
      <c r="I3945" s="24" t="str">
        <f t="shared" si="368"/>
        <v>End Loc</v>
      </c>
      <c r="J3945" s="24" t="str">
        <f t="shared" si="369"/>
        <v>Segment</v>
      </c>
      <c r="K3945" s="71" t="s">
        <v>936</v>
      </c>
      <c r="L3945" s="22">
        <v>2.75</v>
      </c>
      <c r="M3945" s="22">
        <v>2.99</v>
      </c>
      <c r="N3945" s="22">
        <v>8</v>
      </c>
      <c r="O3945" s="22">
        <v>0</v>
      </c>
      <c r="P3945" s="22">
        <v>2</v>
      </c>
      <c r="Q3945" s="22">
        <v>8</v>
      </c>
      <c r="R3945" s="22"/>
      <c r="S3945" s="22"/>
      <c r="T3945" s="22"/>
      <c r="U3945" t="s">
        <v>1347</v>
      </c>
      <c r="V3945" s="18">
        <f t="shared" si="370"/>
        <v>0.24000000000000021</v>
      </c>
      <c r="W3945" s="18">
        <v>41.1495740891</v>
      </c>
      <c r="X3945" s="18">
        <v>-80.745426323299995</v>
      </c>
      <c r="Y3945" s="18">
        <v>41.147363444600003</v>
      </c>
      <c r="Z3945" s="18">
        <v>-80.741927422100005</v>
      </c>
      <c r="AA3945" s="71" t="str">
        <f t="shared" si="371"/>
        <v>TRU</v>
      </c>
    </row>
    <row r="3946" spans="1:27" x14ac:dyDescent="0.25">
      <c r="A3946" s="22" t="s">
        <v>4242</v>
      </c>
      <c r="B3946" s="22">
        <v>0</v>
      </c>
      <c r="C3946" s="22" t="s">
        <v>4631</v>
      </c>
      <c r="D3946" s="22">
        <v>7</v>
      </c>
      <c r="E3946" s="23" t="str">
        <f t="shared" si="366"/>
        <v>Purple</v>
      </c>
      <c r="F3946" s="72" t="s">
        <v>1725</v>
      </c>
      <c r="G3946" s="23"/>
      <c r="H3946" s="24" t="str">
        <f t="shared" si="367"/>
        <v>Start Loc</v>
      </c>
      <c r="I3946" s="24" t="str">
        <f t="shared" si="368"/>
        <v>End Loc</v>
      </c>
      <c r="J3946" s="24" t="str">
        <f t="shared" si="369"/>
        <v>Segment</v>
      </c>
      <c r="K3946" s="71" t="s">
        <v>936</v>
      </c>
      <c r="L3946" s="22">
        <v>3</v>
      </c>
      <c r="M3946" s="22">
        <v>3.24</v>
      </c>
      <c r="N3946" s="22">
        <v>7</v>
      </c>
      <c r="O3946" s="22">
        <v>0</v>
      </c>
      <c r="P3946" s="22">
        <v>0</v>
      </c>
      <c r="Q3946" s="22">
        <v>5</v>
      </c>
      <c r="R3946" s="22"/>
      <c r="S3946" s="22"/>
      <c r="T3946" s="22"/>
      <c r="U3946" t="s">
        <v>1347</v>
      </c>
      <c r="V3946" s="18">
        <f t="shared" si="370"/>
        <v>0.24000000000000021</v>
      </c>
      <c r="W3946" s="18">
        <v>41.147328094099997</v>
      </c>
      <c r="X3946" s="18">
        <v>-80.7417416559</v>
      </c>
      <c r="Y3946" s="18">
        <v>41.147443865600003</v>
      </c>
      <c r="Z3946" s="18">
        <v>-80.737153014699999</v>
      </c>
      <c r="AA3946" s="71" t="str">
        <f t="shared" si="371"/>
        <v>TRU</v>
      </c>
    </row>
    <row r="3947" spans="1:27" x14ac:dyDescent="0.25">
      <c r="A3947" s="22" t="s">
        <v>4053</v>
      </c>
      <c r="B3947" s="22">
        <v>0</v>
      </c>
      <c r="C3947" s="22" t="s">
        <v>4627</v>
      </c>
      <c r="D3947" s="22">
        <v>6</v>
      </c>
      <c r="E3947" s="23" t="str">
        <f t="shared" si="366"/>
        <v>Purple</v>
      </c>
      <c r="F3947" s="72" t="s">
        <v>1672</v>
      </c>
      <c r="G3947" s="23"/>
      <c r="H3947" s="24" t="str">
        <f t="shared" si="367"/>
        <v>Start Loc</v>
      </c>
      <c r="I3947" s="24" t="str">
        <f t="shared" si="368"/>
        <v>End Loc</v>
      </c>
      <c r="J3947" s="24" t="str">
        <f t="shared" si="369"/>
        <v>Segment</v>
      </c>
      <c r="K3947" s="71" t="s">
        <v>878</v>
      </c>
      <c r="L3947" s="22">
        <v>3.25</v>
      </c>
      <c r="M3947" s="22">
        <v>3.49</v>
      </c>
      <c r="N3947" s="22">
        <v>6</v>
      </c>
      <c r="O3947" s="22">
        <v>0</v>
      </c>
      <c r="P3947" s="22">
        <v>0</v>
      </c>
      <c r="Q3947" s="22">
        <v>6</v>
      </c>
      <c r="R3947" s="22"/>
      <c r="S3947" s="22"/>
      <c r="T3947" s="22"/>
      <c r="U3947" t="s">
        <v>1568</v>
      </c>
      <c r="V3947" s="18">
        <f t="shared" si="370"/>
        <v>0.24000000000000021</v>
      </c>
      <c r="W3947" s="18">
        <v>41.146340435900001</v>
      </c>
      <c r="X3947" s="18">
        <v>-81.2832652604</v>
      </c>
      <c r="Y3947" s="18">
        <v>41.149366902099999</v>
      </c>
      <c r="Z3947" s="18">
        <v>-81.281274872200001</v>
      </c>
      <c r="AA3947" s="71" t="str">
        <f t="shared" si="371"/>
        <v>POR</v>
      </c>
    </row>
    <row r="3948" spans="1:27" x14ac:dyDescent="0.25">
      <c r="A3948" s="22" t="s">
        <v>4166</v>
      </c>
      <c r="B3948" s="22">
        <v>0</v>
      </c>
      <c r="C3948" s="22" t="s">
        <v>4624</v>
      </c>
      <c r="D3948" s="22">
        <v>6</v>
      </c>
      <c r="E3948" s="23" t="str">
        <f t="shared" si="366"/>
        <v>Purple</v>
      </c>
      <c r="F3948" s="72" t="s">
        <v>1706</v>
      </c>
      <c r="G3948" s="23"/>
      <c r="H3948" s="24" t="str">
        <f t="shared" si="367"/>
        <v>Start Loc</v>
      </c>
      <c r="I3948" s="24" t="str">
        <f t="shared" si="368"/>
        <v>End Loc</v>
      </c>
      <c r="J3948" s="24" t="str">
        <f t="shared" si="369"/>
        <v>Segment</v>
      </c>
      <c r="K3948" s="71" t="s">
        <v>893</v>
      </c>
      <c r="L3948" s="22">
        <v>2.25</v>
      </c>
      <c r="M3948" s="22">
        <v>2.4900000000000002</v>
      </c>
      <c r="N3948" s="22">
        <v>6</v>
      </c>
      <c r="O3948" s="22">
        <v>0</v>
      </c>
      <c r="P3948" s="22">
        <v>0</v>
      </c>
      <c r="Q3948" s="22">
        <v>3</v>
      </c>
      <c r="R3948" s="22"/>
      <c r="S3948" s="22"/>
      <c r="T3948" s="22"/>
      <c r="U3948" t="s">
        <v>1432</v>
      </c>
      <c r="V3948" s="18">
        <f t="shared" si="370"/>
        <v>0.24000000000000021</v>
      </c>
      <c r="W3948" s="18">
        <v>41.147189009800002</v>
      </c>
      <c r="X3948" s="18">
        <v>-81.923639035799994</v>
      </c>
      <c r="Y3948" s="18">
        <v>41.150493991300003</v>
      </c>
      <c r="Z3948" s="18">
        <v>-81.924465880200003</v>
      </c>
      <c r="AA3948" s="71" t="str">
        <f t="shared" si="371"/>
        <v>MED</v>
      </c>
    </row>
    <row r="3949" spans="1:27" x14ac:dyDescent="0.25">
      <c r="A3949" s="22" t="s">
        <v>3813</v>
      </c>
      <c r="B3949" s="22">
        <v>0</v>
      </c>
      <c r="C3949" s="22" t="s">
        <v>4652</v>
      </c>
      <c r="D3949" s="22">
        <v>6</v>
      </c>
      <c r="E3949" s="23" t="str">
        <f t="shared" si="366"/>
        <v>Purple</v>
      </c>
      <c r="F3949" s="72" t="s">
        <v>1672</v>
      </c>
      <c r="G3949" s="23"/>
      <c r="H3949" s="24" t="str">
        <f t="shared" si="367"/>
        <v>Start Loc</v>
      </c>
      <c r="I3949" s="24" t="str">
        <f t="shared" si="368"/>
        <v>End Loc</v>
      </c>
      <c r="J3949" s="24" t="str">
        <f t="shared" si="369"/>
        <v>Segment</v>
      </c>
      <c r="K3949" s="71" t="s">
        <v>921</v>
      </c>
      <c r="L3949" s="22">
        <v>11.5</v>
      </c>
      <c r="M3949" s="22">
        <v>11.74</v>
      </c>
      <c r="N3949" s="22">
        <v>6</v>
      </c>
      <c r="O3949" s="22">
        <v>0</v>
      </c>
      <c r="P3949" s="22">
        <v>0</v>
      </c>
      <c r="Q3949" s="22">
        <v>1</v>
      </c>
      <c r="R3949" s="22"/>
      <c r="S3949" s="22"/>
      <c r="T3949" s="22"/>
      <c r="U3949" t="s">
        <v>1801</v>
      </c>
      <c r="V3949" s="18">
        <f t="shared" si="370"/>
        <v>0.24000000000000021</v>
      </c>
      <c r="W3949" s="18">
        <v>41.1490465089</v>
      </c>
      <c r="X3949" s="18">
        <v>-81.220743029499999</v>
      </c>
      <c r="Y3949" s="18">
        <v>41.1515940496</v>
      </c>
      <c r="Z3949" s="18">
        <v>-81.223869970699994</v>
      </c>
      <c r="AA3949" s="71" t="str">
        <f t="shared" si="371"/>
        <v>POR</v>
      </c>
    </row>
    <row r="3950" spans="1:27" x14ac:dyDescent="0.25">
      <c r="A3950" s="22" t="s">
        <v>4257</v>
      </c>
      <c r="B3950" s="22">
        <v>0</v>
      </c>
      <c r="C3950" s="22" t="s">
        <v>4627</v>
      </c>
      <c r="D3950" s="22">
        <v>10</v>
      </c>
      <c r="E3950" s="23" t="str">
        <f t="shared" si="366"/>
        <v>Purple</v>
      </c>
      <c r="F3950" s="72" t="s">
        <v>1672</v>
      </c>
      <c r="G3950" s="23"/>
      <c r="H3950" s="24" t="str">
        <f t="shared" si="367"/>
        <v>Start Loc</v>
      </c>
      <c r="I3950" s="24" t="str">
        <f t="shared" si="368"/>
        <v>End Loc</v>
      </c>
      <c r="J3950" s="24" t="str">
        <f t="shared" si="369"/>
        <v>Segment</v>
      </c>
      <c r="K3950" s="71" t="s">
        <v>962</v>
      </c>
      <c r="L3950" s="22">
        <v>3.25</v>
      </c>
      <c r="M3950" s="22">
        <v>3.49</v>
      </c>
      <c r="N3950" s="22">
        <v>10</v>
      </c>
      <c r="O3950" s="22">
        <v>0</v>
      </c>
      <c r="P3950" s="22">
        <v>0</v>
      </c>
      <c r="Q3950" s="22">
        <v>1</v>
      </c>
      <c r="R3950" s="22"/>
      <c r="S3950" s="22"/>
      <c r="T3950" s="22"/>
      <c r="U3950" t="s">
        <v>1276</v>
      </c>
      <c r="V3950" s="18">
        <f t="shared" si="370"/>
        <v>0.24000000000000021</v>
      </c>
      <c r="W3950" s="18">
        <v>41.165702410900003</v>
      </c>
      <c r="X3950" s="18">
        <v>-81.299133207599994</v>
      </c>
      <c r="Y3950" s="18">
        <v>41.165216534599999</v>
      </c>
      <c r="Z3950" s="18">
        <v>-81.294783447300006</v>
      </c>
      <c r="AA3950" s="71" t="str">
        <f t="shared" si="371"/>
        <v>POR</v>
      </c>
    </row>
    <row r="3951" spans="1:27" x14ac:dyDescent="0.25">
      <c r="A3951" s="22" t="s">
        <v>3873</v>
      </c>
      <c r="B3951" s="22">
        <v>0</v>
      </c>
      <c r="C3951" s="22" t="s">
        <v>4616</v>
      </c>
      <c r="D3951" s="22">
        <v>7</v>
      </c>
      <c r="E3951" s="23" t="str">
        <f t="shared" si="366"/>
        <v>Purple</v>
      </c>
      <c r="F3951" s="72" t="s">
        <v>1678</v>
      </c>
      <c r="G3951" s="23"/>
      <c r="H3951" s="24" t="str">
        <f t="shared" si="367"/>
        <v>Start Loc</v>
      </c>
      <c r="I3951" s="24" t="str">
        <f t="shared" si="368"/>
        <v>End Loc</v>
      </c>
      <c r="J3951" s="24" t="str">
        <f t="shared" si="369"/>
        <v>Segment</v>
      </c>
      <c r="K3951" s="71" t="s">
        <v>911</v>
      </c>
      <c r="L3951" s="22">
        <v>4</v>
      </c>
      <c r="M3951" s="22">
        <v>4.24</v>
      </c>
      <c r="N3951" s="22">
        <v>7</v>
      </c>
      <c r="O3951" s="22">
        <v>0</v>
      </c>
      <c r="P3951" s="22">
        <v>0</v>
      </c>
      <c r="Q3951" s="22">
        <v>1</v>
      </c>
      <c r="R3951" s="22"/>
      <c r="S3951" s="22"/>
      <c r="T3951" s="22"/>
      <c r="U3951" t="s">
        <v>1297</v>
      </c>
      <c r="V3951" s="18">
        <f t="shared" si="370"/>
        <v>0.24000000000000021</v>
      </c>
      <c r="W3951" s="18">
        <v>41.169176136700003</v>
      </c>
      <c r="X3951" s="18">
        <v>-81.610057558299999</v>
      </c>
      <c r="Y3951" s="18">
        <v>41.1691702651</v>
      </c>
      <c r="Z3951" s="18">
        <v>-81.606424189199998</v>
      </c>
      <c r="AA3951" s="71" t="str">
        <f t="shared" si="371"/>
        <v>SUM</v>
      </c>
    </row>
    <row r="3952" spans="1:27" x14ac:dyDescent="0.25">
      <c r="A3952" s="22" t="s">
        <v>3487</v>
      </c>
      <c r="B3952" s="22">
        <v>0</v>
      </c>
      <c r="C3952" s="22" t="s">
        <v>4643</v>
      </c>
      <c r="D3952" s="22">
        <v>6</v>
      </c>
      <c r="E3952" s="23" t="str">
        <f t="shared" si="366"/>
        <v>Purple</v>
      </c>
      <c r="F3952" s="72" t="s">
        <v>1678</v>
      </c>
      <c r="G3952" s="23"/>
      <c r="H3952" s="24" t="str">
        <f t="shared" si="367"/>
        <v>Start Loc</v>
      </c>
      <c r="I3952" s="24" t="str">
        <f t="shared" si="368"/>
        <v>End Loc</v>
      </c>
      <c r="J3952" s="24" t="str">
        <f t="shared" si="369"/>
        <v>Segment</v>
      </c>
      <c r="K3952" s="71" t="s">
        <v>869</v>
      </c>
      <c r="L3952" s="22">
        <v>3.5</v>
      </c>
      <c r="M3952" s="22">
        <v>3.74</v>
      </c>
      <c r="N3952" s="22">
        <v>6</v>
      </c>
      <c r="O3952" s="22">
        <v>0</v>
      </c>
      <c r="P3952" s="22">
        <v>0</v>
      </c>
      <c r="Q3952" s="22">
        <v>7</v>
      </c>
      <c r="R3952" s="22"/>
      <c r="S3952" s="22"/>
      <c r="T3952" s="22"/>
      <c r="U3952" t="s">
        <v>1787</v>
      </c>
      <c r="V3952" s="18">
        <f t="shared" si="370"/>
        <v>0.24000000000000021</v>
      </c>
      <c r="W3952" s="18">
        <v>41.189653933199999</v>
      </c>
      <c r="X3952" s="18">
        <v>-81.600172683799997</v>
      </c>
      <c r="Y3952" s="18">
        <v>41.190074039999999</v>
      </c>
      <c r="Z3952" s="18">
        <v>-81.595666643599998</v>
      </c>
      <c r="AA3952" s="71" t="str">
        <f t="shared" si="371"/>
        <v>SUM</v>
      </c>
    </row>
    <row r="3953" spans="1:27" x14ac:dyDescent="0.25">
      <c r="A3953" s="22" t="s">
        <v>3884</v>
      </c>
      <c r="B3953" s="22">
        <v>0</v>
      </c>
      <c r="C3953" s="22" t="s">
        <v>4619</v>
      </c>
      <c r="D3953" s="22">
        <v>6</v>
      </c>
      <c r="E3953" s="23" t="str">
        <f t="shared" si="366"/>
        <v>Purple</v>
      </c>
      <c r="F3953" s="72" t="s">
        <v>1706</v>
      </c>
      <c r="G3953" s="23"/>
      <c r="H3953" s="24" t="str">
        <f t="shared" si="367"/>
        <v>Start Loc</v>
      </c>
      <c r="I3953" s="24" t="str">
        <f t="shared" si="368"/>
        <v>End Loc</v>
      </c>
      <c r="J3953" s="24" t="str">
        <f t="shared" si="369"/>
        <v>Segment</v>
      </c>
      <c r="K3953" s="71" t="s">
        <v>815</v>
      </c>
      <c r="L3953" s="22">
        <v>0.5</v>
      </c>
      <c r="M3953" s="22">
        <v>0.74</v>
      </c>
      <c r="N3953" s="22">
        <v>6</v>
      </c>
      <c r="O3953" s="22">
        <v>0</v>
      </c>
      <c r="P3953" s="22">
        <v>0</v>
      </c>
      <c r="Q3953" s="22">
        <v>1</v>
      </c>
      <c r="R3953" s="22"/>
      <c r="S3953" s="22"/>
      <c r="T3953" s="22"/>
      <c r="U3953" t="s">
        <v>1444</v>
      </c>
      <c r="V3953" s="18">
        <f t="shared" si="370"/>
        <v>0.24</v>
      </c>
      <c r="W3953" s="18">
        <v>41.198798760000003</v>
      </c>
      <c r="X3953" s="18">
        <v>-81.9586239291</v>
      </c>
      <c r="Y3953" s="18">
        <v>41.199667283499998</v>
      </c>
      <c r="Z3953" s="18">
        <v>-81.955023203799996</v>
      </c>
      <c r="AA3953" s="71" t="str">
        <f t="shared" si="371"/>
        <v>MED</v>
      </c>
    </row>
    <row r="3954" spans="1:27" x14ac:dyDescent="0.25">
      <c r="A3954" s="22" t="s">
        <v>4197</v>
      </c>
      <c r="B3954" s="22">
        <v>0</v>
      </c>
      <c r="C3954" s="22" t="s">
        <v>4612</v>
      </c>
      <c r="D3954" s="22">
        <v>7</v>
      </c>
      <c r="E3954" s="23" t="str">
        <f t="shared" si="366"/>
        <v>Purple</v>
      </c>
      <c r="F3954" s="72" t="s">
        <v>1725</v>
      </c>
      <c r="G3954" s="23"/>
      <c r="H3954" s="24" t="str">
        <f t="shared" si="367"/>
        <v>Start Loc</v>
      </c>
      <c r="I3954" s="24" t="str">
        <f t="shared" si="368"/>
        <v>End Loc</v>
      </c>
      <c r="J3954" s="24" t="str">
        <f t="shared" si="369"/>
        <v>Segment</v>
      </c>
      <c r="K3954" s="71" t="s">
        <v>961</v>
      </c>
      <c r="L3954" s="22">
        <v>1</v>
      </c>
      <c r="M3954" s="22">
        <v>1.24</v>
      </c>
      <c r="N3954" s="22">
        <v>7</v>
      </c>
      <c r="O3954" s="22">
        <v>0</v>
      </c>
      <c r="P3954" s="22">
        <v>0</v>
      </c>
      <c r="Q3954" s="22">
        <v>8</v>
      </c>
      <c r="R3954" s="22"/>
      <c r="S3954" s="22"/>
      <c r="T3954" s="22"/>
      <c r="U3954" t="s">
        <v>1164</v>
      </c>
      <c r="V3954" s="18">
        <f t="shared" si="370"/>
        <v>0.24</v>
      </c>
      <c r="W3954" s="18">
        <v>41.237195786299999</v>
      </c>
      <c r="X3954" s="18">
        <v>-80.885849237499997</v>
      </c>
      <c r="Y3954" s="18">
        <v>41.237170510299997</v>
      </c>
      <c r="Z3954" s="18">
        <v>-80.881366549899994</v>
      </c>
      <c r="AA3954" s="71" t="str">
        <f t="shared" si="371"/>
        <v>TRU</v>
      </c>
    </row>
    <row r="3955" spans="1:27" x14ac:dyDescent="0.25">
      <c r="A3955" s="22" t="s">
        <v>2944</v>
      </c>
      <c r="B3955" s="22">
        <v>0</v>
      </c>
      <c r="C3955" s="22" t="s">
        <v>4627</v>
      </c>
      <c r="D3955" s="22">
        <v>7</v>
      </c>
      <c r="E3955" s="23" t="str">
        <f t="shared" si="366"/>
        <v>Purple</v>
      </c>
      <c r="F3955" s="72" t="s">
        <v>1725</v>
      </c>
      <c r="G3955" s="23"/>
      <c r="H3955" s="24" t="str">
        <f t="shared" si="367"/>
        <v>Start Loc</v>
      </c>
      <c r="I3955" s="24" t="str">
        <f t="shared" si="368"/>
        <v>End Loc</v>
      </c>
      <c r="J3955" s="24" t="str">
        <f t="shared" si="369"/>
        <v>Segment</v>
      </c>
      <c r="K3955" s="71" t="s">
        <v>1117</v>
      </c>
      <c r="L3955" s="22">
        <v>3.25</v>
      </c>
      <c r="M3955" s="22">
        <v>3.49</v>
      </c>
      <c r="N3955" s="22">
        <v>7</v>
      </c>
      <c r="O3955" s="22">
        <v>0</v>
      </c>
      <c r="P3955" s="22">
        <v>0</v>
      </c>
      <c r="Q3955" s="22">
        <v>5</v>
      </c>
      <c r="R3955" s="22"/>
      <c r="S3955" s="22"/>
      <c r="T3955" s="22"/>
      <c r="U3955" t="s">
        <v>781</v>
      </c>
      <c r="V3955" s="18">
        <f t="shared" si="370"/>
        <v>0.24000000000000021</v>
      </c>
      <c r="W3955" s="18">
        <v>41.237219539599998</v>
      </c>
      <c r="X3955" s="18">
        <v>-80.765024270500007</v>
      </c>
      <c r="Y3955" s="18">
        <v>41.237268622999999</v>
      </c>
      <c r="Z3955" s="18">
        <v>-80.760463332499995</v>
      </c>
      <c r="AA3955" s="71" t="str">
        <f t="shared" si="371"/>
        <v>TRU</v>
      </c>
    </row>
    <row r="3956" spans="1:27" x14ac:dyDescent="0.25">
      <c r="A3956" s="22" t="s">
        <v>4470</v>
      </c>
      <c r="B3956" s="22">
        <v>0</v>
      </c>
      <c r="C3956" s="22" t="s">
        <v>4634</v>
      </c>
      <c r="D3956" s="22">
        <v>8</v>
      </c>
      <c r="E3956" s="23" t="str">
        <f t="shared" si="366"/>
        <v>Purple</v>
      </c>
      <c r="F3956" s="72" t="s">
        <v>1672</v>
      </c>
      <c r="G3956" s="23"/>
      <c r="H3956" s="24" t="str">
        <f t="shared" si="367"/>
        <v>Start Loc</v>
      </c>
      <c r="I3956" s="24" t="str">
        <f t="shared" si="368"/>
        <v>End Loc</v>
      </c>
      <c r="J3956" s="24" t="str">
        <f t="shared" si="369"/>
        <v>Segment</v>
      </c>
      <c r="K3956" s="71" t="s">
        <v>1048</v>
      </c>
      <c r="L3956" s="22">
        <v>6.25</v>
      </c>
      <c r="M3956" s="22">
        <v>6.49</v>
      </c>
      <c r="N3956" s="22">
        <v>8</v>
      </c>
      <c r="O3956" s="22">
        <v>0</v>
      </c>
      <c r="P3956" s="22">
        <v>0</v>
      </c>
      <c r="Q3956" s="22">
        <v>1</v>
      </c>
      <c r="R3956" s="22"/>
      <c r="S3956" s="22"/>
      <c r="T3956" s="22"/>
      <c r="U3956" t="s">
        <v>1465</v>
      </c>
      <c r="V3956" s="18">
        <f t="shared" si="370"/>
        <v>0.24000000000000021</v>
      </c>
      <c r="W3956" s="18">
        <v>41.254492847599998</v>
      </c>
      <c r="X3956" s="18">
        <v>-81.283286042</v>
      </c>
      <c r="Y3956" s="18">
        <v>41.257905898099999</v>
      </c>
      <c r="Z3956" s="18">
        <v>-81.282566772600006</v>
      </c>
      <c r="AA3956" s="71" t="str">
        <f t="shared" si="371"/>
        <v>POR</v>
      </c>
    </row>
    <row r="3957" spans="1:27" x14ac:dyDescent="0.25">
      <c r="A3957" s="22" t="s">
        <v>4409</v>
      </c>
      <c r="B3957" s="22">
        <v>0</v>
      </c>
      <c r="C3957" s="22" t="s">
        <v>4613</v>
      </c>
      <c r="D3957" s="22">
        <v>7</v>
      </c>
      <c r="E3957" s="23" t="str">
        <f t="shared" si="366"/>
        <v>Purple</v>
      </c>
      <c r="F3957" s="72" t="s">
        <v>1672</v>
      </c>
      <c r="G3957" s="23"/>
      <c r="H3957" s="24" t="str">
        <f t="shared" si="367"/>
        <v>Start Loc</v>
      </c>
      <c r="I3957" s="24" t="str">
        <f t="shared" si="368"/>
        <v>End Loc</v>
      </c>
      <c r="J3957" s="24" t="str">
        <f t="shared" si="369"/>
        <v>Segment</v>
      </c>
      <c r="K3957" s="71" t="s">
        <v>1048</v>
      </c>
      <c r="L3957" s="22">
        <v>6.5</v>
      </c>
      <c r="M3957" s="22">
        <v>6.74</v>
      </c>
      <c r="N3957" s="22">
        <v>7</v>
      </c>
      <c r="O3957" s="22">
        <v>0</v>
      </c>
      <c r="P3957" s="22">
        <v>0</v>
      </c>
      <c r="Q3957" s="22">
        <v>3</v>
      </c>
      <c r="R3957" s="22"/>
      <c r="S3957" s="22"/>
      <c r="T3957" s="22"/>
      <c r="U3957" t="s">
        <v>1465</v>
      </c>
      <c r="V3957" s="18">
        <f t="shared" si="370"/>
        <v>0.24000000000000021</v>
      </c>
      <c r="W3957" s="18">
        <v>41.258049433899998</v>
      </c>
      <c r="X3957" s="18">
        <v>-81.282548670699995</v>
      </c>
      <c r="Y3957" s="18">
        <v>41.261173666300003</v>
      </c>
      <c r="Z3957" s="18">
        <v>-81.280637757299999</v>
      </c>
      <c r="AA3957" s="71" t="str">
        <f t="shared" si="371"/>
        <v>POR</v>
      </c>
    </row>
    <row r="3958" spans="1:27" x14ac:dyDescent="0.25">
      <c r="A3958" s="22" t="s">
        <v>4339</v>
      </c>
      <c r="B3958" s="22">
        <v>0</v>
      </c>
      <c r="C3958" s="22" t="s">
        <v>4620</v>
      </c>
      <c r="D3958" s="22">
        <v>7</v>
      </c>
      <c r="E3958" s="23" t="str">
        <f t="shared" si="366"/>
        <v>Purple</v>
      </c>
      <c r="F3958" s="72" t="s">
        <v>1711</v>
      </c>
      <c r="G3958" s="23"/>
      <c r="H3958" s="24" t="str">
        <f t="shared" si="367"/>
        <v>Start Loc</v>
      </c>
      <c r="I3958" s="24" t="str">
        <f t="shared" si="368"/>
        <v>End Loc</v>
      </c>
      <c r="J3958" s="24" t="str">
        <f t="shared" si="369"/>
        <v>Segment</v>
      </c>
      <c r="K3958" s="71" t="s">
        <v>861</v>
      </c>
      <c r="L3958" s="22">
        <v>0</v>
      </c>
      <c r="M3958" s="22">
        <v>0.24</v>
      </c>
      <c r="N3958" s="22">
        <v>7</v>
      </c>
      <c r="O3958" s="22">
        <v>0</v>
      </c>
      <c r="P3958" s="22">
        <v>0</v>
      </c>
      <c r="Q3958" s="22">
        <v>3</v>
      </c>
      <c r="R3958" s="22"/>
      <c r="S3958" s="22"/>
      <c r="T3958" s="22"/>
      <c r="U3958" t="s">
        <v>1360</v>
      </c>
      <c r="V3958" s="18">
        <f t="shared" si="370"/>
        <v>0.24</v>
      </c>
      <c r="W3958" s="18">
        <v>41.341575138499998</v>
      </c>
      <c r="X3958" s="18">
        <v>-82.088867998599994</v>
      </c>
      <c r="Y3958" s="18">
        <v>41.344428240100001</v>
      </c>
      <c r="Z3958" s="18">
        <v>-82.091487049400001</v>
      </c>
      <c r="AA3958" s="71" t="str">
        <f t="shared" si="371"/>
        <v>LOR</v>
      </c>
    </row>
    <row r="3959" spans="1:27" x14ac:dyDescent="0.25">
      <c r="A3959" s="22" t="s">
        <v>4211</v>
      </c>
      <c r="B3959" s="22">
        <v>0</v>
      </c>
      <c r="C3959" s="22" t="s">
        <v>4618</v>
      </c>
      <c r="D3959" s="22">
        <v>8</v>
      </c>
      <c r="E3959" s="23" t="str">
        <f t="shared" si="366"/>
        <v>Purple</v>
      </c>
      <c r="F3959" s="72" t="s">
        <v>1717</v>
      </c>
      <c r="G3959" s="23"/>
      <c r="H3959" s="24" t="str">
        <f t="shared" si="367"/>
        <v>Start Loc</v>
      </c>
      <c r="I3959" s="24" t="str">
        <f t="shared" si="368"/>
        <v>End Loc</v>
      </c>
      <c r="J3959" s="24" t="str">
        <f t="shared" si="369"/>
        <v>Segment</v>
      </c>
      <c r="K3959" s="71" t="s">
        <v>860</v>
      </c>
      <c r="L3959" s="22">
        <v>2</v>
      </c>
      <c r="M3959" s="22">
        <v>2.2400000000000002</v>
      </c>
      <c r="N3959" s="22">
        <v>8</v>
      </c>
      <c r="O3959" s="22">
        <v>0</v>
      </c>
      <c r="P3959" s="22">
        <v>0</v>
      </c>
      <c r="Q3959" s="22">
        <v>4</v>
      </c>
      <c r="R3959" s="22"/>
      <c r="S3959" s="22"/>
      <c r="T3959" s="22"/>
      <c r="U3959" t="s">
        <v>1387</v>
      </c>
      <c r="V3959" s="18">
        <f t="shared" si="370"/>
        <v>0.24000000000000021</v>
      </c>
      <c r="W3959" s="18">
        <v>41.357208417700001</v>
      </c>
      <c r="X3959" s="18">
        <v>-82.602007562899999</v>
      </c>
      <c r="Y3959" s="18">
        <v>41.360069538799998</v>
      </c>
      <c r="Z3959" s="18">
        <v>-82.599470292899994</v>
      </c>
      <c r="AA3959" s="71" t="str">
        <f t="shared" si="371"/>
        <v>ERI</v>
      </c>
    </row>
    <row r="3960" spans="1:27" x14ac:dyDescent="0.25">
      <c r="A3960" s="22" t="s">
        <v>4326</v>
      </c>
      <c r="B3960" s="22">
        <v>0</v>
      </c>
      <c r="C3960" s="22" t="s">
        <v>4612</v>
      </c>
      <c r="D3960" s="22">
        <v>10</v>
      </c>
      <c r="E3960" s="23" t="str">
        <f t="shared" si="366"/>
        <v>Purple</v>
      </c>
      <c r="F3960" s="72" t="s">
        <v>1718</v>
      </c>
      <c r="G3960" s="23"/>
      <c r="H3960" s="24" t="str">
        <f t="shared" si="367"/>
        <v>Start Loc</v>
      </c>
      <c r="I3960" s="24" t="str">
        <f t="shared" si="368"/>
        <v>End Loc</v>
      </c>
      <c r="J3960" s="24" t="str">
        <f t="shared" si="369"/>
        <v>Segment</v>
      </c>
      <c r="K3960" s="71" t="s">
        <v>926</v>
      </c>
      <c r="L3960" s="22">
        <v>1</v>
      </c>
      <c r="M3960" s="22">
        <v>1.24</v>
      </c>
      <c r="N3960" s="22">
        <v>10</v>
      </c>
      <c r="O3960" s="22">
        <v>0</v>
      </c>
      <c r="P3960" s="22">
        <v>1</v>
      </c>
      <c r="Q3960" s="22">
        <v>3</v>
      </c>
      <c r="R3960" s="22"/>
      <c r="S3960" s="22"/>
      <c r="T3960" s="22"/>
      <c r="U3960" t="s">
        <v>1326</v>
      </c>
      <c r="V3960" s="18">
        <f t="shared" si="370"/>
        <v>0.24</v>
      </c>
      <c r="W3960" s="18">
        <v>41.365250123300001</v>
      </c>
      <c r="X3960" s="18">
        <v>-83.571669203699997</v>
      </c>
      <c r="Y3960" s="18">
        <v>41.3627514812</v>
      </c>
      <c r="Z3960" s="18">
        <v>-83.569814515000004</v>
      </c>
      <c r="AA3960" s="71" t="str">
        <f t="shared" si="371"/>
        <v>WOO</v>
      </c>
    </row>
    <row r="3961" spans="1:27" x14ac:dyDescent="0.25">
      <c r="A3961" s="22" t="s">
        <v>3908</v>
      </c>
      <c r="B3961" s="22">
        <v>0</v>
      </c>
      <c r="C3961" s="22" t="s">
        <v>4612</v>
      </c>
      <c r="D3961" s="22">
        <v>6</v>
      </c>
      <c r="E3961" s="23" t="str">
        <f t="shared" si="366"/>
        <v>Purple</v>
      </c>
      <c r="F3961" s="72" t="s">
        <v>1677</v>
      </c>
      <c r="G3961" s="23"/>
      <c r="H3961" s="24" t="str">
        <f t="shared" si="367"/>
        <v>Start Loc</v>
      </c>
      <c r="I3961" s="24" t="str">
        <f t="shared" si="368"/>
        <v>End Loc</v>
      </c>
      <c r="J3961" s="24" t="str">
        <f t="shared" si="369"/>
        <v>Segment</v>
      </c>
      <c r="K3961" s="71" t="s">
        <v>930</v>
      </c>
      <c r="L3961" s="22">
        <v>1</v>
      </c>
      <c r="M3961" s="22">
        <v>1.24</v>
      </c>
      <c r="N3961" s="22">
        <v>6</v>
      </c>
      <c r="O3961" s="22">
        <v>0</v>
      </c>
      <c r="P3961" s="22">
        <v>0</v>
      </c>
      <c r="Q3961" s="22">
        <v>2</v>
      </c>
      <c r="R3961" s="22"/>
      <c r="S3961" s="22"/>
      <c r="T3961" s="22"/>
      <c r="U3961" t="s">
        <v>722</v>
      </c>
      <c r="V3961" s="18">
        <f t="shared" si="370"/>
        <v>0.24</v>
      </c>
      <c r="W3961" s="18">
        <v>41.3608020016</v>
      </c>
      <c r="X3961" s="18">
        <v>-81.061880726300004</v>
      </c>
      <c r="Y3961" s="18">
        <v>41.364111245899998</v>
      </c>
      <c r="Z3961" s="18">
        <v>-81.061890355399996</v>
      </c>
      <c r="AA3961" s="71" t="str">
        <f t="shared" si="371"/>
        <v>GEA</v>
      </c>
    </row>
    <row r="3962" spans="1:27" x14ac:dyDescent="0.25">
      <c r="A3962" s="22" t="s">
        <v>4261</v>
      </c>
      <c r="B3962" s="22">
        <v>0</v>
      </c>
      <c r="C3962" s="22" t="s">
        <v>4620</v>
      </c>
      <c r="D3962" s="22">
        <v>9</v>
      </c>
      <c r="E3962" s="23" t="str">
        <f t="shared" si="366"/>
        <v>Purple</v>
      </c>
      <c r="F3962" s="72" t="s">
        <v>1718</v>
      </c>
      <c r="G3962" s="23"/>
      <c r="H3962" s="24" t="str">
        <f t="shared" si="367"/>
        <v>Start Loc</v>
      </c>
      <c r="I3962" s="24" t="str">
        <f t="shared" si="368"/>
        <v>End Loc</v>
      </c>
      <c r="J3962" s="24" t="str">
        <f t="shared" si="369"/>
        <v>Segment</v>
      </c>
      <c r="K3962" s="71" t="s">
        <v>872</v>
      </c>
      <c r="L3962" s="22">
        <v>0</v>
      </c>
      <c r="M3962" s="22">
        <v>0.24</v>
      </c>
      <c r="N3962" s="22">
        <v>9</v>
      </c>
      <c r="O3962" s="22">
        <v>0</v>
      </c>
      <c r="P3962" s="22">
        <v>0</v>
      </c>
      <c r="Q3962" s="22">
        <v>0</v>
      </c>
      <c r="R3962" s="22"/>
      <c r="S3962" s="22"/>
      <c r="T3962" s="22"/>
      <c r="U3962" t="s">
        <v>1601</v>
      </c>
      <c r="V3962" s="18">
        <f t="shared" si="370"/>
        <v>0.24</v>
      </c>
      <c r="W3962" s="18">
        <v>41.371349031500003</v>
      </c>
      <c r="X3962" s="18">
        <v>-83.713245824200001</v>
      </c>
      <c r="Y3962" s="18">
        <v>41.372000143199998</v>
      </c>
      <c r="Z3962" s="18">
        <v>-83.708953813899996</v>
      </c>
      <c r="AA3962" s="71" t="str">
        <f t="shared" si="371"/>
        <v>WOO</v>
      </c>
    </row>
    <row r="3963" spans="1:27" x14ac:dyDescent="0.25">
      <c r="A3963" s="22" t="s">
        <v>4038</v>
      </c>
      <c r="B3963" s="22">
        <v>0</v>
      </c>
      <c r="C3963" s="22" t="s">
        <v>4606</v>
      </c>
      <c r="D3963" s="22">
        <v>7</v>
      </c>
      <c r="E3963" s="23" t="str">
        <f t="shared" si="366"/>
        <v>Purple</v>
      </c>
      <c r="F3963" s="72" t="s">
        <v>1718</v>
      </c>
      <c r="G3963" s="23"/>
      <c r="H3963" s="24" t="str">
        <f t="shared" si="367"/>
        <v>Start Loc</v>
      </c>
      <c r="I3963" s="24" t="str">
        <f t="shared" si="368"/>
        <v>End Loc</v>
      </c>
      <c r="J3963" s="24" t="str">
        <f t="shared" si="369"/>
        <v>Segment</v>
      </c>
      <c r="K3963" s="71" t="s">
        <v>926</v>
      </c>
      <c r="L3963" s="22">
        <v>0.25</v>
      </c>
      <c r="M3963" s="22">
        <v>0.49</v>
      </c>
      <c r="N3963" s="22">
        <v>7</v>
      </c>
      <c r="O3963" s="22">
        <v>0</v>
      </c>
      <c r="P3963" s="22">
        <v>2</v>
      </c>
      <c r="Q3963" s="22">
        <v>4</v>
      </c>
      <c r="R3963" s="22"/>
      <c r="S3963" s="22"/>
      <c r="T3963" s="22"/>
      <c r="U3963" t="s">
        <v>1326</v>
      </c>
      <c r="V3963" s="18">
        <f t="shared" si="370"/>
        <v>0.24</v>
      </c>
      <c r="W3963" s="18">
        <v>41.374057655900003</v>
      </c>
      <c r="X3963" s="18">
        <v>-83.574708083900006</v>
      </c>
      <c r="Y3963" s="18">
        <v>41.372639185700002</v>
      </c>
      <c r="Z3963" s="18">
        <v>-83.571551700499995</v>
      </c>
      <c r="AA3963" s="71" t="str">
        <f t="shared" si="371"/>
        <v>WOO</v>
      </c>
    </row>
    <row r="3964" spans="1:27" x14ac:dyDescent="0.25">
      <c r="A3964" s="22" t="s">
        <v>3800</v>
      </c>
      <c r="B3964" s="22">
        <v>0</v>
      </c>
      <c r="C3964" s="22" t="s">
        <v>4626</v>
      </c>
      <c r="D3964" s="22">
        <v>6</v>
      </c>
      <c r="E3964" s="23" t="str">
        <f t="shared" si="366"/>
        <v>Purple</v>
      </c>
      <c r="F3964" s="72" t="s">
        <v>1711</v>
      </c>
      <c r="G3964" s="23"/>
      <c r="H3964" s="24" t="str">
        <f t="shared" si="367"/>
        <v>Start Loc</v>
      </c>
      <c r="I3964" s="24" t="str">
        <f t="shared" si="368"/>
        <v>End Loc</v>
      </c>
      <c r="J3964" s="24" t="str">
        <f t="shared" si="369"/>
        <v>Segment</v>
      </c>
      <c r="K3964" s="71" t="s">
        <v>864</v>
      </c>
      <c r="L3964" s="22">
        <v>1.75</v>
      </c>
      <c r="M3964" s="22">
        <v>1.99</v>
      </c>
      <c r="N3964" s="22">
        <v>6</v>
      </c>
      <c r="O3964" s="22">
        <v>0</v>
      </c>
      <c r="P3964" s="22">
        <v>0</v>
      </c>
      <c r="Q3964" s="22">
        <v>1</v>
      </c>
      <c r="R3964" s="22"/>
      <c r="S3964" s="22"/>
      <c r="T3964" s="22"/>
      <c r="U3964" t="s">
        <v>760</v>
      </c>
      <c r="V3964" s="18">
        <f t="shared" si="370"/>
        <v>0.24</v>
      </c>
      <c r="W3964" s="18">
        <v>41.380863263599998</v>
      </c>
      <c r="X3964" s="18">
        <v>-82.315757021500005</v>
      </c>
      <c r="Y3964" s="18">
        <v>41.3825291108</v>
      </c>
      <c r="Z3964" s="18">
        <v>-82.318691002799994</v>
      </c>
      <c r="AA3964" s="71" t="str">
        <f t="shared" si="371"/>
        <v>LOR</v>
      </c>
    </row>
    <row r="3965" spans="1:27" x14ac:dyDescent="0.25">
      <c r="A3965" s="22" t="s">
        <v>4528</v>
      </c>
      <c r="B3965" s="22">
        <v>0</v>
      </c>
      <c r="C3965" s="22" t="s">
        <v>4624</v>
      </c>
      <c r="D3965" s="22">
        <v>10</v>
      </c>
      <c r="E3965" s="23" t="str">
        <f t="shared" si="366"/>
        <v>Purple</v>
      </c>
      <c r="F3965" s="72" t="s">
        <v>1677</v>
      </c>
      <c r="G3965" s="23"/>
      <c r="H3965" s="24" t="str">
        <f t="shared" si="367"/>
        <v>Start Loc</v>
      </c>
      <c r="I3965" s="24" t="str">
        <f t="shared" si="368"/>
        <v>End Loc</v>
      </c>
      <c r="J3965" s="24" t="str">
        <f t="shared" si="369"/>
        <v>Segment</v>
      </c>
      <c r="K3965" s="71" t="s">
        <v>844</v>
      </c>
      <c r="L3965" s="22">
        <v>2.25</v>
      </c>
      <c r="M3965" s="22">
        <v>2.4900000000000002</v>
      </c>
      <c r="N3965" s="22">
        <v>10</v>
      </c>
      <c r="O3965" s="22">
        <v>0</v>
      </c>
      <c r="P3965" s="22">
        <v>1</v>
      </c>
      <c r="Q3965" s="22">
        <v>6</v>
      </c>
      <c r="R3965" s="22"/>
      <c r="S3965" s="22"/>
      <c r="T3965" s="22"/>
      <c r="U3965" t="s">
        <v>232</v>
      </c>
      <c r="V3965" s="18">
        <f t="shared" si="370"/>
        <v>0.24000000000000021</v>
      </c>
      <c r="W3965" s="18">
        <v>41.401349919700003</v>
      </c>
      <c r="X3965" s="18">
        <v>-81.3567776915</v>
      </c>
      <c r="Y3965" s="18">
        <v>41.399221322099997</v>
      </c>
      <c r="Z3965" s="18">
        <v>-81.353166123600005</v>
      </c>
      <c r="AA3965" s="71" t="str">
        <f t="shared" si="371"/>
        <v>GEA</v>
      </c>
    </row>
    <row r="3966" spans="1:27" x14ac:dyDescent="0.25">
      <c r="A3966" s="22" t="s">
        <v>4282</v>
      </c>
      <c r="B3966" s="22">
        <v>0</v>
      </c>
      <c r="C3966" s="22" t="s">
        <v>4629</v>
      </c>
      <c r="D3966" s="22">
        <v>6</v>
      </c>
      <c r="E3966" s="23" t="str">
        <f t="shared" si="366"/>
        <v>Purple</v>
      </c>
      <c r="F3966" s="72" t="s">
        <v>1711</v>
      </c>
      <c r="G3966" s="23"/>
      <c r="H3966" s="24" t="str">
        <f t="shared" si="367"/>
        <v>Start Loc</v>
      </c>
      <c r="I3966" s="24" t="str">
        <f t="shared" si="368"/>
        <v>End Loc</v>
      </c>
      <c r="J3966" s="24" t="str">
        <f t="shared" si="369"/>
        <v>Segment</v>
      </c>
      <c r="K3966" s="71" t="s">
        <v>838</v>
      </c>
      <c r="L3966" s="22">
        <v>7</v>
      </c>
      <c r="M3966" s="22">
        <v>7.24</v>
      </c>
      <c r="N3966" s="22">
        <v>6</v>
      </c>
      <c r="O3966" s="22">
        <v>0</v>
      </c>
      <c r="P3966" s="22">
        <v>1</v>
      </c>
      <c r="Q3966" s="22">
        <v>3</v>
      </c>
      <c r="R3966" s="22"/>
      <c r="S3966" s="22"/>
      <c r="T3966" s="22"/>
      <c r="U3966" t="s">
        <v>1358</v>
      </c>
      <c r="V3966" s="18">
        <f t="shared" si="370"/>
        <v>0.24000000000000021</v>
      </c>
      <c r="W3966" s="18">
        <v>41.407014711999999</v>
      </c>
      <c r="X3966" s="18">
        <v>-82.1645109416</v>
      </c>
      <c r="Y3966" s="18">
        <v>41.409374088500002</v>
      </c>
      <c r="Z3966" s="18">
        <v>-82.167101841000004</v>
      </c>
      <c r="AA3966" s="71" t="str">
        <f t="shared" si="371"/>
        <v>LOR</v>
      </c>
    </row>
    <row r="3967" spans="1:27" x14ac:dyDescent="0.25">
      <c r="A3967" s="22" t="s">
        <v>4451</v>
      </c>
      <c r="B3967" s="22">
        <v>0</v>
      </c>
      <c r="C3967" s="22" t="s">
        <v>4633</v>
      </c>
      <c r="D3967" s="22">
        <v>7</v>
      </c>
      <c r="E3967" s="23" t="str">
        <f t="shared" si="366"/>
        <v>Purple</v>
      </c>
      <c r="F3967" s="72" t="s">
        <v>1677</v>
      </c>
      <c r="G3967" s="23"/>
      <c r="H3967" s="24" t="str">
        <f t="shared" si="367"/>
        <v>Start Loc</v>
      </c>
      <c r="I3967" s="24" t="str">
        <f t="shared" si="368"/>
        <v>End Loc</v>
      </c>
      <c r="J3967" s="24" t="str">
        <f t="shared" si="369"/>
        <v>Segment</v>
      </c>
      <c r="K3967" s="71" t="s">
        <v>808</v>
      </c>
      <c r="L3967" s="22">
        <v>10.25</v>
      </c>
      <c r="M3967" s="22">
        <v>10.49</v>
      </c>
      <c r="N3967" s="22">
        <v>7</v>
      </c>
      <c r="O3967" s="22">
        <v>0</v>
      </c>
      <c r="P3967" s="22">
        <v>0</v>
      </c>
      <c r="Q3967" s="22">
        <v>2</v>
      </c>
      <c r="R3967" s="22"/>
      <c r="S3967" s="22"/>
      <c r="T3967" s="22"/>
      <c r="U3967" t="s">
        <v>266</v>
      </c>
      <c r="V3967" s="18">
        <f t="shared" si="370"/>
        <v>0.24000000000000021</v>
      </c>
      <c r="W3967" s="18">
        <v>41.495214173500003</v>
      </c>
      <c r="X3967" s="18">
        <v>-81.242598995500003</v>
      </c>
      <c r="Y3967" s="18">
        <v>41.498463115900002</v>
      </c>
      <c r="Z3967" s="18">
        <v>-81.243840651400006</v>
      </c>
      <c r="AA3967" s="71" t="str">
        <f t="shared" si="371"/>
        <v>GEA</v>
      </c>
    </row>
    <row r="3968" spans="1:27" x14ac:dyDescent="0.25">
      <c r="A3968" s="22" t="s">
        <v>3934</v>
      </c>
      <c r="B3968" s="22">
        <v>0</v>
      </c>
      <c r="C3968" s="22" t="s">
        <v>4647</v>
      </c>
      <c r="D3968" s="22">
        <v>8</v>
      </c>
      <c r="E3968" s="23" t="str">
        <f t="shared" si="366"/>
        <v>Purple</v>
      </c>
      <c r="F3968" s="72" t="s">
        <v>1677</v>
      </c>
      <c r="G3968" s="23"/>
      <c r="H3968" s="24" t="str">
        <f t="shared" si="367"/>
        <v>Start Loc</v>
      </c>
      <c r="I3968" s="24" t="str">
        <f t="shared" si="368"/>
        <v>End Loc</v>
      </c>
      <c r="J3968" s="24" t="str">
        <f t="shared" si="369"/>
        <v>Segment</v>
      </c>
      <c r="K3968" s="71" t="s">
        <v>808</v>
      </c>
      <c r="L3968" s="22">
        <v>10.5</v>
      </c>
      <c r="M3968" s="22">
        <v>10.74</v>
      </c>
      <c r="N3968" s="22">
        <v>8</v>
      </c>
      <c r="O3968" s="22">
        <v>0</v>
      </c>
      <c r="P3968" s="22">
        <v>3</v>
      </c>
      <c r="Q3968" s="22">
        <v>6</v>
      </c>
      <c r="R3968" s="22"/>
      <c r="S3968" s="22"/>
      <c r="T3968" s="22"/>
      <c r="U3968" t="s">
        <v>266</v>
      </c>
      <c r="V3968" s="18">
        <f t="shared" si="370"/>
        <v>0.24000000000000021</v>
      </c>
      <c r="W3968" s="18">
        <v>41.498607808499997</v>
      </c>
      <c r="X3968" s="18">
        <v>-81.243839761999993</v>
      </c>
      <c r="Y3968" s="18">
        <v>41.502001626400002</v>
      </c>
      <c r="Z3968" s="18">
        <v>-81.2430711266</v>
      </c>
      <c r="AA3968" s="71" t="str">
        <f t="shared" si="371"/>
        <v>GEA</v>
      </c>
    </row>
    <row r="3969" spans="1:27" x14ac:dyDescent="0.25">
      <c r="A3969" s="22" t="s">
        <v>4374</v>
      </c>
      <c r="B3969" s="22">
        <v>0</v>
      </c>
      <c r="C3969" s="22" t="s">
        <v>4624</v>
      </c>
      <c r="D3969" s="22">
        <v>8</v>
      </c>
      <c r="E3969" s="23" t="str">
        <f t="shared" si="366"/>
        <v>Purple</v>
      </c>
      <c r="F3969" s="72" t="s">
        <v>1712</v>
      </c>
      <c r="G3969" s="23"/>
      <c r="H3969" s="24" t="str">
        <f t="shared" si="367"/>
        <v>Start Loc</v>
      </c>
      <c r="I3969" s="24" t="str">
        <f t="shared" si="368"/>
        <v>End Loc</v>
      </c>
      <c r="J3969" s="24" t="str">
        <f t="shared" si="369"/>
        <v>Segment</v>
      </c>
      <c r="K3969" s="71" t="s">
        <v>821</v>
      </c>
      <c r="L3969" s="22">
        <v>2.25</v>
      </c>
      <c r="M3969" s="22">
        <v>2.4900000000000002</v>
      </c>
      <c r="N3969" s="22">
        <v>8</v>
      </c>
      <c r="O3969" s="22">
        <v>0</v>
      </c>
      <c r="P3969" s="22">
        <v>2</v>
      </c>
      <c r="Q3969" s="22">
        <v>5</v>
      </c>
      <c r="R3969" s="22"/>
      <c r="S3969" s="22"/>
      <c r="T3969" s="22"/>
      <c r="U3969" t="s">
        <v>478</v>
      </c>
      <c r="V3969" s="18">
        <f t="shared" si="370"/>
        <v>0.24000000000000021</v>
      </c>
      <c r="W3969" s="18">
        <v>41.506032507</v>
      </c>
      <c r="X3969" s="18">
        <v>-82.807798551800005</v>
      </c>
      <c r="Y3969" s="18">
        <v>41.507460614899998</v>
      </c>
      <c r="Z3969" s="18">
        <v>-82.804771923700002</v>
      </c>
      <c r="AA3969" s="71" t="str">
        <f t="shared" si="371"/>
        <v>OTT</v>
      </c>
    </row>
    <row r="3970" spans="1:27" x14ac:dyDescent="0.25">
      <c r="A3970" s="22" t="s">
        <v>4431</v>
      </c>
      <c r="B3970" s="22">
        <v>0</v>
      </c>
      <c r="C3970" s="22" t="s">
        <v>4634</v>
      </c>
      <c r="D3970" s="22">
        <v>7</v>
      </c>
      <c r="E3970" s="23" t="str">
        <f t="shared" si="366"/>
        <v>Purple</v>
      </c>
      <c r="F3970" s="72" t="s">
        <v>1694</v>
      </c>
      <c r="G3970" s="23"/>
      <c r="H3970" s="24" t="str">
        <f t="shared" si="367"/>
        <v>Start Loc</v>
      </c>
      <c r="I3970" s="24" t="str">
        <f t="shared" si="368"/>
        <v>End Loc</v>
      </c>
      <c r="J3970" s="24" t="str">
        <f t="shared" si="369"/>
        <v>Segment</v>
      </c>
      <c r="K3970" s="71" t="e">
        <v>#VALUE!</v>
      </c>
      <c r="L3970" s="22">
        <v>6.25</v>
      </c>
      <c r="M3970" s="22">
        <v>6.49</v>
      </c>
      <c r="N3970" s="22">
        <v>7</v>
      </c>
      <c r="O3970" s="22">
        <v>0</v>
      </c>
      <c r="P3970" s="22">
        <v>0</v>
      </c>
      <c r="Q3970" s="22">
        <v>0</v>
      </c>
      <c r="R3970" s="22"/>
      <c r="S3970" s="22"/>
      <c r="T3970" s="22"/>
      <c r="U3970" t="s">
        <v>297</v>
      </c>
      <c r="V3970" s="18">
        <f t="shared" si="370"/>
        <v>0.24000000000000021</v>
      </c>
      <c r="W3970" s="18">
        <v>41.528835116899998</v>
      </c>
      <c r="X3970" s="18">
        <v>-84.260236614099995</v>
      </c>
      <c r="Y3970" s="18">
        <v>41.528805736800003</v>
      </c>
      <c r="Z3970" s="18">
        <v>-84.256041346999993</v>
      </c>
      <c r="AA3970" s="71" t="str">
        <f t="shared" si="371"/>
        <v>FUL</v>
      </c>
    </row>
    <row r="3971" spans="1:27" x14ac:dyDescent="0.25">
      <c r="A3971" s="22" t="s">
        <v>4550</v>
      </c>
      <c r="B3971" s="22">
        <v>0</v>
      </c>
      <c r="C3971" s="22" t="s">
        <v>4606</v>
      </c>
      <c r="D3971" s="22">
        <v>6</v>
      </c>
      <c r="E3971" s="23" t="str">
        <f t="shared" si="366"/>
        <v>Purple</v>
      </c>
      <c r="F3971" s="72" t="s">
        <v>1677</v>
      </c>
      <c r="G3971" s="23"/>
      <c r="H3971" s="24" t="str">
        <f t="shared" si="367"/>
        <v>Start Loc</v>
      </c>
      <c r="I3971" s="24" t="str">
        <f t="shared" si="368"/>
        <v>End Loc</v>
      </c>
      <c r="J3971" s="24" t="str">
        <f t="shared" si="369"/>
        <v>Segment</v>
      </c>
      <c r="K3971" s="71" t="s">
        <v>937</v>
      </c>
      <c r="L3971" s="22">
        <v>0.25</v>
      </c>
      <c r="M3971" s="22">
        <v>0.49</v>
      </c>
      <c r="N3971" s="22">
        <v>6</v>
      </c>
      <c r="O3971" s="22">
        <v>0</v>
      </c>
      <c r="P3971" s="22">
        <v>2</v>
      </c>
      <c r="Q3971" s="22">
        <v>3</v>
      </c>
      <c r="R3971" s="22"/>
      <c r="S3971" s="22"/>
      <c r="T3971" s="22"/>
      <c r="U3971" t="s">
        <v>1223</v>
      </c>
      <c r="V3971" s="18">
        <f t="shared" si="370"/>
        <v>0.24</v>
      </c>
      <c r="W3971" s="18">
        <v>41.575150596299999</v>
      </c>
      <c r="X3971" s="18">
        <v>-81.291289932400005</v>
      </c>
      <c r="Y3971" s="18">
        <v>41.575515708899999</v>
      </c>
      <c r="Z3971" s="18">
        <v>-81.286915294099998</v>
      </c>
      <c r="AA3971" s="71" t="str">
        <f t="shared" si="371"/>
        <v>GEA</v>
      </c>
    </row>
    <row r="3972" spans="1:27" x14ac:dyDescent="0.25">
      <c r="A3972" s="22" t="s">
        <v>4325</v>
      </c>
      <c r="B3972" s="22">
        <v>0</v>
      </c>
      <c r="C3972" s="22" t="s">
        <v>4618</v>
      </c>
      <c r="D3972" s="22">
        <v>10</v>
      </c>
      <c r="E3972" s="23" t="str">
        <f t="shared" si="366"/>
        <v>Purple</v>
      </c>
      <c r="F3972" s="72" t="s">
        <v>1696</v>
      </c>
      <c r="G3972" s="23"/>
      <c r="H3972" s="24" t="str">
        <f t="shared" si="367"/>
        <v>Start Loc</v>
      </c>
      <c r="I3972" s="24" t="str">
        <f t="shared" si="368"/>
        <v>End Loc</v>
      </c>
      <c r="J3972" s="24" t="str">
        <f t="shared" si="369"/>
        <v>Segment</v>
      </c>
      <c r="K3972" s="71" t="s">
        <v>814</v>
      </c>
      <c r="L3972" s="22">
        <v>2</v>
      </c>
      <c r="M3972" s="22">
        <v>2.2400000000000002</v>
      </c>
      <c r="N3972" s="22">
        <v>10</v>
      </c>
      <c r="O3972" s="22">
        <v>0</v>
      </c>
      <c r="P3972" s="22">
        <v>0</v>
      </c>
      <c r="Q3972" s="22">
        <v>2</v>
      </c>
      <c r="R3972" s="22"/>
      <c r="S3972" s="22"/>
      <c r="T3972" s="22"/>
      <c r="U3972" t="s">
        <v>1236</v>
      </c>
      <c r="V3972" s="18">
        <f t="shared" si="370"/>
        <v>0.24000000000000021</v>
      </c>
      <c r="W3972" s="18">
        <v>41.615226126700001</v>
      </c>
      <c r="X3972" s="18">
        <v>-84.4392444721</v>
      </c>
      <c r="Y3972" s="18">
        <v>41.6172149123</v>
      </c>
      <c r="Z3972" s="18">
        <v>-84.437008430600002</v>
      </c>
      <c r="AA3972" s="71" t="str">
        <f t="shared" si="371"/>
        <v>WIL</v>
      </c>
    </row>
    <row r="3973" spans="1:27" x14ac:dyDescent="0.25">
      <c r="A3973" s="22" t="s">
        <v>4304</v>
      </c>
      <c r="B3973" s="22">
        <v>0</v>
      </c>
      <c r="C3973" s="22" t="s">
        <v>4631</v>
      </c>
      <c r="D3973" s="22">
        <v>6</v>
      </c>
      <c r="E3973" s="23" t="str">
        <f t="shared" si="366"/>
        <v>Purple</v>
      </c>
      <c r="F3973" s="72" t="s">
        <v>1694</v>
      </c>
      <c r="G3973" s="23"/>
      <c r="H3973" s="24" t="str">
        <f t="shared" si="367"/>
        <v>Start Loc</v>
      </c>
      <c r="I3973" s="24" t="str">
        <f t="shared" si="368"/>
        <v>End Loc</v>
      </c>
      <c r="J3973" s="24" t="str">
        <f t="shared" si="369"/>
        <v>Segment</v>
      </c>
      <c r="K3973" s="71" t="s">
        <v>815</v>
      </c>
      <c r="L3973" s="22">
        <v>3</v>
      </c>
      <c r="M3973" s="22">
        <v>3.24</v>
      </c>
      <c r="N3973" s="22">
        <v>6</v>
      </c>
      <c r="O3973" s="22">
        <v>0</v>
      </c>
      <c r="P3973" s="22">
        <v>0</v>
      </c>
      <c r="Q3973" s="22">
        <v>2</v>
      </c>
      <c r="R3973" s="22"/>
      <c r="S3973" s="22"/>
      <c r="T3973" s="22"/>
      <c r="U3973" t="s">
        <v>390</v>
      </c>
      <c r="V3973" s="18">
        <f t="shared" si="370"/>
        <v>0.24000000000000021</v>
      </c>
      <c r="W3973" s="18">
        <v>41.615783384300002</v>
      </c>
      <c r="X3973" s="18">
        <v>-84.307373348699997</v>
      </c>
      <c r="Y3973" s="18">
        <v>41.618550475399999</v>
      </c>
      <c r="Z3973" s="18">
        <v>-84.306240388099994</v>
      </c>
      <c r="AA3973" s="71" t="str">
        <f t="shared" si="371"/>
        <v>FUL</v>
      </c>
    </row>
    <row r="3974" spans="1:27" x14ac:dyDescent="0.25">
      <c r="A3974" s="22" t="s">
        <v>4080</v>
      </c>
      <c r="B3974" s="22">
        <v>0</v>
      </c>
      <c r="C3974" s="22" t="s">
        <v>4629</v>
      </c>
      <c r="D3974" s="22">
        <v>7</v>
      </c>
      <c r="E3974" s="23" t="str">
        <f t="shared" si="366"/>
        <v>Purple</v>
      </c>
      <c r="F3974" s="72" t="s">
        <v>1680</v>
      </c>
      <c r="G3974" s="23"/>
      <c r="H3974" s="24" t="str">
        <f t="shared" si="367"/>
        <v>Start Loc</v>
      </c>
      <c r="I3974" s="24" t="str">
        <f t="shared" si="368"/>
        <v>End Loc</v>
      </c>
      <c r="J3974" s="24" t="str">
        <f t="shared" si="369"/>
        <v>Segment</v>
      </c>
      <c r="K3974" s="71" t="s">
        <v>952</v>
      </c>
      <c r="L3974" s="22">
        <v>7</v>
      </c>
      <c r="M3974" s="22">
        <v>7.24</v>
      </c>
      <c r="N3974" s="22">
        <v>7</v>
      </c>
      <c r="O3974" s="22">
        <v>0</v>
      </c>
      <c r="P3974" s="22">
        <v>0</v>
      </c>
      <c r="Q3974" s="22">
        <v>1</v>
      </c>
      <c r="R3974" s="22"/>
      <c r="S3974" s="22"/>
      <c r="T3974" s="22"/>
      <c r="U3974" t="s">
        <v>1415</v>
      </c>
      <c r="V3974" s="18">
        <f t="shared" si="370"/>
        <v>0.24000000000000021</v>
      </c>
      <c r="W3974" s="18">
        <v>41.688191576299999</v>
      </c>
      <c r="X3974" s="18">
        <v>-83.744193675899993</v>
      </c>
      <c r="Y3974" s="18">
        <v>41.688275277599999</v>
      </c>
      <c r="Z3974" s="18">
        <v>-83.739660253300002</v>
      </c>
      <c r="AA3974" s="71" t="str">
        <f t="shared" si="371"/>
        <v>LUC</v>
      </c>
    </row>
    <row r="3975" spans="1:27" x14ac:dyDescent="0.25">
      <c r="A3975" s="22" t="s">
        <v>4117</v>
      </c>
      <c r="B3975" s="22">
        <v>0</v>
      </c>
      <c r="C3975" s="22" t="s">
        <v>4609</v>
      </c>
      <c r="D3975" s="22">
        <v>6</v>
      </c>
      <c r="E3975" s="23" t="str">
        <f t="shared" si="366"/>
        <v>Purple</v>
      </c>
      <c r="F3975" s="72" t="s">
        <v>1680</v>
      </c>
      <c r="G3975" s="23"/>
      <c r="H3975" s="24" t="str">
        <f t="shared" si="367"/>
        <v>Start Loc</v>
      </c>
      <c r="I3975" s="24" t="str">
        <f t="shared" si="368"/>
        <v>End Loc</v>
      </c>
      <c r="J3975" s="24" t="str">
        <f t="shared" si="369"/>
        <v>Segment</v>
      </c>
      <c r="K3975" s="71" t="s">
        <v>1019</v>
      </c>
      <c r="L3975" s="22">
        <v>4.25</v>
      </c>
      <c r="M3975" s="22">
        <v>4.49</v>
      </c>
      <c r="N3975" s="22">
        <v>6</v>
      </c>
      <c r="O3975" s="22">
        <v>0</v>
      </c>
      <c r="P3975" s="22">
        <v>0</v>
      </c>
      <c r="Q3975" s="22">
        <v>2</v>
      </c>
      <c r="R3975" s="22"/>
      <c r="S3975" s="22"/>
      <c r="T3975" s="22"/>
      <c r="U3975" t="s">
        <v>1335</v>
      </c>
      <c r="V3975" s="18">
        <f t="shared" si="370"/>
        <v>0.24000000000000021</v>
      </c>
      <c r="W3975" s="18">
        <v>41.686231481100002</v>
      </c>
      <c r="X3975" s="18">
        <v>-83.742550590799993</v>
      </c>
      <c r="Y3975" s="18">
        <v>41.689624041099997</v>
      </c>
      <c r="Z3975" s="18">
        <v>-83.742671496</v>
      </c>
      <c r="AA3975" s="71" t="str">
        <f t="shared" si="371"/>
        <v>LUC</v>
      </c>
    </row>
    <row r="3976" spans="1:27" x14ac:dyDescent="0.25">
      <c r="A3976" s="22" t="s">
        <v>3820</v>
      </c>
      <c r="B3976" s="22">
        <v>0</v>
      </c>
      <c r="C3976" s="22" t="s">
        <v>4620</v>
      </c>
      <c r="D3976" s="22">
        <v>8</v>
      </c>
      <c r="E3976" s="23" t="str">
        <f t="shared" si="366"/>
        <v>Purple</v>
      </c>
      <c r="F3976" s="72" t="s">
        <v>1680</v>
      </c>
      <c r="G3976" s="23"/>
      <c r="H3976" s="24" t="str">
        <f t="shared" si="367"/>
        <v>Start Loc</v>
      </c>
      <c r="I3976" s="24" t="str">
        <f t="shared" si="368"/>
        <v>End Loc</v>
      </c>
      <c r="J3976" s="24" t="str">
        <f t="shared" si="369"/>
        <v>Segment</v>
      </c>
      <c r="K3976" s="71" t="s">
        <v>876</v>
      </c>
      <c r="L3976" s="22">
        <v>0</v>
      </c>
      <c r="M3976" s="22">
        <v>0.24</v>
      </c>
      <c r="N3976" s="22">
        <v>8</v>
      </c>
      <c r="O3976" s="22">
        <v>0</v>
      </c>
      <c r="P3976" s="22">
        <v>0</v>
      </c>
      <c r="Q3976" s="22">
        <v>2</v>
      </c>
      <c r="R3976" s="22"/>
      <c r="S3976" s="22"/>
      <c r="T3976" s="22"/>
      <c r="U3976" t="s">
        <v>2201</v>
      </c>
      <c r="V3976" s="18">
        <f t="shared" si="370"/>
        <v>0.24</v>
      </c>
      <c r="W3976" s="18">
        <v>41.704978802299998</v>
      </c>
      <c r="X3976" s="18">
        <v>-83.661555482599994</v>
      </c>
      <c r="Y3976" s="18">
        <v>41.7055671046</v>
      </c>
      <c r="Z3976" s="18">
        <v>-83.657311719999996</v>
      </c>
      <c r="AA3976" s="71" t="str">
        <f t="shared" si="371"/>
        <v>LUC</v>
      </c>
    </row>
    <row r="3977" spans="1:27" x14ac:dyDescent="0.25">
      <c r="A3977" s="22" t="s">
        <v>4520</v>
      </c>
      <c r="B3977" s="22">
        <v>0</v>
      </c>
      <c r="C3977" s="22" t="s">
        <v>4653</v>
      </c>
      <c r="D3977" s="22">
        <v>9</v>
      </c>
      <c r="E3977" s="23" t="str">
        <f t="shared" ref="E3977:E4040" si="372">IF(D3977&gt;15,"Red",IF(D3977&gt;10,"Yellow",IF(D3977&gt;5,"Purple",IF(D3977&gt;1,"Green",""))))</f>
        <v>Purple</v>
      </c>
      <c r="F3977" s="72" t="s">
        <v>1680</v>
      </c>
      <c r="G3977" s="23"/>
      <c r="H3977" s="24" t="str">
        <f t="shared" ref="H3977:H4040" si="373">IF(W3977=0,"Unavailable",HYPERLINK(CONCATENATE("http://maps.google.com/maps?q=",+W3977,",+",+X3977,"+(Begin)&amp;iwloc=A&amp;hl=en"),"Start Loc"))</f>
        <v>Start Loc</v>
      </c>
      <c r="I3977" s="24" t="str">
        <f t="shared" ref="I3977:I4040" si="374">IF(Y3977=0,"Unavailable",HYPERLINK(CONCATENATE("http://maps.google.com/maps?q=",+Y3977,",+",+Z3977,"+(End)&amp;iwloc=A&amp;hl=en"),"End Loc"))</f>
        <v>End Loc</v>
      </c>
      <c r="J3977" s="24" t="str">
        <f t="shared" ref="J3977:J4040" si="375">HYPERLINK(CONCATENATE("https://www.google.us/maps/dir/",W3977,",",X3977,"/",Y3977,",",Z3977,"/@",AVERAGE(W3977,Y3977),",",AVERAGE(X3977,Z3977),",15z"),"Segment")</f>
        <v>Segment</v>
      </c>
      <c r="K3977" s="71" t="s">
        <v>808</v>
      </c>
      <c r="L3977" s="22">
        <v>6</v>
      </c>
      <c r="M3977" s="22">
        <v>6.24</v>
      </c>
      <c r="N3977" s="22">
        <v>9</v>
      </c>
      <c r="O3977" s="22">
        <v>0</v>
      </c>
      <c r="P3977" s="22">
        <v>0</v>
      </c>
      <c r="Q3977" s="22">
        <v>0</v>
      </c>
      <c r="R3977" s="22"/>
      <c r="S3977" s="22"/>
      <c r="T3977" s="22"/>
      <c r="U3977" t="s">
        <v>1770</v>
      </c>
      <c r="V3977" s="18">
        <f t="shared" ref="V3977:V4040" si="376">M3977-L3977</f>
        <v>0.24000000000000021</v>
      </c>
      <c r="W3977" s="18">
        <v>41.716348446399998</v>
      </c>
      <c r="X3977" s="18">
        <v>-83.766889125600002</v>
      </c>
      <c r="Y3977" s="18">
        <v>41.716302318799997</v>
      </c>
      <c r="Z3977" s="18">
        <v>-83.762355323899996</v>
      </c>
      <c r="AA3977" s="71" t="str">
        <f t="shared" ref="AA3977:AA4040" si="377">MID(U3977,2,3)</f>
        <v>LUC</v>
      </c>
    </row>
    <row r="3978" spans="1:27" x14ac:dyDescent="0.25">
      <c r="A3978" s="22" t="s">
        <v>3437</v>
      </c>
      <c r="B3978" s="22">
        <v>0</v>
      </c>
      <c r="C3978" s="22" t="s">
        <v>4621</v>
      </c>
      <c r="D3978" s="22">
        <v>8</v>
      </c>
      <c r="E3978" s="23" t="str">
        <f t="shared" si="372"/>
        <v>Purple</v>
      </c>
      <c r="F3978" s="72" t="s">
        <v>1731</v>
      </c>
      <c r="G3978" s="23"/>
      <c r="H3978" s="24" t="str">
        <f t="shared" si="373"/>
        <v>Start Loc</v>
      </c>
      <c r="I3978" s="24" t="str">
        <f t="shared" si="374"/>
        <v>End Loc</v>
      </c>
      <c r="J3978" s="24" t="str">
        <f t="shared" si="375"/>
        <v>Segment</v>
      </c>
      <c r="K3978" s="71" t="s">
        <v>1144</v>
      </c>
      <c r="L3978" s="22">
        <v>0.75</v>
      </c>
      <c r="M3978" s="22">
        <v>0.99</v>
      </c>
      <c r="N3978" s="22">
        <v>8</v>
      </c>
      <c r="O3978" s="22">
        <v>0</v>
      </c>
      <c r="P3978" s="22">
        <v>0</v>
      </c>
      <c r="Q3978" s="22">
        <v>3</v>
      </c>
      <c r="R3978" s="22"/>
      <c r="S3978" s="22"/>
      <c r="T3978" s="22"/>
      <c r="U3978" t="s">
        <v>2013</v>
      </c>
      <c r="V3978" s="18">
        <f t="shared" si="376"/>
        <v>0.24</v>
      </c>
      <c r="W3978" s="18">
        <v>41.738332818799996</v>
      </c>
      <c r="X3978" s="18">
        <v>-80.734307913699993</v>
      </c>
      <c r="Y3978" s="18">
        <v>41.741406619099997</v>
      </c>
      <c r="Z3978" s="18">
        <v>-80.733595413100005</v>
      </c>
      <c r="AA3978" s="71" t="str">
        <f t="shared" si="377"/>
        <v>ATB</v>
      </c>
    </row>
    <row r="3979" spans="1:27" x14ac:dyDescent="0.25">
      <c r="A3979" s="22" t="s">
        <v>6584</v>
      </c>
      <c r="B3979" s="22">
        <v>0</v>
      </c>
      <c r="C3979" s="22" t="s">
        <v>4620</v>
      </c>
      <c r="D3979" s="22">
        <v>7</v>
      </c>
      <c r="E3979" s="23" t="str">
        <f t="shared" si="372"/>
        <v>Purple</v>
      </c>
      <c r="F3979" s="72" t="s">
        <v>1724</v>
      </c>
      <c r="G3979" s="23"/>
      <c r="H3979" s="24" t="str">
        <f t="shared" si="373"/>
        <v>Start Loc</v>
      </c>
      <c r="I3979" s="24" t="str">
        <f t="shared" si="374"/>
        <v>End Loc</v>
      </c>
      <c r="J3979" s="24" t="str">
        <f t="shared" si="375"/>
        <v>Segment</v>
      </c>
      <c r="K3979" s="71" t="s">
        <v>913</v>
      </c>
      <c r="L3979" s="22">
        <v>0</v>
      </c>
      <c r="M3979" s="22">
        <v>0.24</v>
      </c>
      <c r="N3979" s="22">
        <v>7</v>
      </c>
      <c r="O3979" s="22">
        <v>0</v>
      </c>
      <c r="P3979" s="22">
        <v>0</v>
      </c>
      <c r="Q3979" s="22">
        <v>6</v>
      </c>
      <c r="R3979" s="22"/>
      <c r="S3979" s="22"/>
      <c r="T3979" s="22"/>
      <c r="U3979" t="s">
        <v>1272</v>
      </c>
      <c r="V3979" s="18">
        <f t="shared" si="376"/>
        <v>0.24</v>
      </c>
      <c r="W3979" s="18">
        <v>41.747147021700002</v>
      </c>
      <c r="X3979" s="18">
        <v>-81.2176371053</v>
      </c>
      <c r="Y3979" s="18">
        <v>41.748612727100003</v>
      </c>
      <c r="Z3979" s="18">
        <v>-81.214195666699993</v>
      </c>
      <c r="AA3979" s="71" t="str">
        <f t="shared" si="377"/>
        <v>LAK</v>
      </c>
    </row>
    <row r="3980" spans="1:27" x14ac:dyDescent="0.25">
      <c r="A3980" s="22" t="s">
        <v>3961</v>
      </c>
      <c r="B3980" s="22">
        <v>0</v>
      </c>
      <c r="C3980" s="22" t="s">
        <v>4627</v>
      </c>
      <c r="D3980" s="22">
        <v>6</v>
      </c>
      <c r="E3980" s="23" t="str">
        <f t="shared" si="372"/>
        <v>Purple</v>
      </c>
      <c r="F3980" s="72" t="s">
        <v>1731</v>
      </c>
      <c r="G3980" s="23"/>
      <c r="H3980" s="24" t="str">
        <f t="shared" si="373"/>
        <v>Start Loc</v>
      </c>
      <c r="I3980" s="24" t="str">
        <f t="shared" si="374"/>
        <v>End Loc</v>
      </c>
      <c r="J3980" s="24" t="str">
        <f t="shared" si="375"/>
        <v>Segment</v>
      </c>
      <c r="K3980" s="71" t="s">
        <v>791</v>
      </c>
      <c r="L3980" s="22">
        <v>3.25</v>
      </c>
      <c r="M3980" s="22">
        <v>3.49</v>
      </c>
      <c r="N3980" s="22">
        <v>6</v>
      </c>
      <c r="O3980" s="22">
        <v>0</v>
      </c>
      <c r="P3980" s="22">
        <v>0</v>
      </c>
      <c r="Q3980" s="22">
        <v>2</v>
      </c>
      <c r="R3980" s="22"/>
      <c r="S3980" s="22"/>
      <c r="T3980" s="22"/>
      <c r="U3980" t="s">
        <v>326</v>
      </c>
      <c r="V3980" s="18">
        <f t="shared" si="376"/>
        <v>0.24000000000000021</v>
      </c>
      <c r="W3980" s="18">
        <v>41.840548787099998</v>
      </c>
      <c r="X3980" s="18">
        <v>-80.789756791100004</v>
      </c>
      <c r="Y3980" s="18">
        <v>41.843520725799998</v>
      </c>
      <c r="Z3980" s="18">
        <v>-80.791532041799996</v>
      </c>
      <c r="AA3980" s="71" t="str">
        <f t="shared" si="377"/>
        <v>ATB</v>
      </c>
    </row>
    <row r="3981" spans="1:27" x14ac:dyDescent="0.25">
      <c r="A3981" s="22" t="s">
        <v>6592</v>
      </c>
      <c r="B3981" s="22">
        <v>0</v>
      </c>
      <c r="C3981" s="22" t="s">
        <v>4618</v>
      </c>
      <c r="D3981" s="22">
        <v>11</v>
      </c>
      <c r="E3981" s="23" t="str">
        <f t="shared" si="372"/>
        <v>Yellow</v>
      </c>
      <c r="F3981" s="72" t="s">
        <v>1670</v>
      </c>
      <c r="G3981" s="23"/>
      <c r="H3981" s="24" t="str">
        <f t="shared" si="373"/>
        <v>Start Loc</v>
      </c>
      <c r="I3981" s="24" t="str">
        <f t="shared" si="374"/>
        <v>End Loc</v>
      </c>
      <c r="J3981" s="24" t="str">
        <f t="shared" si="375"/>
        <v>Segment</v>
      </c>
      <c r="K3981" s="71" t="s">
        <v>793</v>
      </c>
      <c r="L3981" s="22">
        <v>2</v>
      </c>
      <c r="M3981" s="22">
        <v>2.202</v>
      </c>
      <c r="N3981" s="22">
        <v>11</v>
      </c>
      <c r="O3981" s="22">
        <v>0</v>
      </c>
      <c r="P3981" s="22">
        <v>0</v>
      </c>
      <c r="Q3981" s="22">
        <v>2</v>
      </c>
      <c r="R3981" s="22"/>
      <c r="S3981" s="22"/>
      <c r="T3981" s="22"/>
      <c r="U3981" t="s">
        <v>1207</v>
      </c>
      <c r="V3981" s="18">
        <f t="shared" si="376"/>
        <v>0.20199999999999996</v>
      </c>
      <c r="W3981" s="18">
        <v>39.193395361199997</v>
      </c>
      <c r="X3981" s="18">
        <v>-84.664318982599994</v>
      </c>
      <c r="Y3981" s="18">
        <v>39.1943717192271</v>
      </c>
      <c r="Z3981" s="18">
        <v>-84.660888278779794</v>
      </c>
      <c r="AA3981" s="71" t="str">
        <f t="shared" si="377"/>
        <v>HAM</v>
      </c>
    </row>
    <row r="3982" spans="1:27" x14ac:dyDescent="0.25">
      <c r="A3982" s="22" t="s">
        <v>6596</v>
      </c>
      <c r="B3982" s="22">
        <v>0</v>
      </c>
      <c r="C3982" s="22" t="s">
        <v>4615</v>
      </c>
      <c r="D3982" s="22">
        <v>15</v>
      </c>
      <c r="E3982" s="23" t="str">
        <f t="shared" si="372"/>
        <v>Yellow</v>
      </c>
      <c r="F3982" s="72" t="s">
        <v>1673</v>
      </c>
      <c r="G3982" s="23"/>
      <c r="H3982" s="24" t="str">
        <f t="shared" si="373"/>
        <v>Start Loc</v>
      </c>
      <c r="I3982" s="24" t="str">
        <f t="shared" si="374"/>
        <v>End Loc</v>
      </c>
      <c r="J3982" s="24" t="str">
        <f t="shared" si="375"/>
        <v>Segment</v>
      </c>
      <c r="K3982" s="71" t="s">
        <v>826</v>
      </c>
      <c r="L3982" s="22">
        <v>2.5</v>
      </c>
      <c r="M3982" s="22">
        <v>2.657</v>
      </c>
      <c r="N3982" s="22">
        <v>15</v>
      </c>
      <c r="O3982" s="22">
        <v>0</v>
      </c>
      <c r="P3982" s="22">
        <v>0</v>
      </c>
      <c r="Q3982" s="22">
        <v>1</v>
      </c>
      <c r="R3982" s="22"/>
      <c r="S3982" s="22"/>
      <c r="T3982" s="22"/>
      <c r="U3982" t="s">
        <v>1218</v>
      </c>
      <c r="V3982" s="18">
        <f t="shared" si="376"/>
        <v>0.15700000000000003</v>
      </c>
      <c r="W3982" s="18">
        <v>39.103895319400003</v>
      </c>
      <c r="X3982" s="18">
        <v>-84.299291144999998</v>
      </c>
      <c r="Y3982" s="18">
        <v>39.106140544222001</v>
      </c>
      <c r="Z3982" s="18">
        <v>-84.298834553841004</v>
      </c>
      <c r="AA3982" s="71" t="str">
        <f t="shared" si="377"/>
        <v>CLE</v>
      </c>
    </row>
    <row r="3983" spans="1:27" x14ac:dyDescent="0.25">
      <c r="A3983" s="22" t="s">
        <v>6597</v>
      </c>
      <c r="B3983" s="22">
        <v>0</v>
      </c>
      <c r="C3983" s="22" t="s">
        <v>4653</v>
      </c>
      <c r="D3983" s="22">
        <v>15</v>
      </c>
      <c r="E3983" s="23" t="str">
        <f t="shared" si="372"/>
        <v>Yellow</v>
      </c>
      <c r="F3983" s="72" t="s">
        <v>1671</v>
      </c>
      <c r="G3983" s="23"/>
      <c r="H3983" s="24" t="str">
        <f t="shared" si="373"/>
        <v>Start Loc</v>
      </c>
      <c r="I3983" s="24" t="str">
        <f t="shared" si="374"/>
        <v>End Loc</v>
      </c>
      <c r="J3983" s="24" t="str">
        <f t="shared" si="375"/>
        <v>Segment</v>
      </c>
      <c r="K3983" s="71" t="s">
        <v>788</v>
      </c>
      <c r="L3983" s="22">
        <v>6</v>
      </c>
      <c r="M3983" s="22">
        <v>6.1159999999999997</v>
      </c>
      <c r="N3983" s="22">
        <v>15</v>
      </c>
      <c r="O3983" s="22">
        <v>0</v>
      </c>
      <c r="P3983" s="22">
        <v>0</v>
      </c>
      <c r="Q3983" s="22">
        <v>0</v>
      </c>
      <c r="R3983" s="22"/>
      <c r="S3983" s="22"/>
      <c r="T3983" s="22"/>
      <c r="U3983" t="s">
        <v>1199</v>
      </c>
      <c r="V3983" s="18">
        <f t="shared" si="376"/>
        <v>0.11599999999999966</v>
      </c>
      <c r="W3983" s="18">
        <v>40.879334785099999</v>
      </c>
      <c r="X3983" s="18">
        <v>-81.433631049699997</v>
      </c>
      <c r="Y3983" s="18">
        <v>40.879796275343097</v>
      </c>
      <c r="Z3983" s="18">
        <v>-81.435599973547198</v>
      </c>
      <c r="AA3983" s="71" t="str">
        <f t="shared" si="377"/>
        <v>STA</v>
      </c>
    </row>
    <row r="3984" spans="1:27" x14ac:dyDescent="0.25">
      <c r="A3984" s="22" t="s">
        <v>4581</v>
      </c>
      <c r="B3984" s="22">
        <v>0</v>
      </c>
      <c r="C3984" s="22" t="s">
        <v>4612</v>
      </c>
      <c r="D3984" s="22">
        <v>12</v>
      </c>
      <c r="E3984" s="23" t="str">
        <f t="shared" si="372"/>
        <v>Yellow</v>
      </c>
      <c r="F3984" s="72" t="s">
        <v>1675</v>
      </c>
      <c r="G3984" s="23"/>
      <c r="H3984" s="24" t="str">
        <f t="shared" si="373"/>
        <v>Start Loc</v>
      </c>
      <c r="I3984" s="24" t="str">
        <f t="shared" si="374"/>
        <v>End Loc</v>
      </c>
      <c r="J3984" s="24" t="str">
        <f t="shared" si="375"/>
        <v>Segment</v>
      </c>
      <c r="K3984" s="71" t="s">
        <v>838</v>
      </c>
      <c r="L3984" s="22">
        <v>1</v>
      </c>
      <c r="M3984" s="22">
        <v>1.24</v>
      </c>
      <c r="N3984" s="22">
        <v>12</v>
      </c>
      <c r="O3984" s="22">
        <v>0</v>
      </c>
      <c r="P3984" s="22">
        <v>0</v>
      </c>
      <c r="Q3984" s="22">
        <v>18</v>
      </c>
      <c r="R3984" s="22"/>
      <c r="S3984" s="22"/>
      <c r="T3984" s="22"/>
      <c r="U3984" t="s">
        <v>1219</v>
      </c>
      <c r="V3984" s="18">
        <f t="shared" si="376"/>
        <v>0.24</v>
      </c>
      <c r="W3984" s="18">
        <v>38.7411685832</v>
      </c>
      <c r="X3984" s="18">
        <v>-82.837533246800007</v>
      </c>
      <c r="Y3984" s="18">
        <v>38.741479288500003</v>
      </c>
      <c r="Z3984" s="18">
        <v>-82.833522630100006</v>
      </c>
      <c r="AA3984" s="71" t="str">
        <f t="shared" si="377"/>
        <v>SCI</v>
      </c>
    </row>
    <row r="3985" spans="1:27" x14ac:dyDescent="0.25">
      <c r="A3985" s="22" t="s">
        <v>4533</v>
      </c>
      <c r="B3985" s="22">
        <v>0</v>
      </c>
      <c r="C3985" s="22" t="s">
        <v>4612</v>
      </c>
      <c r="D3985" s="22">
        <v>14</v>
      </c>
      <c r="E3985" s="23" t="str">
        <f t="shared" si="372"/>
        <v>Yellow</v>
      </c>
      <c r="F3985" s="72" t="s">
        <v>1675</v>
      </c>
      <c r="G3985" s="23"/>
      <c r="H3985" s="24" t="str">
        <f t="shared" si="373"/>
        <v>Start Loc</v>
      </c>
      <c r="I3985" s="24" t="str">
        <f t="shared" si="374"/>
        <v>End Loc</v>
      </c>
      <c r="J3985" s="24" t="str">
        <f t="shared" si="375"/>
        <v>Segment</v>
      </c>
      <c r="K3985" s="71" t="s">
        <v>800</v>
      </c>
      <c r="L3985" s="22">
        <v>1</v>
      </c>
      <c r="M3985" s="22">
        <v>1.24</v>
      </c>
      <c r="N3985" s="22">
        <v>14</v>
      </c>
      <c r="O3985" s="22">
        <v>0</v>
      </c>
      <c r="P3985" s="22">
        <v>1</v>
      </c>
      <c r="Q3985" s="22">
        <v>6</v>
      </c>
      <c r="R3985" s="22"/>
      <c r="S3985" s="22"/>
      <c r="T3985" s="22"/>
      <c r="U3985" t="s">
        <v>209</v>
      </c>
      <c r="V3985" s="18">
        <f t="shared" si="376"/>
        <v>0.24</v>
      </c>
      <c r="W3985" s="18">
        <v>38.783407456600003</v>
      </c>
      <c r="X3985" s="18">
        <v>-82.965477306699995</v>
      </c>
      <c r="Y3985" s="18">
        <v>38.784108478999997</v>
      </c>
      <c r="Z3985" s="18">
        <v>-82.963617682600002</v>
      </c>
      <c r="AA3985" s="71" t="str">
        <f t="shared" si="377"/>
        <v>SCI</v>
      </c>
    </row>
    <row r="3986" spans="1:27" x14ac:dyDescent="0.25">
      <c r="A3986" s="22" t="s">
        <v>4498</v>
      </c>
      <c r="B3986" s="22">
        <v>0</v>
      </c>
      <c r="C3986" s="22" t="s">
        <v>4631</v>
      </c>
      <c r="D3986" s="22">
        <v>12</v>
      </c>
      <c r="E3986" s="23" t="str">
        <f t="shared" si="372"/>
        <v>Yellow</v>
      </c>
      <c r="F3986" s="72" t="s">
        <v>1743</v>
      </c>
      <c r="G3986" s="23"/>
      <c r="H3986" s="24" t="str">
        <f t="shared" si="373"/>
        <v>Start Loc</v>
      </c>
      <c r="I3986" s="24" t="str">
        <f t="shared" si="374"/>
        <v>End Loc</v>
      </c>
      <c r="J3986" s="24" t="str">
        <f t="shared" si="375"/>
        <v>Segment</v>
      </c>
      <c r="K3986" s="71" t="s">
        <v>927</v>
      </c>
      <c r="L3986" s="22">
        <v>3</v>
      </c>
      <c r="M3986" s="22">
        <v>3.24</v>
      </c>
      <c r="N3986" s="22">
        <v>12</v>
      </c>
      <c r="O3986" s="22">
        <v>1</v>
      </c>
      <c r="P3986" s="22">
        <v>1</v>
      </c>
      <c r="Q3986" s="22">
        <v>1</v>
      </c>
      <c r="R3986" s="22"/>
      <c r="S3986" s="22"/>
      <c r="T3986" s="22"/>
      <c r="U3986" t="s">
        <v>1469</v>
      </c>
      <c r="V3986" s="18">
        <f t="shared" si="376"/>
        <v>0.24000000000000021</v>
      </c>
      <c r="W3986" s="18">
        <v>38.958991149699997</v>
      </c>
      <c r="X3986" s="18">
        <v>-83.357844823700006</v>
      </c>
      <c r="Y3986" s="18">
        <v>38.959555032300003</v>
      </c>
      <c r="Z3986" s="18">
        <v>-83.353755485899995</v>
      </c>
      <c r="AA3986" s="71" t="str">
        <f t="shared" si="377"/>
        <v>ADA</v>
      </c>
    </row>
    <row r="3987" spans="1:27" x14ac:dyDescent="0.25">
      <c r="A3987" s="22" t="s">
        <v>4251</v>
      </c>
      <c r="B3987" s="22">
        <v>0</v>
      </c>
      <c r="C3987" s="22" t="s">
        <v>4644</v>
      </c>
      <c r="D3987" s="22">
        <v>11</v>
      </c>
      <c r="E3987" s="23" t="str">
        <f t="shared" si="372"/>
        <v>Yellow</v>
      </c>
      <c r="F3987" s="72" t="s">
        <v>1673</v>
      </c>
      <c r="G3987" s="23"/>
      <c r="H3987" s="24" t="str">
        <f t="shared" si="373"/>
        <v>Start Loc</v>
      </c>
      <c r="I3987" s="24" t="str">
        <f t="shared" si="374"/>
        <v>End Loc</v>
      </c>
      <c r="J3987" s="24" t="str">
        <f t="shared" si="375"/>
        <v>Segment</v>
      </c>
      <c r="K3987" s="71" t="s">
        <v>799</v>
      </c>
      <c r="L3987" s="22">
        <v>5.25</v>
      </c>
      <c r="M3987" s="22">
        <v>5.49</v>
      </c>
      <c r="N3987" s="22">
        <v>11</v>
      </c>
      <c r="O3987" s="22">
        <v>0</v>
      </c>
      <c r="P3987" s="22">
        <v>0</v>
      </c>
      <c r="Q3987" s="22">
        <v>7</v>
      </c>
      <c r="R3987" s="22"/>
      <c r="S3987" s="22"/>
      <c r="T3987" s="22"/>
      <c r="U3987" t="s">
        <v>208</v>
      </c>
      <c r="V3987" s="18">
        <f t="shared" si="376"/>
        <v>0.24000000000000021</v>
      </c>
      <c r="W3987" s="18">
        <v>39.062153050399999</v>
      </c>
      <c r="X3987" s="18">
        <v>-84.225327277199995</v>
      </c>
      <c r="Y3987" s="18">
        <v>39.061089359500002</v>
      </c>
      <c r="Z3987" s="18">
        <v>-84.221115310399995</v>
      </c>
      <c r="AA3987" s="71" t="str">
        <f t="shared" si="377"/>
        <v>CLE</v>
      </c>
    </row>
    <row r="3988" spans="1:27" x14ac:dyDescent="0.25">
      <c r="A3988" s="22" t="s">
        <v>4593</v>
      </c>
      <c r="B3988" s="22">
        <v>0</v>
      </c>
      <c r="C3988" s="22" t="s">
        <v>4612</v>
      </c>
      <c r="D3988" s="22">
        <v>15</v>
      </c>
      <c r="E3988" s="23" t="str">
        <f t="shared" si="372"/>
        <v>Yellow</v>
      </c>
      <c r="F3988" s="72" t="s">
        <v>1670</v>
      </c>
      <c r="G3988" s="23"/>
      <c r="H3988" s="24" t="str">
        <f t="shared" si="373"/>
        <v>Start Loc</v>
      </c>
      <c r="I3988" s="24" t="str">
        <f t="shared" si="374"/>
        <v>End Loc</v>
      </c>
      <c r="J3988" s="24" t="str">
        <f t="shared" si="375"/>
        <v>Segment</v>
      </c>
      <c r="K3988" s="71" t="s">
        <v>839</v>
      </c>
      <c r="L3988" s="22">
        <v>1</v>
      </c>
      <c r="M3988" s="22">
        <v>1.24</v>
      </c>
      <c r="N3988" s="22">
        <v>15</v>
      </c>
      <c r="O3988" s="22">
        <v>0</v>
      </c>
      <c r="P3988" s="22">
        <v>0</v>
      </c>
      <c r="Q3988" s="22">
        <v>5</v>
      </c>
      <c r="R3988" s="22"/>
      <c r="S3988" s="22"/>
      <c r="T3988" s="22"/>
      <c r="U3988" t="s">
        <v>227</v>
      </c>
      <c r="V3988" s="18">
        <f t="shared" si="376"/>
        <v>0.24</v>
      </c>
      <c r="W3988" s="18">
        <v>39.066796968799999</v>
      </c>
      <c r="X3988" s="18">
        <v>-84.405354096099998</v>
      </c>
      <c r="Y3988" s="18">
        <v>39.068154454999998</v>
      </c>
      <c r="Z3988" s="18">
        <v>-84.401505194199999</v>
      </c>
      <c r="AA3988" s="71" t="str">
        <f t="shared" si="377"/>
        <v>HAM</v>
      </c>
    </row>
    <row r="3989" spans="1:27" x14ac:dyDescent="0.25">
      <c r="A3989" s="22" t="s">
        <v>4569</v>
      </c>
      <c r="B3989" s="22">
        <v>0</v>
      </c>
      <c r="C3989" s="22" t="s">
        <v>4617</v>
      </c>
      <c r="D3989" s="22">
        <v>14</v>
      </c>
      <c r="E3989" s="23" t="str">
        <f t="shared" si="372"/>
        <v>Yellow</v>
      </c>
      <c r="F3989" s="72" t="s">
        <v>1673</v>
      </c>
      <c r="G3989" s="23"/>
      <c r="H3989" s="24" t="str">
        <f t="shared" si="373"/>
        <v>Start Loc</v>
      </c>
      <c r="I3989" s="24" t="str">
        <f t="shared" si="374"/>
        <v>End Loc</v>
      </c>
      <c r="J3989" s="24" t="str">
        <f t="shared" si="375"/>
        <v>Segment</v>
      </c>
      <c r="K3989" s="71" t="s">
        <v>808</v>
      </c>
      <c r="L3989" s="22">
        <v>2.75</v>
      </c>
      <c r="M3989" s="22">
        <v>2.99</v>
      </c>
      <c r="N3989" s="22">
        <v>14</v>
      </c>
      <c r="O3989" s="22">
        <v>0</v>
      </c>
      <c r="P3989" s="22">
        <v>1</v>
      </c>
      <c r="Q3989" s="22">
        <v>8</v>
      </c>
      <c r="R3989" s="22"/>
      <c r="S3989" s="22"/>
      <c r="T3989" s="22"/>
      <c r="U3989" t="s">
        <v>1200</v>
      </c>
      <c r="V3989" s="18">
        <f t="shared" si="376"/>
        <v>0.24000000000000021</v>
      </c>
      <c r="W3989" s="18">
        <v>39.0758947988</v>
      </c>
      <c r="X3989" s="18">
        <v>-84.224903280500001</v>
      </c>
      <c r="Y3989" s="18">
        <v>39.079325543300001</v>
      </c>
      <c r="Z3989" s="18">
        <v>-84.224641235700005</v>
      </c>
      <c r="AA3989" s="71" t="str">
        <f t="shared" si="377"/>
        <v>CLE</v>
      </c>
    </row>
    <row r="3990" spans="1:27" x14ac:dyDescent="0.25">
      <c r="A3990" s="22" t="s">
        <v>4389</v>
      </c>
      <c r="B3990" s="22">
        <v>0</v>
      </c>
      <c r="C3990" s="22" t="s">
        <v>4616</v>
      </c>
      <c r="D3990" s="22">
        <v>12</v>
      </c>
      <c r="E3990" s="23" t="str">
        <f t="shared" si="372"/>
        <v>Yellow</v>
      </c>
      <c r="F3990" s="72" t="s">
        <v>1673</v>
      </c>
      <c r="G3990" s="23"/>
      <c r="H3990" s="24" t="str">
        <f t="shared" si="373"/>
        <v>Start Loc</v>
      </c>
      <c r="I3990" s="24" t="str">
        <f t="shared" si="374"/>
        <v>End Loc</v>
      </c>
      <c r="J3990" s="24" t="str">
        <f t="shared" si="375"/>
        <v>Segment</v>
      </c>
      <c r="K3990" s="71" t="s">
        <v>819</v>
      </c>
      <c r="L3990" s="22">
        <v>4</v>
      </c>
      <c r="M3990" s="22">
        <v>4.24</v>
      </c>
      <c r="N3990" s="22">
        <v>12</v>
      </c>
      <c r="O3990" s="22">
        <v>0</v>
      </c>
      <c r="P3990" s="22">
        <v>0</v>
      </c>
      <c r="Q3990" s="22">
        <v>2</v>
      </c>
      <c r="R3990" s="22"/>
      <c r="S3990" s="22"/>
      <c r="T3990" s="22"/>
      <c r="U3990" t="s">
        <v>218</v>
      </c>
      <c r="V3990" s="18">
        <f t="shared" si="376"/>
        <v>0.24000000000000021</v>
      </c>
      <c r="W3990" s="18">
        <v>39.089247114499997</v>
      </c>
      <c r="X3990" s="18">
        <v>-84.237519379399998</v>
      </c>
      <c r="Y3990" s="18">
        <v>39.086631261000001</v>
      </c>
      <c r="Z3990" s="18">
        <v>-84.234811716099998</v>
      </c>
      <c r="AA3990" s="71" t="str">
        <f t="shared" si="377"/>
        <v>CLE</v>
      </c>
    </row>
    <row r="3991" spans="1:27" x14ac:dyDescent="0.25">
      <c r="A3991" s="22" t="s">
        <v>3193</v>
      </c>
      <c r="B3991" s="22">
        <v>0</v>
      </c>
      <c r="C3991" s="22" t="s">
        <v>4607</v>
      </c>
      <c r="D3991" s="22">
        <v>12</v>
      </c>
      <c r="E3991" s="23" t="str">
        <f t="shared" si="372"/>
        <v>Yellow</v>
      </c>
      <c r="F3991" s="72" t="s">
        <v>1670</v>
      </c>
      <c r="G3991" s="23"/>
      <c r="H3991" s="24" t="str">
        <f t="shared" si="373"/>
        <v>Start Loc</v>
      </c>
      <c r="I3991" s="24" t="str">
        <f t="shared" si="374"/>
        <v>End Loc</v>
      </c>
      <c r="J3991" s="24" t="str">
        <f t="shared" si="375"/>
        <v>Segment</v>
      </c>
      <c r="K3991" s="71" t="s">
        <v>200</v>
      </c>
      <c r="L3991" s="22">
        <v>5</v>
      </c>
      <c r="M3991" s="22">
        <v>5.24</v>
      </c>
      <c r="N3991" s="22">
        <v>12</v>
      </c>
      <c r="O3991" s="22">
        <v>0</v>
      </c>
      <c r="P3991" s="22">
        <v>0</v>
      </c>
      <c r="Q3991" s="22">
        <v>3</v>
      </c>
      <c r="R3991" s="22"/>
      <c r="S3991" s="22"/>
      <c r="T3991" s="22"/>
      <c r="U3991" t="s">
        <v>198</v>
      </c>
      <c r="V3991" s="18">
        <f t="shared" si="376"/>
        <v>0.24000000000000021</v>
      </c>
      <c r="W3991" s="18">
        <v>39.0875923722</v>
      </c>
      <c r="X3991" s="18">
        <v>-84.316569160699999</v>
      </c>
      <c r="Y3991" s="18">
        <v>39.0867615911</v>
      </c>
      <c r="Z3991" s="18">
        <v>-84.312282641799996</v>
      </c>
      <c r="AA3991" s="71" t="str">
        <f t="shared" si="377"/>
        <v>HAM</v>
      </c>
    </row>
    <row r="3992" spans="1:27" x14ac:dyDescent="0.25">
      <c r="A3992" s="22" t="s">
        <v>4584</v>
      </c>
      <c r="B3992" s="22">
        <v>0</v>
      </c>
      <c r="C3992" s="22" t="s">
        <v>4614</v>
      </c>
      <c r="D3992" s="22">
        <v>11</v>
      </c>
      <c r="E3992" s="23" t="str">
        <f t="shared" si="372"/>
        <v>Yellow</v>
      </c>
      <c r="F3992" s="72" t="s">
        <v>1670</v>
      </c>
      <c r="G3992" s="23"/>
      <c r="H3992" s="24" t="str">
        <f t="shared" si="373"/>
        <v>Start Loc</v>
      </c>
      <c r="I3992" s="24" t="str">
        <f t="shared" si="374"/>
        <v>End Loc</v>
      </c>
      <c r="J3992" s="24" t="str">
        <f t="shared" si="375"/>
        <v>Segment</v>
      </c>
      <c r="K3992" s="71" t="s">
        <v>200</v>
      </c>
      <c r="L3992" s="22">
        <v>3.75</v>
      </c>
      <c r="M3992" s="22">
        <v>3.99</v>
      </c>
      <c r="N3992" s="22">
        <v>11</v>
      </c>
      <c r="O3992" s="22">
        <v>0</v>
      </c>
      <c r="P3992" s="22">
        <v>0</v>
      </c>
      <c r="Q3992" s="22">
        <v>8</v>
      </c>
      <c r="R3992" s="22"/>
      <c r="S3992" s="22"/>
      <c r="T3992" s="22"/>
      <c r="U3992" t="s">
        <v>198</v>
      </c>
      <c r="V3992" s="18">
        <f t="shared" si="376"/>
        <v>0.24000000000000021</v>
      </c>
      <c r="W3992" s="18">
        <v>39.089644521799997</v>
      </c>
      <c r="X3992" s="18">
        <v>-84.339353195000001</v>
      </c>
      <c r="Y3992" s="18">
        <v>39.088646324800003</v>
      </c>
      <c r="Z3992" s="18">
        <v>-84.335295805800001</v>
      </c>
      <c r="AA3992" s="71" t="str">
        <f t="shared" si="377"/>
        <v>HAM</v>
      </c>
    </row>
    <row r="3993" spans="1:27" x14ac:dyDescent="0.25">
      <c r="A3993" s="22" t="s">
        <v>4380</v>
      </c>
      <c r="B3993" s="22">
        <v>0</v>
      </c>
      <c r="C3993" s="22" t="s">
        <v>4620</v>
      </c>
      <c r="D3993" s="22">
        <v>12</v>
      </c>
      <c r="E3993" s="23" t="str">
        <f t="shared" si="372"/>
        <v>Yellow</v>
      </c>
      <c r="F3993" s="72" t="s">
        <v>1673</v>
      </c>
      <c r="G3993" s="23"/>
      <c r="H3993" s="24" t="str">
        <f t="shared" si="373"/>
        <v>Start Loc</v>
      </c>
      <c r="I3993" s="24" t="str">
        <f t="shared" si="374"/>
        <v>End Loc</v>
      </c>
      <c r="J3993" s="24" t="str">
        <f t="shared" si="375"/>
        <v>Segment</v>
      </c>
      <c r="K3993" s="71" t="s">
        <v>841</v>
      </c>
      <c r="L3993" s="22">
        <v>0</v>
      </c>
      <c r="M3993" s="22">
        <v>0.24</v>
      </c>
      <c r="N3993" s="22">
        <v>12</v>
      </c>
      <c r="O3993" s="22">
        <v>0</v>
      </c>
      <c r="P3993" s="22">
        <v>0</v>
      </c>
      <c r="Q3993" s="22">
        <v>2</v>
      </c>
      <c r="R3993" s="22"/>
      <c r="S3993" s="22"/>
      <c r="T3993" s="22"/>
      <c r="U3993" t="s">
        <v>1266</v>
      </c>
      <c r="V3993" s="18">
        <f t="shared" si="376"/>
        <v>0.24</v>
      </c>
      <c r="W3993" s="18">
        <v>39.086426600400003</v>
      </c>
      <c r="X3993" s="18">
        <v>-84.270794273800007</v>
      </c>
      <c r="Y3993" s="18">
        <v>39.0895831614</v>
      </c>
      <c r="Z3993" s="18">
        <v>-84.272477465999998</v>
      </c>
      <c r="AA3993" s="71" t="str">
        <f t="shared" si="377"/>
        <v>CLE</v>
      </c>
    </row>
    <row r="3994" spans="1:27" x14ac:dyDescent="0.25">
      <c r="A3994" s="22" t="s">
        <v>3403</v>
      </c>
      <c r="B3994" s="22">
        <v>0</v>
      </c>
      <c r="C3994" s="22" t="s">
        <v>4612</v>
      </c>
      <c r="D3994" s="22">
        <v>11</v>
      </c>
      <c r="E3994" s="23" t="str">
        <f t="shared" si="372"/>
        <v>Yellow</v>
      </c>
      <c r="F3994" s="72" t="s">
        <v>1670</v>
      </c>
      <c r="G3994" s="23"/>
      <c r="H3994" s="24" t="str">
        <f t="shared" si="373"/>
        <v>Start Loc</v>
      </c>
      <c r="I3994" s="24" t="str">
        <f t="shared" si="374"/>
        <v>End Loc</v>
      </c>
      <c r="J3994" s="24" t="str">
        <f t="shared" si="375"/>
        <v>Segment</v>
      </c>
      <c r="K3994" s="71" t="s">
        <v>809</v>
      </c>
      <c r="L3994" s="22">
        <v>1</v>
      </c>
      <c r="M3994" s="22">
        <v>1.24</v>
      </c>
      <c r="N3994" s="22">
        <v>11</v>
      </c>
      <c r="O3994" s="22">
        <v>0</v>
      </c>
      <c r="P3994" s="22">
        <v>0</v>
      </c>
      <c r="Q3994" s="22">
        <v>3</v>
      </c>
      <c r="R3994" s="22"/>
      <c r="S3994" s="22"/>
      <c r="T3994" s="22"/>
      <c r="U3994" t="s">
        <v>1217</v>
      </c>
      <c r="V3994" s="18">
        <f t="shared" si="376"/>
        <v>0.24</v>
      </c>
      <c r="W3994" s="18">
        <v>39.093691394899999</v>
      </c>
      <c r="X3994" s="18">
        <v>-84.625891342700001</v>
      </c>
      <c r="Y3994" s="18">
        <v>39.092523138700003</v>
      </c>
      <c r="Z3994" s="18">
        <v>-84.621902727700004</v>
      </c>
      <c r="AA3994" s="71" t="str">
        <f t="shared" si="377"/>
        <v>HAM</v>
      </c>
    </row>
    <row r="3995" spans="1:27" x14ac:dyDescent="0.25">
      <c r="A3995" s="22" t="s">
        <v>4468</v>
      </c>
      <c r="B3995" s="22">
        <v>0</v>
      </c>
      <c r="C3995" s="22" t="s">
        <v>4620</v>
      </c>
      <c r="D3995" s="22">
        <v>11</v>
      </c>
      <c r="E3995" s="23" t="str">
        <f t="shared" si="372"/>
        <v>Yellow</v>
      </c>
      <c r="F3995" s="72" t="s">
        <v>1673</v>
      </c>
      <c r="G3995" s="23"/>
      <c r="H3995" s="24" t="str">
        <f t="shared" si="373"/>
        <v>Start Loc</v>
      </c>
      <c r="I3995" s="24" t="str">
        <f t="shared" si="374"/>
        <v>End Loc</v>
      </c>
      <c r="J3995" s="24" t="str">
        <f t="shared" si="375"/>
        <v>Segment</v>
      </c>
      <c r="K3995" s="71" t="s">
        <v>839</v>
      </c>
      <c r="L3995" s="22">
        <v>0</v>
      </c>
      <c r="M3995" s="22">
        <v>0.24</v>
      </c>
      <c r="N3995" s="22">
        <v>11</v>
      </c>
      <c r="O3995" s="22">
        <v>0</v>
      </c>
      <c r="P3995" s="22">
        <v>0</v>
      </c>
      <c r="Q3995" s="22">
        <v>1</v>
      </c>
      <c r="R3995" s="22"/>
      <c r="S3995" s="22"/>
      <c r="T3995" s="22"/>
      <c r="U3995" t="s">
        <v>1252</v>
      </c>
      <c r="V3995" s="18">
        <f t="shared" si="376"/>
        <v>0.24</v>
      </c>
      <c r="W3995" s="18">
        <v>39.101038330599998</v>
      </c>
      <c r="X3995" s="18">
        <v>-84.272927641400003</v>
      </c>
      <c r="Y3995" s="18">
        <v>39.098093684600002</v>
      </c>
      <c r="Z3995" s="18">
        <v>-84.270916810299994</v>
      </c>
      <c r="AA3995" s="71" t="str">
        <f t="shared" si="377"/>
        <v>CLE</v>
      </c>
    </row>
    <row r="3996" spans="1:27" x14ac:dyDescent="0.25">
      <c r="A3996" s="22" t="s">
        <v>6594</v>
      </c>
      <c r="B3996" s="22">
        <v>0</v>
      </c>
      <c r="C3996" s="22" t="s">
        <v>4619</v>
      </c>
      <c r="D3996" s="22">
        <v>12</v>
      </c>
      <c r="E3996" s="23" t="str">
        <f t="shared" si="372"/>
        <v>Yellow</v>
      </c>
      <c r="F3996" s="72" t="s">
        <v>1673</v>
      </c>
      <c r="G3996" s="23"/>
      <c r="H3996" s="24" t="str">
        <f t="shared" si="373"/>
        <v>Start Loc</v>
      </c>
      <c r="I3996" s="24" t="str">
        <f t="shared" si="374"/>
        <v>End Loc</v>
      </c>
      <c r="J3996" s="24" t="str">
        <f t="shared" si="375"/>
        <v>Segment</v>
      </c>
      <c r="K3996" s="71" t="s">
        <v>819</v>
      </c>
      <c r="L3996" s="22">
        <v>0.5</v>
      </c>
      <c r="M3996" s="22">
        <v>0.74</v>
      </c>
      <c r="N3996" s="22">
        <v>12</v>
      </c>
      <c r="O3996" s="22">
        <v>0</v>
      </c>
      <c r="P3996" s="22">
        <v>0</v>
      </c>
      <c r="Q3996" s="22">
        <v>3</v>
      </c>
      <c r="R3996" s="22"/>
      <c r="S3996" s="22"/>
      <c r="T3996" s="22"/>
      <c r="U3996" t="s">
        <v>218</v>
      </c>
      <c r="V3996" s="18">
        <f t="shared" si="376"/>
        <v>0.24</v>
      </c>
      <c r="W3996" s="18">
        <v>39.1056559425</v>
      </c>
      <c r="X3996" s="18">
        <v>-84.301714812300006</v>
      </c>
      <c r="Y3996" s="18">
        <v>39.104623195199999</v>
      </c>
      <c r="Z3996" s="18">
        <v>-84.291140566999999</v>
      </c>
      <c r="AA3996" s="71" t="str">
        <f t="shared" si="377"/>
        <v>CLE</v>
      </c>
    </row>
    <row r="3997" spans="1:27" x14ac:dyDescent="0.25">
      <c r="A3997" s="22" t="s">
        <v>4506</v>
      </c>
      <c r="B3997" s="22">
        <v>0</v>
      </c>
      <c r="C3997" s="22" t="s">
        <v>4631</v>
      </c>
      <c r="D3997" s="22">
        <v>11</v>
      </c>
      <c r="E3997" s="23" t="str">
        <f t="shared" si="372"/>
        <v>Yellow</v>
      </c>
      <c r="F3997" s="72" t="s">
        <v>1673</v>
      </c>
      <c r="G3997" s="23"/>
      <c r="H3997" s="24" t="str">
        <f t="shared" si="373"/>
        <v>Start Loc</v>
      </c>
      <c r="I3997" s="24" t="str">
        <f t="shared" si="374"/>
        <v>End Loc</v>
      </c>
      <c r="J3997" s="24" t="str">
        <f t="shared" si="375"/>
        <v>Segment</v>
      </c>
      <c r="K3997" s="71" t="s">
        <v>860</v>
      </c>
      <c r="L3997" s="22">
        <v>3</v>
      </c>
      <c r="M3997" s="22">
        <v>3.24</v>
      </c>
      <c r="N3997" s="22">
        <v>11</v>
      </c>
      <c r="O3997" s="22">
        <v>0</v>
      </c>
      <c r="P3997" s="22">
        <v>1</v>
      </c>
      <c r="Q3997" s="22">
        <v>3</v>
      </c>
      <c r="R3997" s="22"/>
      <c r="S3997" s="22"/>
      <c r="T3997" s="22"/>
      <c r="U3997" t="s">
        <v>244</v>
      </c>
      <c r="V3997" s="18">
        <f t="shared" si="376"/>
        <v>0.24000000000000021</v>
      </c>
      <c r="W3997" s="18">
        <v>39.129560571799999</v>
      </c>
      <c r="X3997" s="18">
        <v>-84.243371351899995</v>
      </c>
      <c r="Y3997" s="18">
        <v>39.132296545199999</v>
      </c>
      <c r="Z3997" s="18">
        <v>-84.245748655200003</v>
      </c>
      <c r="AA3997" s="71" t="str">
        <f t="shared" si="377"/>
        <v>CLE</v>
      </c>
    </row>
    <row r="3998" spans="1:27" x14ac:dyDescent="0.25">
      <c r="A3998" s="22" t="s">
        <v>4574</v>
      </c>
      <c r="B3998" s="22">
        <v>0</v>
      </c>
      <c r="C3998" s="22" t="s">
        <v>4635</v>
      </c>
      <c r="D3998" s="22">
        <v>12</v>
      </c>
      <c r="E3998" s="23" t="str">
        <f t="shared" si="372"/>
        <v>Yellow</v>
      </c>
      <c r="F3998" s="72" t="s">
        <v>1670</v>
      </c>
      <c r="G3998" s="23"/>
      <c r="H3998" s="24" t="str">
        <f t="shared" si="373"/>
        <v>Start Loc</v>
      </c>
      <c r="I3998" s="24" t="str">
        <f t="shared" si="374"/>
        <v>End Loc</v>
      </c>
      <c r="J3998" s="24" t="str">
        <f t="shared" si="375"/>
        <v>Segment</v>
      </c>
      <c r="K3998" s="71" t="s">
        <v>802</v>
      </c>
      <c r="L3998" s="22">
        <v>4.5</v>
      </c>
      <c r="M3998" s="22">
        <v>4.74</v>
      </c>
      <c r="N3998" s="22">
        <v>12</v>
      </c>
      <c r="O3998" s="22">
        <v>0</v>
      </c>
      <c r="P3998" s="22">
        <v>0</v>
      </c>
      <c r="Q3998" s="22">
        <v>7</v>
      </c>
      <c r="R3998" s="22"/>
      <c r="S3998" s="22"/>
      <c r="T3998" s="22"/>
      <c r="U3998" t="s">
        <v>1210</v>
      </c>
      <c r="V3998" s="18">
        <f t="shared" si="376"/>
        <v>0.24000000000000021</v>
      </c>
      <c r="W3998" s="18">
        <v>39.166523089599998</v>
      </c>
      <c r="X3998" s="18">
        <v>-84.802390304100001</v>
      </c>
      <c r="Y3998" s="18">
        <v>39.169503612600003</v>
      </c>
      <c r="Z3998" s="18">
        <v>-84.800345882200006</v>
      </c>
      <c r="AA3998" s="71" t="str">
        <f t="shared" si="377"/>
        <v>HAM</v>
      </c>
    </row>
    <row r="3999" spans="1:27" x14ac:dyDescent="0.25">
      <c r="A3999" s="22" t="s">
        <v>4493</v>
      </c>
      <c r="B3999" s="22">
        <v>0</v>
      </c>
      <c r="C3999" s="22" t="s">
        <v>4621</v>
      </c>
      <c r="D3999" s="22">
        <v>12</v>
      </c>
      <c r="E3999" s="23" t="str">
        <f t="shared" si="372"/>
        <v>Yellow</v>
      </c>
      <c r="F3999" s="72" t="s">
        <v>1670</v>
      </c>
      <c r="G3999" s="23"/>
      <c r="H3999" s="24" t="str">
        <f t="shared" si="373"/>
        <v>Start Loc</v>
      </c>
      <c r="I3999" s="24" t="str">
        <f t="shared" si="374"/>
        <v>End Loc</v>
      </c>
      <c r="J3999" s="24" t="str">
        <f t="shared" si="375"/>
        <v>Segment</v>
      </c>
      <c r="K3999" s="71" t="s">
        <v>1047</v>
      </c>
      <c r="L3999" s="22">
        <v>0.75</v>
      </c>
      <c r="M3999" s="22">
        <v>0.99</v>
      </c>
      <c r="N3999" s="22">
        <v>12</v>
      </c>
      <c r="O3999" s="22">
        <v>0</v>
      </c>
      <c r="P3999" s="22">
        <v>0</v>
      </c>
      <c r="Q3999" s="22">
        <v>6</v>
      </c>
      <c r="R3999" s="22"/>
      <c r="S3999" s="22"/>
      <c r="T3999" s="22"/>
      <c r="U3999" t="s">
        <v>470</v>
      </c>
      <c r="V3999" s="18">
        <f t="shared" si="376"/>
        <v>0.24</v>
      </c>
      <c r="W3999" s="18">
        <v>39.171232494199998</v>
      </c>
      <c r="X3999" s="18">
        <v>-84.686203245499996</v>
      </c>
      <c r="Y3999" s="18">
        <v>39.172401213599997</v>
      </c>
      <c r="Z3999" s="18">
        <v>-84.682228835399997</v>
      </c>
      <c r="AA3999" s="71" t="str">
        <f t="shared" si="377"/>
        <v>HAM</v>
      </c>
    </row>
    <row r="4000" spans="1:27" x14ac:dyDescent="0.25">
      <c r="A4000" s="22" t="s">
        <v>5511</v>
      </c>
      <c r="B4000" s="22">
        <v>0</v>
      </c>
      <c r="C4000" s="22" t="s">
        <v>4622</v>
      </c>
      <c r="D4000" s="22">
        <v>11</v>
      </c>
      <c r="E4000" s="23" t="str">
        <f t="shared" si="372"/>
        <v>Yellow</v>
      </c>
      <c r="F4000" s="72" t="s">
        <v>1670</v>
      </c>
      <c r="G4000" s="23"/>
      <c r="H4000" s="24" t="str">
        <f t="shared" si="373"/>
        <v>Start Loc</v>
      </c>
      <c r="I4000" s="24" t="str">
        <f t="shared" si="374"/>
        <v>End Loc</v>
      </c>
      <c r="J4000" s="24" t="str">
        <f t="shared" si="375"/>
        <v>Segment</v>
      </c>
      <c r="K4000" s="71" t="s">
        <v>991</v>
      </c>
      <c r="L4000" s="22">
        <v>1.5</v>
      </c>
      <c r="M4000" s="22">
        <v>1.74</v>
      </c>
      <c r="N4000" s="22">
        <v>11</v>
      </c>
      <c r="O4000" s="22">
        <v>0</v>
      </c>
      <c r="P4000" s="22">
        <v>0</v>
      </c>
      <c r="Q4000" s="22">
        <v>8</v>
      </c>
      <c r="R4000" s="22"/>
      <c r="S4000" s="22"/>
      <c r="T4000" s="22"/>
      <c r="U4000" t="s">
        <v>363</v>
      </c>
      <c r="V4000" s="18">
        <f t="shared" si="376"/>
        <v>0.24</v>
      </c>
      <c r="W4000" s="18">
        <v>39.180437000300003</v>
      </c>
      <c r="X4000" s="18">
        <v>-84.673672190100007</v>
      </c>
      <c r="Y4000" s="18">
        <v>39.180470449600001</v>
      </c>
      <c r="Z4000" s="18">
        <v>-84.678013053499996</v>
      </c>
      <c r="AA4000" s="71" t="str">
        <f t="shared" si="377"/>
        <v>HAM</v>
      </c>
    </row>
    <row r="4001" spans="1:27" x14ac:dyDescent="0.25">
      <c r="A4001" s="22" t="s">
        <v>5513</v>
      </c>
      <c r="B4001" s="22">
        <v>0</v>
      </c>
      <c r="C4001" s="22" t="s">
        <v>4620</v>
      </c>
      <c r="D4001" s="22">
        <v>15</v>
      </c>
      <c r="E4001" s="23" t="str">
        <f t="shared" si="372"/>
        <v>Yellow</v>
      </c>
      <c r="F4001" s="72" t="s">
        <v>1673</v>
      </c>
      <c r="G4001" s="23"/>
      <c r="H4001" s="24" t="str">
        <f t="shared" si="373"/>
        <v>Start Loc</v>
      </c>
      <c r="I4001" s="24" t="str">
        <f t="shared" si="374"/>
        <v>End Loc</v>
      </c>
      <c r="J4001" s="24" t="str">
        <f t="shared" si="375"/>
        <v>Segment</v>
      </c>
      <c r="K4001" s="71" t="s">
        <v>909</v>
      </c>
      <c r="L4001" s="22">
        <v>0</v>
      </c>
      <c r="M4001" s="22">
        <v>0.24</v>
      </c>
      <c r="N4001" s="22">
        <v>15</v>
      </c>
      <c r="O4001" s="22">
        <v>0</v>
      </c>
      <c r="P4001" s="22">
        <v>0</v>
      </c>
      <c r="Q4001" s="22">
        <v>6</v>
      </c>
      <c r="R4001" s="22"/>
      <c r="S4001" s="22"/>
      <c r="T4001" s="22"/>
      <c r="U4001" t="s">
        <v>4896</v>
      </c>
      <c r="V4001" s="18">
        <f t="shared" si="376"/>
        <v>0.24</v>
      </c>
      <c r="W4001" s="18">
        <v>39.188604681199998</v>
      </c>
      <c r="X4001" s="18">
        <v>-84.258458313600002</v>
      </c>
      <c r="Y4001" s="18">
        <v>39.1905750815</v>
      </c>
      <c r="Z4001" s="18">
        <v>-84.255228793800001</v>
      </c>
      <c r="AA4001" s="71" t="str">
        <f t="shared" si="377"/>
        <v>CLE</v>
      </c>
    </row>
    <row r="4002" spans="1:27" x14ac:dyDescent="0.25">
      <c r="A4002" s="22" t="s">
        <v>4155</v>
      </c>
      <c r="B4002" s="22">
        <v>0</v>
      </c>
      <c r="C4002" s="22" t="s">
        <v>4606</v>
      </c>
      <c r="D4002" s="22">
        <v>14</v>
      </c>
      <c r="E4002" s="23" t="str">
        <f t="shared" si="372"/>
        <v>Yellow</v>
      </c>
      <c r="F4002" s="72" t="s">
        <v>1670</v>
      </c>
      <c r="G4002" s="23"/>
      <c r="H4002" s="24" t="str">
        <f t="shared" si="373"/>
        <v>Start Loc</v>
      </c>
      <c r="I4002" s="24" t="str">
        <f t="shared" si="374"/>
        <v>End Loc</v>
      </c>
      <c r="J4002" s="24" t="str">
        <f t="shared" si="375"/>
        <v>Segment</v>
      </c>
      <c r="K4002" s="71" t="s">
        <v>855</v>
      </c>
      <c r="L4002" s="22">
        <v>0.25</v>
      </c>
      <c r="M4002" s="22">
        <v>0.49</v>
      </c>
      <c r="N4002" s="22">
        <v>14</v>
      </c>
      <c r="O4002" s="22">
        <v>0</v>
      </c>
      <c r="P4002" s="22">
        <v>1</v>
      </c>
      <c r="Q4002" s="22">
        <v>7</v>
      </c>
      <c r="R4002" s="22"/>
      <c r="S4002" s="22"/>
      <c r="T4002" s="22"/>
      <c r="U4002" t="s">
        <v>242</v>
      </c>
      <c r="V4002" s="18">
        <f t="shared" si="376"/>
        <v>0.24</v>
      </c>
      <c r="W4002" s="18">
        <v>39.1944232568</v>
      </c>
      <c r="X4002" s="18">
        <v>-84.599083123599996</v>
      </c>
      <c r="Y4002" s="18">
        <v>39.197490250500003</v>
      </c>
      <c r="Z4002" s="18">
        <v>-84.601115073299994</v>
      </c>
      <c r="AA4002" s="71" t="str">
        <f t="shared" si="377"/>
        <v>HAM</v>
      </c>
    </row>
    <row r="4003" spans="1:27" x14ac:dyDescent="0.25">
      <c r="A4003" s="22" t="s">
        <v>4535</v>
      </c>
      <c r="B4003" s="22">
        <v>0</v>
      </c>
      <c r="C4003" s="22" t="s">
        <v>4649</v>
      </c>
      <c r="D4003" s="22">
        <v>13</v>
      </c>
      <c r="E4003" s="23" t="str">
        <f t="shared" si="372"/>
        <v>Yellow</v>
      </c>
      <c r="F4003" s="72" t="s">
        <v>1670</v>
      </c>
      <c r="G4003" s="23"/>
      <c r="H4003" s="24" t="str">
        <f t="shared" si="373"/>
        <v>Start Loc</v>
      </c>
      <c r="I4003" s="24" t="str">
        <f t="shared" si="374"/>
        <v>End Loc</v>
      </c>
      <c r="J4003" s="24" t="str">
        <f t="shared" si="375"/>
        <v>Segment</v>
      </c>
      <c r="K4003" s="71" t="s">
        <v>811</v>
      </c>
      <c r="L4003" s="22">
        <v>13.25</v>
      </c>
      <c r="M4003" s="22">
        <v>13.49</v>
      </c>
      <c r="N4003" s="22">
        <v>13</v>
      </c>
      <c r="O4003" s="22">
        <v>0</v>
      </c>
      <c r="P4003" s="22">
        <v>0</v>
      </c>
      <c r="Q4003" s="22">
        <v>2</v>
      </c>
      <c r="R4003" s="22"/>
      <c r="S4003" s="22"/>
      <c r="T4003" s="22"/>
      <c r="U4003" t="s">
        <v>1222</v>
      </c>
      <c r="V4003" s="18">
        <f t="shared" si="376"/>
        <v>0.24000000000000021</v>
      </c>
      <c r="W4003" s="18">
        <v>39.205336881400001</v>
      </c>
      <c r="X4003" s="18">
        <v>-84.3685709616</v>
      </c>
      <c r="Y4003" s="18">
        <v>39.204878743000002</v>
      </c>
      <c r="Z4003" s="18">
        <v>-84.3641439246</v>
      </c>
      <c r="AA4003" s="71" t="str">
        <f t="shared" si="377"/>
        <v>HAM</v>
      </c>
    </row>
    <row r="4004" spans="1:27" x14ac:dyDescent="0.25">
      <c r="A4004" s="22" t="s">
        <v>4562</v>
      </c>
      <c r="B4004" s="22">
        <v>0</v>
      </c>
      <c r="C4004" s="22" t="s">
        <v>4630</v>
      </c>
      <c r="D4004" s="22">
        <v>15</v>
      </c>
      <c r="E4004" s="23" t="str">
        <f t="shared" si="372"/>
        <v>Yellow</v>
      </c>
      <c r="F4004" s="72" t="s">
        <v>1670</v>
      </c>
      <c r="G4004" s="23"/>
      <c r="H4004" s="24" t="str">
        <f t="shared" si="373"/>
        <v>Start Loc</v>
      </c>
      <c r="I4004" s="24" t="str">
        <f t="shared" si="374"/>
        <v>End Loc</v>
      </c>
      <c r="J4004" s="24" t="str">
        <f t="shared" si="375"/>
        <v>Segment</v>
      </c>
      <c r="K4004" s="71" t="s">
        <v>810</v>
      </c>
      <c r="L4004" s="22">
        <v>5.75</v>
      </c>
      <c r="M4004" s="22">
        <v>5.99</v>
      </c>
      <c r="N4004" s="22">
        <v>15</v>
      </c>
      <c r="O4004" s="22">
        <v>0</v>
      </c>
      <c r="P4004" s="22">
        <v>0</v>
      </c>
      <c r="Q4004" s="22">
        <v>8</v>
      </c>
      <c r="R4004" s="22"/>
      <c r="S4004" s="22"/>
      <c r="T4004" s="22"/>
      <c r="U4004" t="s">
        <v>226</v>
      </c>
      <c r="V4004" s="18">
        <f t="shared" si="376"/>
        <v>0.24000000000000021</v>
      </c>
      <c r="W4004" s="18">
        <v>39.222531160000003</v>
      </c>
      <c r="X4004" s="18">
        <v>-84.611354319699998</v>
      </c>
      <c r="Y4004" s="18">
        <v>39.219415916700001</v>
      </c>
      <c r="Z4004" s="18">
        <v>-84.609534764100005</v>
      </c>
      <c r="AA4004" s="71" t="str">
        <f t="shared" si="377"/>
        <v>HAM</v>
      </c>
    </row>
    <row r="4005" spans="1:27" x14ac:dyDescent="0.25">
      <c r="A4005" s="22" t="s">
        <v>4567</v>
      </c>
      <c r="B4005" s="22">
        <v>0</v>
      </c>
      <c r="C4005" s="22" t="s">
        <v>4669</v>
      </c>
      <c r="D4005" s="22">
        <v>12</v>
      </c>
      <c r="E4005" s="23" t="str">
        <f t="shared" si="372"/>
        <v>Yellow</v>
      </c>
      <c r="F4005" s="72" t="s">
        <v>1670</v>
      </c>
      <c r="G4005" s="23"/>
      <c r="H4005" s="24" t="str">
        <f t="shared" si="373"/>
        <v>Start Loc</v>
      </c>
      <c r="I4005" s="24" t="str">
        <f t="shared" si="374"/>
        <v>End Loc</v>
      </c>
      <c r="J4005" s="24" t="str">
        <f t="shared" si="375"/>
        <v>Segment</v>
      </c>
      <c r="K4005" s="71" t="s">
        <v>802</v>
      </c>
      <c r="L4005" s="22">
        <v>9.25</v>
      </c>
      <c r="M4005" s="22">
        <v>9.49</v>
      </c>
      <c r="N4005" s="22">
        <v>12</v>
      </c>
      <c r="O4005" s="22">
        <v>0</v>
      </c>
      <c r="P4005" s="22">
        <v>1</v>
      </c>
      <c r="Q4005" s="22">
        <v>5</v>
      </c>
      <c r="R4005" s="22"/>
      <c r="S4005" s="22"/>
      <c r="T4005" s="22"/>
      <c r="U4005" t="s">
        <v>1210</v>
      </c>
      <c r="V4005" s="18">
        <f t="shared" si="376"/>
        <v>0.24000000000000021</v>
      </c>
      <c r="W4005" s="18">
        <v>39.233034091699999</v>
      </c>
      <c r="X4005" s="18">
        <v>-84.801841553800003</v>
      </c>
      <c r="Y4005" s="18">
        <v>39.234572110099997</v>
      </c>
      <c r="Z4005" s="18">
        <v>-84.805607418999998</v>
      </c>
      <c r="AA4005" s="71" t="str">
        <f t="shared" si="377"/>
        <v>HAM</v>
      </c>
    </row>
    <row r="4006" spans="1:27" x14ac:dyDescent="0.25">
      <c r="A4006" s="22" t="s">
        <v>4366</v>
      </c>
      <c r="B4006" s="22">
        <v>0</v>
      </c>
      <c r="C4006" s="22" t="s">
        <v>4624</v>
      </c>
      <c r="D4006" s="22">
        <v>13</v>
      </c>
      <c r="E4006" s="23" t="str">
        <f t="shared" si="372"/>
        <v>Yellow</v>
      </c>
      <c r="F4006" s="72" t="s">
        <v>1670</v>
      </c>
      <c r="G4006" s="23"/>
      <c r="H4006" s="24" t="str">
        <f t="shared" si="373"/>
        <v>Start Loc</v>
      </c>
      <c r="I4006" s="24" t="str">
        <f t="shared" si="374"/>
        <v>End Loc</v>
      </c>
      <c r="J4006" s="24" t="str">
        <f t="shared" si="375"/>
        <v>Segment</v>
      </c>
      <c r="K4006" s="71" t="s">
        <v>805</v>
      </c>
      <c r="L4006" s="22">
        <v>2.25</v>
      </c>
      <c r="M4006" s="22">
        <v>2.4900000000000002</v>
      </c>
      <c r="N4006" s="22">
        <v>13</v>
      </c>
      <c r="O4006" s="22">
        <v>0</v>
      </c>
      <c r="P4006" s="22">
        <v>0</v>
      </c>
      <c r="Q4006" s="22">
        <v>2</v>
      </c>
      <c r="R4006" s="22"/>
      <c r="S4006" s="22"/>
      <c r="T4006" s="22"/>
      <c r="U4006" t="s">
        <v>211</v>
      </c>
      <c r="V4006" s="18">
        <f t="shared" si="376"/>
        <v>0.24000000000000021</v>
      </c>
      <c r="W4006" s="18">
        <v>39.241452246800002</v>
      </c>
      <c r="X4006" s="18">
        <v>-84.576453959700004</v>
      </c>
      <c r="Y4006" s="18">
        <v>39.243865349399996</v>
      </c>
      <c r="Z4006" s="18">
        <v>-84.5748950009</v>
      </c>
      <c r="AA4006" s="71" t="str">
        <f t="shared" si="377"/>
        <v>HAM</v>
      </c>
    </row>
    <row r="4007" spans="1:27" x14ac:dyDescent="0.25">
      <c r="A4007" s="22" t="s">
        <v>4572</v>
      </c>
      <c r="B4007" s="22">
        <v>0</v>
      </c>
      <c r="C4007" s="22" t="s">
        <v>4619</v>
      </c>
      <c r="D4007" s="22">
        <v>11</v>
      </c>
      <c r="E4007" s="23" t="str">
        <f t="shared" si="372"/>
        <v>Yellow</v>
      </c>
      <c r="F4007" s="72" t="s">
        <v>1673</v>
      </c>
      <c r="G4007" s="23"/>
      <c r="H4007" s="24" t="str">
        <f t="shared" si="373"/>
        <v>Start Loc</v>
      </c>
      <c r="I4007" s="24" t="str">
        <f t="shared" si="374"/>
        <v>End Loc</v>
      </c>
      <c r="J4007" s="24" t="str">
        <f t="shared" si="375"/>
        <v>Segment</v>
      </c>
      <c r="K4007" s="71" t="s">
        <v>811</v>
      </c>
      <c r="L4007" s="22">
        <v>0.5</v>
      </c>
      <c r="M4007" s="22">
        <v>0.74</v>
      </c>
      <c r="N4007" s="22">
        <v>11</v>
      </c>
      <c r="O4007" s="22">
        <v>0</v>
      </c>
      <c r="P4007" s="22">
        <v>0</v>
      </c>
      <c r="Q4007" s="22">
        <v>3</v>
      </c>
      <c r="R4007" s="22"/>
      <c r="S4007" s="22"/>
      <c r="T4007" s="22"/>
      <c r="U4007" t="s">
        <v>213</v>
      </c>
      <c r="V4007" s="18">
        <f t="shared" si="376"/>
        <v>0.24</v>
      </c>
      <c r="W4007" s="18">
        <v>39.241987933799997</v>
      </c>
      <c r="X4007" s="18">
        <v>-84.236600739699995</v>
      </c>
      <c r="Y4007" s="18">
        <v>39.244503862499997</v>
      </c>
      <c r="Z4007" s="18">
        <v>-84.236821745</v>
      </c>
      <c r="AA4007" s="71" t="str">
        <f t="shared" si="377"/>
        <v>CLE</v>
      </c>
    </row>
    <row r="4008" spans="1:27" x14ac:dyDescent="0.25">
      <c r="A4008" s="22" t="s">
        <v>4266</v>
      </c>
      <c r="B4008" s="22">
        <v>0</v>
      </c>
      <c r="C4008" s="22" t="s">
        <v>4619</v>
      </c>
      <c r="D4008" s="22">
        <v>12</v>
      </c>
      <c r="E4008" s="23" t="str">
        <f t="shared" si="372"/>
        <v>Yellow</v>
      </c>
      <c r="F4008" s="72" t="s">
        <v>1726</v>
      </c>
      <c r="G4008" s="23"/>
      <c r="H4008" s="24" t="str">
        <f t="shared" si="373"/>
        <v>Start Loc</v>
      </c>
      <c r="I4008" s="24" t="str">
        <f t="shared" si="374"/>
        <v>End Loc</v>
      </c>
      <c r="J4008" s="24" t="str">
        <f t="shared" si="375"/>
        <v>Segment</v>
      </c>
      <c r="K4008" s="71" t="s">
        <v>991</v>
      </c>
      <c r="L4008" s="22">
        <v>0.5</v>
      </c>
      <c r="M4008" s="22">
        <v>0.74</v>
      </c>
      <c r="N4008" s="22">
        <v>12</v>
      </c>
      <c r="O4008" s="22">
        <v>0</v>
      </c>
      <c r="P4008" s="22">
        <v>0</v>
      </c>
      <c r="Q4008" s="22">
        <v>1</v>
      </c>
      <c r="R4008" s="22"/>
      <c r="S4008" s="22"/>
      <c r="T4008" s="22"/>
      <c r="U4008" t="s">
        <v>418</v>
      </c>
      <c r="V4008" s="18">
        <f t="shared" si="376"/>
        <v>0.24</v>
      </c>
      <c r="W4008" s="18">
        <v>39.2469124092</v>
      </c>
      <c r="X4008" s="18">
        <v>-83.047451249700003</v>
      </c>
      <c r="Y4008" s="18">
        <v>39.245195834800001</v>
      </c>
      <c r="Z4008" s="18">
        <v>-83.044384269299997</v>
      </c>
      <c r="AA4008" s="71" t="str">
        <f t="shared" si="377"/>
        <v>ROS</v>
      </c>
    </row>
    <row r="4009" spans="1:27" x14ac:dyDescent="0.25">
      <c r="A4009" s="22" t="s">
        <v>4510</v>
      </c>
      <c r="B4009" s="22">
        <v>0</v>
      </c>
      <c r="C4009" s="22" t="s">
        <v>4617</v>
      </c>
      <c r="D4009" s="22">
        <v>11</v>
      </c>
      <c r="E4009" s="23" t="str">
        <f t="shared" si="372"/>
        <v>Yellow</v>
      </c>
      <c r="F4009" s="72" t="s">
        <v>1670</v>
      </c>
      <c r="G4009" s="23"/>
      <c r="H4009" s="24" t="str">
        <f t="shared" si="373"/>
        <v>Start Loc</v>
      </c>
      <c r="I4009" s="24" t="str">
        <f t="shared" si="374"/>
        <v>End Loc</v>
      </c>
      <c r="J4009" s="24" t="str">
        <f t="shared" si="375"/>
        <v>Segment</v>
      </c>
      <c r="K4009" s="71" t="s">
        <v>805</v>
      </c>
      <c r="L4009" s="22">
        <v>2.75</v>
      </c>
      <c r="M4009" s="22">
        <v>2.99</v>
      </c>
      <c r="N4009" s="22">
        <v>11</v>
      </c>
      <c r="O4009" s="22">
        <v>0</v>
      </c>
      <c r="P4009" s="22">
        <v>2</v>
      </c>
      <c r="Q4009" s="22">
        <v>8</v>
      </c>
      <c r="R4009" s="22"/>
      <c r="S4009" s="22"/>
      <c r="T4009" s="22"/>
      <c r="U4009" t="s">
        <v>211</v>
      </c>
      <c r="V4009" s="18">
        <f t="shared" si="376"/>
        <v>0.24000000000000021</v>
      </c>
      <c r="W4009" s="18">
        <v>39.247620502899998</v>
      </c>
      <c r="X4009" s="18">
        <v>-84.574584025799993</v>
      </c>
      <c r="Y4009" s="18">
        <v>39.250958817300003</v>
      </c>
      <c r="Z4009" s="18">
        <v>-84.573441462999995</v>
      </c>
      <c r="AA4009" s="71" t="str">
        <f t="shared" si="377"/>
        <v>HAM</v>
      </c>
    </row>
    <row r="4010" spans="1:27" x14ac:dyDescent="0.25">
      <c r="A4010" s="22" t="s">
        <v>4412</v>
      </c>
      <c r="B4010" s="22">
        <v>0</v>
      </c>
      <c r="C4010" s="22" t="s">
        <v>4656</v>
      </c>
      <c r="D4010" s="22">
        <v>15</v>
      </c>
      <c r="E4010" s="23" t="str">
        <f t="shared" si="372"/>
        <v>Yellow</v>
      </c>
      <c r="F4010" s="72" t="s">
        <v>1670</v>
      </c>
      <c r="G4010" s="23"/>
      <c r="H4010" s="24" t="str">
        <f t="shared" si="373"/>
        <v>Start Loc</v>
      </c>
      <c r="I4010" s="24" t="str">
        <f t="shared" si="374"/>
        <v>End Loc</v>
      </c>
      <c r="J4010" s="24" t="str">
        <f t="shared" si="375"/>
        <v>Segment</v>
      </c>
      <c r="K4010" s="71" t="s">
        <v>849</v>
      </c>
      <c r="L4010" s="22">
        <v>7.25</v>
      </c>
      <c r="M4010" s="22">
        <v>7.49</v>
      </c>
      <c r="N4010" s="22">
        <v>15</v>
      </c>
      <c r="O4010" s="22">
        <v>0</v>
      </c>
      <c r="P4010" s="22">
        <v>1</v>
      </c>
      <c r="Q4010" s="22">
        <v>8</v>
      </c>
      <c r="R4010" s="22"/>
      <c r="S4010" s="22"/>
      <c r="T4010" s="22"/>
      <c r="U4010" t="s">
        <v>236</v>
      </c>
      <c r="V4010" s="18">
        <f t="shared" si="376"/>
        <v>0.24000000000000021</v>
      </c>
      <c r="W4010" s="18">
        <v>39.257785303399999</v>
      </c>
      <c r="X4010" s="18">
        <v>-84.563390566400003</v>
      </c>
      <c r="Y4010" s="18">
        <v>39.258854810199999</v>
      </c>
      <c r="Z4010" s="18">
        <v>-84.559199874399994</v>
      </c>
      <c r="AA4010" s="71" t="str">
        <f t="shared" si="377"/>
        <v>HAM</v>
      </c>
    </row>
    <row r="4011" spans="1:27" x14ac:dyDescent="0.25">
      <c r="A4011" s="22" t="s">
        <v>4559</v>
      </c>
      <c r="B4011" s="22">
        <v>0</v>
      </c>
      <c r="C4011" s="22" t="s">
        <v>4620</v>
      </c>
      <c r="D4011" s="22">
        <v>13</v>
      </c>
      <c r="E4011" s="23" t="str">
        <f t="shared" si="372"/>
        <v>Yellow</v>
      </c>
      <c r="F4011" s="72" t="s">
        <v>1669</v>
      </c>
      <c r="G4011" s="23"/>
      <c r="H4011" s="24" t="str">
        <f t="shared" si="373"/>
        <v>Start Loc</v>
      </c>
      <c r="I4011" s="24" t="str">
        <f t="shared" si="374"/>
        <v>End Loc</v>
      </c>
      <c r="J4011" s="24" t="str">
        <f t="shared" si="375"/>
        <v>Segment</v>
      </c>
      <c r="K4011" s="71" t="s">
        <v>824</v>
      </c>
      <c r="L4011" s="22">
        <v>0</v>
      </c>
      <c r="M4011" s="22">
        <v>0.24</v>
      </c>
      <c r="N4011" s="22">
        <v>13</v>
      </c>
      <c r="O4011" s="22">
        <v>0</v>
      </c>
      <c r="P4011" s="22">
        <v>0</v>
      </c>
      <c r="Q4011" s="22">
        <v>4</v>
      </c>
      <c r="R4011" s="22"/>
      <c r="S4011" s="22"/>
      <c r="T4011" s="22"/>
      <c r="U4011" t="s">
        <v>1220</v>
      </c>
      <c r="V4011" s="18">
        <f t="shared" si="376"/>
        <v>0.24</v>
      </c>
      <c r="W4011" s="18">
        <v>39.292839258199997</v>
      </c>
      <c r="X4011" s="18">
        <v>-84.319098072700001</v>
      </c>
      <c r="Y4011" s="18">
        <v>39.295304014000003</v>
      </c>
      <c r="Z4011" s="18">
        <v>-84.316490294000005</v>
      </c>
      <c r="AA4011" s="71" t="str">
        <f t="shared" si="377"/>
        <v>WAR</v>
      </c>
    </row>
    <row r="4012" spans="1:27" x14ac:dyDescent="0.25">
      <c r="A4012" s="22" t="s">
        <v>4560</v>
      </c>
      <c r="B4012" s="22">
        <v>0</v>
      </c>
      <c r="C4012" s="22" t="s">
        <v>4608</v>
      </c>
      <c r="D4012" s="22">
        <v>13</v>
      </c>
      <c r="E4012" s="23" t="str">
        <f t="shared" si="372"/>
        <v>Yellow</v>
      </c>
      <c r="F4012" s="72" t="s">
        <v>1698</v>
      </c>
      <c r="G4012" s="23"/>
      <c r="H4012" s="24" t="str">
        <f t="shared" si="373"/>
        <v>Start Loc</v>
      </c>
      <c r="I4012" s="24" t="str">
        <f t="shared" si="374"/>
        <v>End Loc</v>
      </c>
      <c r="J4012" s="24" t="str">
        <f t="shared" si="375"/>
        <v>Segment</v>
      </c>
      <c r="K4012" s="71" t="s">
        <v>816</v>
      </c>
      <c r="L4012" s="22">
        <v>1.25</v>
      </c>
      <c r="M4012" s="22">
        <v>1.49</v>
      </c>
      <c r="N4012" s="22">
        <v>13</v>
      </c>
      <c r="O4012" s="22">
        <v>0</v>
      </c>
      <c r="P4012" s="22">
        <v>0</v>
      </c>
      <c r="Q4012" s="22">
        <v>4</v>
      </c>
      <c r="R4012" s="22"/>
      <c r="S4012" s="22"/>
      <c r="T4012" s="22"/>
      <c r="U4012" t="s">
        <v>1234</v>
      </c>
      <c r="V4012" s="18">
        <f t="shared" si="376"/>
        <v>0.24</v>
      </c>
      <c r="W4012" s="18">
        <v>39.316061683100003</v>
      </c>
      <c r="X4012" s="18">
        <v>-84.413340008399999</v>
      </c>
      <c r="Y4012" s="18">
        <v>39.319351692600002</v>
      </c>
      <c r="Z4012" s="18">
        <v>-84.411942983599999</v>
      </c>
      <c r="AA4012" s="71" t="str">
        <f t="shared" si="377"/>
        <v>BUT</v>
      </c>
    </row>
    <row r="4013" spans="1:27" x14ac:dyDescent="0.25">
      <c r="A4013" s="22" t="s">
        <v>4537</v>
      </c>
      <c r="B4013" s="22">
        <v>0</v>
      </c>
      <c r="C4013" s="22" t="s">
        <v>4627</v>
      </c>
      <c r="D4013" s="22">
        <v>12</v>
      </c>
      <c r="E4013" s="23" t="str">
        <f t="shared" si="372"/>
        <v>Yellow</v>
      </c>
      <c r="F4013" s="72" t="s">
        <v>1669</v>
      </c>
      <c r="G4013" s="23"/>
      <c r="H4013" s="24" t="str">
        <f t="shared" si="373"/>
        <v>Start Loc</v>
      </c>
      <c r="I4013" s="24" t="str">
        <f t="shared" si="374"/>
        <v>End Loc</v>
      </c>
      <c r="J4013" s="24" t="str">
        <f t="shared" si="375"/>
        <v>Segment</v>
      </c>
      <c r="K4013" s="71" t="s">
        <v>787</v>
      </c>
      <c r="L4013" s="22">
        <v>3.25</v>
      </c>
      <c r="M4013" s="22">
        <v>3.49</v>
      </c>
      <c r="N4013" s="22">
        <v>12</v>
      </c>
      <c r="O4013" s="22">
        <v>0</v>
      </c>
      <c r="P4013" s="22">
        <v>0</v>
      </c>
      <c r="Q4013" s="22">
        <v>3</v>
      </c>
      <c r="R4013" s="22"/>
      <c r="S4013" s="22"/>
      <c r="T4013" s="22"/>
      <c r="U4013" t="s">
        <v>202</v>
      </c>
      <c r="V4013" s="18">
        <f t="shared" si="376"/>
        <v>0.24000000000000021</v>
      </c>
      <c r="W4013" s="18">
        <v>39.321552176799997</v>
      </c>
      <c r="X4013" s="18">
        <v>-84.291381277699998</v>
      </c>
      <c r="Y4013" s="18">
        <v>39.3214218528</v>
      </c>
      <c r="Z4013" s="18">
        <v>-84.286985050300004</v>
      </c>
      <c r="AA4013" s="71" t="str">
        <f t="shared" si="377"/>
        <v>WAR</v>
      </c>
    </row>
    <row r="4014" spans="1:27" x14ac:dyDescent="0.25">
      <c r="A4014" s="22" t="s">
        <v>4469</v>
      </c>
      <c r="B4014" s="22">
        <v>0</v>
      </c>
      <c r="C4014" s="22" t="s">
        <v>4611</v>
      </c>
      <c r="D4014" s="22">
        <v>13</v>
      </c>
      <c r="E4014" s="23" t="str">
        <f t="shared" si="372"/>
        <v>Yellow</v>
      </c>
      <c r="F4014" s="72" t="s">
        <v>1698</v>
      </c>
      <c r="G4014" s="23"/>
      <c r="H4014" s="24" t="str">
        <f t="shared" si="373"/>
        <v>Start Loc</v>
      </c>
      <c r="I4014" s="24" t="str">
        <f t="shared" si="374"/>
        <v>End Loc</v>
      </c>
      <c r="J4014" s="24" t="str">
        <f t="shared" si="375"/>
        <v>Segment</v>
      </c>
      <c r="K4014" s="71" t="s">
        <v>1189</v>
      </c>
      <c r="L4014" s="22">
        <v>8.75</v>
      </c>
      <c r="M4014" s="22">
        <v>8.99</v>
      </c>
      <c r="N4014" s="22">
        <v>13</v>
      </c>
      <c r="O4014" s="22">
        <v>0</v>
      </c>
      <c r="P4014" s="22">
        <v>0</v>
      </c>
      <c r="Q4014" s="22">
        <v>4</v>
      </c>
      <c r="R4014" s="22"/>
      <c r="S4014" s="22"/>
      <c r="T4014" s="22"/>
      <c r="U4014" t="s">
        <v>1197</v>
      </c>
      <c r="V4014" s="18">
        <f t="shared" si="376"/>
        <v>0.24000000000000021</v>
      </c>
      <c r="W4014" s="18">
        <v>39.323162635599999</v>
      </c>
      <c r="X4014" s="18">
        <v>-84.426315049799996</v>
      </c>
      <c r="Y4014" s="18">
        <v>39.321656996999998</v>
      </c>
      <c r="Z4014" s="18">
        <v>-84.422346581300005</v>
      </c>
      <c r="AA4014" s="71" t="str">
        <f t="shared" si="377"/>
        <v>BUT</v>
      </c>
    </row>
    <row r="4015" spans="1:27" x14ac:dyDescent="0.25">
      <c r="A4015" s="22" t="s">
        <v>4580</v>
      </c>
      <c r="B4015" s="22">
        <v>0</v>
      </c>
      <c r="C4015" s="22" t="s">
        <v>4607</v>
      </c>
      <c r="D4015" s="22">
        <v>15</v>
      </c>
      <c r="E4015" s="23" t="str">
        <f t="shared" si="372"/>
        <v>Yellow</v>
      </c>
      <c r="F4015" s="72" t="s">
        <v>1669</v>
      </c>
      <c r="G4015" s="23"/>
      <c r="H4015" s="24" t="str">
        <f t="shared" si="373"/>
        <v>Start Loc</v>
      </c>
      <c r="I4015" s="24" t="str">
        <f t="shared" si="374"/>
        <v>End Loc</v>
      </c>
      <c r="J4015" s="24" t="str">
        <f t="shared" si="375"/>
        <v>Segment</v>
      </c>
      <c r="K4015" s="71" t="s">
        <v>787</v>
      </c>
      <c r="L4015" s="22">
        <v>5</v>
      </c>
      <c r="M4015" s="22">
        <v>5.24</v>
      </c>
      <c r="N4015" s="22">
        <v>15</v>
      </c>
      <c r="O4015" s="22">
        <v>0</v>
      </c>
      <c r="P4015" s="22">
        <v>1</v>
      </c>
      <c r="Q4015" s="22">
        <v>7</v>
      </c>
      <c r="R4015" s="22"/>
      <c r="S4015" s="22"/>
      <c r="T4015" s="22"/>
      <c r="U4015" t="s">
        <v>202</v>
      </c>
      <c r="V4015" s="18">
        <f t="shared" si="376"/>
        <v>0.24000000000000021</v>
      </c>
      <c r="W4015" s="18">
        <v>39.324624082500002</v>
      </c>
      <c r="X4015" s="18">
        <v>-84.260494058700004</v>
      </c>
      <c r="Y4015" s="18">
        <v>39.322838039399997</v>
      </c>
      <c r="Z4015" s="18">
        <v>-84.257340309100002</v>
      </c>
      <c r="AA4015" s="71" t="str">
        <f t="shared" si="377"/>
        <v>WAR</v>
      </c>
    </row>
    <row r="4016" spans="1:27" x14ac:dyDescent="0.25">
      <c r="A4016" s="22" t="s">
        <v>4522</v>
      </c>
      <c r="B4016" s="22">
        <v>0</v>
      </c>
      <c r="C4016" s="22" t="s">
        <v>4622</v>
      </c>
      <c r="D4016" s="22">
        <v>12</v>
      </c>
      <c r="E4016" s="23" t="str">
        <f t="shared" si="372"/>
        <v>Yellow</v>
      </c>
      <c r="F4016" s="72" t="s">
        <v>1698</v>
      </c>
      <c r="G4016" s="23"/>
      <c r="H4016" s="24" t="str">
        <f t="shared" si="373"/>
        <v>Start Loc</v>
      </c>
      <c r="I4016" s="24" t="str">
        <f t="shared" si="374"/>
        <v>End Loc</v>
      </c>
      <c r="J4016" s="24" t="str">
        <f t="shared" si="375"/>
        <v>Segment</v>
      </c>
      <c r="K4016" s="71" t="s">
        <v>860</v>
      </c>
      <c r="L4016" s="22">
        <v>1.5</v>
      </c>
      <c r="M4016" s="22">
        <v>1.74</v>
      </c>
      <c r="N4016" s="22">
        <v>12</v>
      </c>
      <c r="O4016" s="22">
        <v>0</v>
      </c>
      <c r="P4016" s="22">
        <v>0</v>
      </c>
      <c r="Q4016" s="22">
        <v>1</v>
      </c>
      <c r="R4016" s="22"/>
      <c r="S4016" s="22"/>
      <c r="T4016" s="22"/>
      <c r="U4016" t="s">
        <v>1301</v>
      </c>
      <c r="V4016" s="18">
        <f t="shared" si="376"/>
        <v>0.24</v>
      </c>
      <c r="W4016" s="18">
        <v>39.350446773800002</v>
      </c>
      <c r="X4016" s="18">
        <v>-84.450734981899998</v>
      </c>
      <c r="Y4016" s="18">
        <v>39.352995240200002</v>
      </c>
      <c r="Z4016" s="18">
        <v>-84.452569059599995</v>
      </c>
      <c r="AA4016" s="71" t="str">
        <f t="shared" si="377"/>
        <v>BUT</v>
      </c>
    </row>
    <row r="4017" spans="1:27" x14ac:dyDescent="0.25">
      <c r="A4017" s="22" t="s">
        <v>4515</v>
      </c>
      <c r="B4017" s="22">
        <v>0</v>
      </c>
      <c r="C4017" s="22" t="s">
        <v>4634</v>
      </c>
      <c r="D4017" s="22">
        <v>11</v>
      </c>
      <c r="E4017" s="23" t="str">
        <f t="shared" si="372"/>
        <v>Yellow</v>
      </c>
      <c r="F4017" s="72" t="s">
        <v>1669</v>
      </c>
      <c r="G4017" s="23"/>
      <c r="H4017" s="24" t="str">
        <f t="shared" si="373"/>
        <v>Start Loc</v>
      </c>
      <c r="I4017" s="24" t="str">
        <f t="shared" si="374"/>
        <v>End Loc</v>
      </c>
      <c r="J4017" s="24" t="str">
        <f t="shared" si="375"/>
        <v>Segment</v>
      </c>
      <c r="K4017" s="71" t="s">
        <v>799</v>
      </c>
      <c r="L4017" s="22">
        <v>6.25</v>
      </c>
      <c r="M4017" s="22">
        <v>6.49</v>
      </c>
      <c r="N4017" s="22">
        <v>11</v>
      </c>
      <c r="O4017" s="22">
        <v>0</v>
      </c>
      <c r="P4017" s="22">
        <v>1</v>
      </c>
      <c r="Q4017" s="22">
        <v>9</v>
      </c>
      <c r="R4017" s="22"/>
      <c r="S4017" s="22"/>
      <c r="T4017" s="22"/>
      <c r="U4017" t="s">
        <v>380</v>
      </c>
      <c r="V4017" s="18">
        <f t="shared" si="376"/>
        <v>0.24000000000000021</v>
      </c>
      <c r="W4017" s="18">
        <v>39.527804432400004</v>
      </c>
      <c r="X4017" s="18">
        <v>-84.307776969000003</v>
      </c>
      <c r="Y4017" s="18">
        <v>39.531079368699999</v>
      </c>
      <c r="Z4017" s="18">
        <v>-84.307090325499999</v>
      </c>
      <c r="AA4017" s="71" t="str">
        <f t="shared" si="377"/>
        <v>WAR</v>
      </c>
    </row>
    <row r="4018" spans="1:27" x14ac:dyDescent="0.25">
      <c r="A4018" s="22" t="s">
        <v>4475</v>
      </c>
      <c r="B4018" s="22">
        <v>0</v>
      </c>
      <c r="C4018" s="22" t="s">
        <v>4621</v>
      </c>
      <c r="D4018" s="22">
        <v>11</v>
      </c>
      <c r="E4018" s="23" t="str">
        <f t="shared" si="372"/>
        <v>Yellow</v>
      </c>
      <c r="F4018" s="72" t="s">
        <v>1691</v>
      </c>
      <c r="G4018" s="23"/>
      <c r="H4018" s="24" t="str">
        <f t="shared" si="373"/>
        <v>Start Loc</v>
      </c>
      <c r="I4018" s="24" t="str">
        <f t="shared" si="374"/>
        <v>End Loc</v>
      </c>
      <c r="J4018" s="24" t="str">
        <f t="shared" si="375"/>
        <v>Segment</v>
      </c>
      <c r="K4018" s="71" t="s">
        <v>801</v>
      </c>
      <c r="L4018" s="22">
        <v>0.75</v>
      </c>
      <c r="M4018" s="22">
        <v>0.99</v>
      </c>
      <c r="N4018" s="22">
        <v>11</v>
      </c>
      <c r="O4018" s="22">
        <v>0</v>
      </c>
      <c r="P4018" s="22">
        <v>2</v>
      </c>
      <c r="Q4018" s="22">
        <v>7</v>
      </c>
      <c r="R4018" s="22"/>
      <c r="S4018" s="22"/>
      <c r="T4018" s="22"/>
      <c r="U4018" t="s">
        <v>280</v>
      </c>
      <c r="V4018" s="18">
        <f t="shared" si="376"/>
        <v>0.24</v>
      </c>
      <c r="W4018" s="18">
        <v>39.679933412899999</v>
      </c>
      <c r="X4018" s="18">
        <v>-84.094482153000001</v>
      </c>
      <c r="Y4018" s="18">
        <v>39.678308980099999</v>
      </c>
      <c r="Z4018" s="18">
        <v>-84.090641317999996</v>
      </c>
      <c r="AA4018" s="71" t="str">
        <f t="shared" si="377"/>
        <v>GRE</v>
      </c>
    </row>
    <row r="4019" spans="1:27" x14ac:dyDescent="0.25">
      <c r="A4019" s="22" t="s">
        <v>4555</v>
      </c>
      <c r="B4019" s="22">
        <v>0</v>
      </c>
      <c r="C4019" s="22" t="s">
        <v>4615</v>
      </c>
      <c r="D4019" s="22">
        <v>12</v>
      </c>
      <c r="E4019" s="23" t="str">
        <f t="shared" si="372"/>
        <v>Yellow</v>
      </c>
      <c r="F4019" s="72" t="s">
        <v>1684</v>
      </c>
      <c r="G4019" s="23"/>
      <c r="H4019" s="24" t="str">
        <f t="shared" si="373"/>
        <v>Start Loc</v>
      </c>
      <c r="I4019" s="24" t="str">
        <f t="shared" si="374"/>
        <v>End Loc</v>
      </c>
      <c r="J4019" s="24" t="str">
        <f t="shared" si="375"/>
        <v>Segment</v>
      </c>
      <c r="K4019" s="71" t="s">
        <v>848</v>
      </c>
      <c r="L4019" s="22">
        <v>2.5</v>
      </c>
      <c r="M4019" s="22">
        <v>2.74</v>
      </c>
      <c r="N4019" s="22">
        <v>12</v>
      </c>
      <c r="O4019" s="22">
        <v>0</v>
      </c>
      <c r="P4019" s="22">
        <v>4</v>
      </c>
      <c r="Q4019" s="22">
        <v>7</v>
      </c>
      <c r="R4019" s="22"/>
      <c r="S4019" s="22"/>
      <c r="T4019" s="22"/>
      <c r="U4019" t="s">
        <v>345</v>
      </c>
      <c r="V4019" s="18">
        <f t="shared" si="376"/>
        <v>0.24000000000000021</v>
      </c>
      <c r="W4019" s="18">
        <v>39.857340960400002</v>
      </c>
      <c r="X4019" s="18">
        <v>-82.763709227800007</v>
      </c>
      <c r="Y4019" s="18">
        <v>39.859082357699997</v>
      </c>
      <c r="Z4019" s="18">
        <v>-82.761121592899997</v>
      </c>
      <c r="AA4019" s="71" t="str">
        <f t="shared" si="377"/>
        <v>FAI</v>
      </c>
    </row>
    <row r="4020" spans="1:27" x14ac:dyDescent="0.25">
      <c r="A4020" s="22" t="s">
        <v>4501</v>
      </c>
      <c r="B4020" s="22">
        <v>0</v>
      </c>
      <c r="C4020" s="22" t="s">
        <v>4622</v>
      </c>
      <c r="D4020" s="22">
        <v>12</v>
      </c>
      <c r="E4020" s="23" t="str">
        <f t="shared" si="372"/>
        <v>Yellow</v>
      </c>
      <c r="F4020" s="72" t="s">
        <v>1676</v>
      </c>
      <c r="G4020" s="23"/>
      <c r="H4020" s="24" t="str">
        <f t="shared" si="373"/>
        <v>Start Loc</v>
      </c>
      <c r="I4020" s="24" t="str">
        <f t="shared" si="374"/>
        <v>End Loc</v>
      </c>
      <c r="J4020" s="24" t="str">
        <f t="shared" si="375"/>
        <v>Segment</v>
      </c>
      <c r="K4020" s="71" t="s">
        <v>1064</v>
      </c>
      <c r="L4020" s="22">
        <v>1.5</v>
      </c>
      <c r="M4020" s="22">
        <v>1.74</v>
      </c>
      <c r="N4020" s="22">
        <v>12</v>
      </c>
      <c r="O4020" s="22">
        <v>0</v>
      </c>
      <c r="P4020" s="22">
        <v>0</v>
      </c>
      <c r="Q4020" s="22">
        <v>6</v>
      </c>
      <c r="R4020" s="22"/>
      <c r="S4020" s="22"/>
      <c r="T4020" s="22"/>
      <c r="U4020" t="s">
        <v>504</v>
      </c>
      <c r="V4020" s="18">
        <f t="shared" si="376"/>
        <v>0.24</v>
      </c>
      <c r="W4020" s="18">
        <v>39.916951320000003</v>
      </c>
      <c r="X4020" s="18">
        <v>-82.040527243</v>
      </c>
      <c r="Y4020" s="18">
        <v>39.918929952799999</v>
      </c>
      <c r="Z4020" s="18">
        <v>-82.037037695899997</v>
      </c>
      <c r="AA4020" s="71" t="str">
        <f t="shared" si="377"/>
        <v>MUS</v>
      </c>
    </row>
    <row r="4021" spans="1:27" x14ac:dyDescent="0.25">
      <c r="A4021" s="22" t="s">
        <v>4514</v>
      </c>
      <c r="B4021" s="22">
        <v>0</v>
      </c>
      <c r="C4021" s="22" t="s">
        <v>4653</v>
      </c>
      <c r="D4021" s="22">
        <v>13</v>
      </c>
      <c r="E4021" s="23" t="str">
        <f t="shared" si="372"/>
        <v>Yellow</v>
      </c>
      <c r="F4021" s="72" t="s">
        <v>1681</v>
      </c>
      <c r="G4021" s="23"/>
      <c r="H4021" s="24" t="str">
        <f t="shared" si="373"/>
        <v>Start Loc</v>
      </c>
      <c r="I4021" s="24" t="str">
        <f t="shared" si="374"/>
        <v>End Loc</v>
      </c>
      <c r="J4021" s="24" t="str">
        <f t="shared" si="375"/>
        <v>Segment</v>
      </c>
      <c r="K4021" s="71" t="s">
        <v>913</v>
      </c>
      <c r="L4021" s="22">
        <v>6</v>
      </c>
      <c r="M4021" s="22">
        <v>6.24</v>
      </c>
      <c r="N4021" s="22">
        <v>13</v>
      </c>
      <c r="O4021" s="22">
        <v>0</v>
      </c>
      <c r="P4021" s="22">
        <v>0</v>
      </c>
      <c r="Q4021" s="22">
        <v>7</v>
      </c>
      <c r="R4021" s="22"/>
      <c r="S4021" s="22"/>
      <c r="T4021" s="22"/>
      <c r="U4021" t="s">
        <v>286</v>
      </c>
      <c r="V4021" s="18">
        <f t="shared" si="376"/>
        <v>0.24000000000000021</v>
      </c>
      <c r="W4021" s="18">
        <v>39.931664398499997</v>
      </c>
      <c r="X4021" s="18">
        <v>-83.922097923999999</v>
      </c>
      <c r="Y4021" s="18">
        <v>39.930761219700003</v>
      </c>
      <c r="Z4021" s="18">
        <v>-83.918169832000004</v>
      </c>
      <c r="AA4021" s="71" t="str">
        <f t="shared" si="377"/>
        <v>CLA</v>
      </c>
    </row>
    <row r="4022" spans="1:27" x14ac:dyDescent="0.25">
      <c r="A4022" s="22" t="s">
        <v>4490</v>
      </c>
      <c r="B4022" s="22">
        <v>0</v>
      </c>
      <c r="C4022" s="22" t="s">
        <v>4681</v>
      </c>
      <c r="D4022" s="22">
        <v>15</v>
      </c>
      <c r="E4022" s="23" t="str">
        <f t="shared" si="372"/>
        <v>Yellow</v>
      </c>
      <c r="F4022" s="72" t="s">
        <v>1715</v>
      </c>
      <c r="G4022" s="23"/>
      <c r="H4022" s="24" t="str">
        <f t="shared" si="373"/>
        <v>Start Loc</v>
      </c>
      <c r="I4022" s="24" t="str">
        <f t="shared" si="374"/>
        <v>End Loc</v>
      </c>
      <c r="J4022" s="24" t="str">
        <f t="shared" si="375"/>
        <v>Segment</v>
      </c>
      <c r="K4022" s="71" t="s">
        <v>808</v>
      </c>
      <c r="L4022" s="22">
        <v>14.5</v>
      </c>
      <c r="M4022" s="22">
        <v>14.74</v>
      </c>
      <c r="N4022" s="22">
        <v>15</v>
      </c>
      <c r="O4022" s="22">
        <v>0</v>
      </c>
      <c r="P4022" s="22">
        <v>0</v>
      </c>
      <c r="Q4022" s="22">
        <v>10</v>
      </c>
      <c r="R4022" s="22"/>
      <c r="S4022" s="22"/>
      <c r="T4022" s="22"/>
      <c r="U4022" t="s">
        <v>383</v>
      </c>
      <c r="V4022" s="18">
        <f t="shared" si="376"/>
        <v>0.24000000000000021</v>
      </c>
      <c r="W4022" s="18">
        <v>40.087683700699998</v>
      </c>
      <c r="X4022" s="18">
        <v>-80.886925088599995</v>
      </c>
      <c r="Y4022" s="18">
        <v>40.089932430899999</v>
      </c>
      <c r="Z4022" s="18">
        <v>-80.883934595300005</v>
      </c>
      <c r="AA4022" s="71" t="str">
        <f t="shared" si="377"/>
        <v>BEL</v>
      </c>
    </row>
    <row r="4023" spans="1:27" x14ac:dyDescent="0.25">
      <c r="A4023" s="22" t="s">
        <v>6593</v>
      </c>
      <c r="B4023" s="22">
        <v>0</v>
      </c>
      <c r="C4023" s="22" t="s">
        <v>4619</v>
      </c>
      <c r="D4023" s="22">
        <v>12</v>
      </c>
      <c r="E4023" s="23" t="str">
        <f t="shared" si="372"/>
        <v>Yellow</v>
      </c>
      <c r="F4023" s="72" t="s">
        <v>1682</v>
      </c>
      <c r="G4023" s="23"/>
      <c r="H4023" s="24" t="str">
        <f t="shared" si="373"/>
        <v>Start Loc</v>
      </c>
      <c r="I4023" s="24" t="str">
        <f t="shared" si="374"/>
        <v>End Loc</v>
      </c>
      <c r="J4023" s="24" t="str">
        <f t="shared" si="375"/>
        <v>Segment</v>
      </c>
      <c r="K4023" s="71" t="s">
        <v>930</v>
      </c>
      <c r="L4023" s="22">
        <v>0.5</v>
      </c>
      <c r="M4023" s="22">
        <v>0.74</v>
      </c>
      <c r="N4023" s="22">
        <v>12</v>
      </c>
      <c r="O4023" s="22">
        <v>0</v>
      </c>
      <c r="P4023" s="22">
        <v>1</v>
      </c>
      <c r="Q4023" s="22">
        <v>2</v>
      </c>
      <c r="R4023" s="22"/>
      <c r="S4023" s="22"/>
      <c r="T4023" s="22"/>
      <c r="U4023" t="s">
        <v>577</v>
      </c>
      <c r="V4023" s="18">
        <f t="shared" si="376"/>
        <v>0.24</v>
      </c>
      <c r="W4023" s="18">
        <v>40.162368535699997</v>
      </c>
      <c r="X4023" s="18">
        <v>-80.740671027600001</v>
      </c>
      <c r="Y4023" s="18">
        <v>40.162119182300003</v>
      </c>
      <c r="Z4023" s="18">
        <v>-80.736540335900003</v>
      </c>
      <c r="AA4023" s="71" t="str">
        <f t="shared" si="377"/>
        <v>JEF</v>
      </c>
    </row>
    <row r="4024" spans="1:27" x14ac:dyDescent="0.25">
      <c r="A4024" s="22" t="s">
        <v>4519</v>
      </c>
      <c r="B4024" s="22">
        <v>0</v>
      </c>
      <c r="C4024" s="22" t="s">
        <v>4643</v>
      </c>
      <c r="D4024" s="22">
        <v>15</v>
      </c>
      <c r="E4024" s="23" t="str">
        <f t="shared" si="372"/>
        <v>Yellow</v>
      </c>
      <c r="F4024" s="72" t="s">
        <v>1679</v>
      </c>
      <c r="G4024" s="23"/>
      <c r="H4024" s="24" t="str">
        <f t="shared" si="373"/>
        <v>Start Loc</v>
      </c>
      <c r="I4024" s="24" t="str">
        <f t="shared" si="374"/>
        <v>End Loc</v>
      </c>
      <c r="J4024" s="24" t="str">
        <f t="shared" si="375"/>
        <v>Segment</v>
      </c>
      <c r="K4024" s="71" t="s">
        <v>876</v>
      </c>
      <c r="L4024" s="22">
        <v>3.5</v>
      </c>
      <c r="M4024" s="22">
        <v>3.74</v>
      </c>
      <c r="N4024" s="22">
        <v>15</v>
      </c>
      <c r="O4024" s="22">
        <v>0</v>
      </c>
      <c r="P4024" s="22">
        <v>1</v>
      </c>
      <c r="Q4024" s="22">
        <v>2</v>
      </c>
      <c r="R4024" s="22"/>
      <c r="S4024" s="22"/>
      <c r="T4024" s="22"/>
      <c r="U4024" t="s">
        <v>256</v>
      </c>
      <c r="V4024" s="18">
        <f t="shared" si="376"/>
        <v>0.24000000000000021</v>
      </c>
      <c r="W4024" s="18">
        <v>40.342873344200001</v>
      </c>
      <c r="X4024" s="18">
        <v>-83.706029908999994</v>
      </c>
      <c r="Y4024" s="18">
        <v>40.342831629899997</v>
      </c>
      <c r="Z4024" s="18">
        <v>-83.701588256500003</v>
      </c>
      <c r="AA4024" s="71" t="str">
        <f t="shared" si="377"/>
        <v>LOG</v>
      </c>
    </row>
    <row r="4025" spans="1:27" x14ac:dyDescent="0.25">
      <c r="A4025" s="22" t="s">
        <v>4548</v>
      </c>
      <c r="B4025" s="22">
        <v>0</v>
      </c>
      <c r="C4025" s="22" t="s">
        <v>4634</v>
      </c>
      <c r="D4025" s="22">
        <v>11</v>
      </c>
      <c r="E4025" s="23" t="str">
        <f t="shared" si="372"/>
        <v>Yellow</v>
      </c>
      <c r="F4025" s="72" t="s">
        <v>1695</v>
      </c>
      <c r="G4025" s="23"/>
      <c r="H4025" s="24" t="str">
        <f t="shared" si="373"/>
        <v>Start Loc</v>
      </c>
      <c r="I4025" s="24" t="str">
        <f t="shared" si="374"/>
        <v>End Loc</v>
      </c>
      <c r="J4025" s="24" t="str">
        <f t="shared" si="375"/>
        <v>Segment</v>
      </c>
      <c r="K4025" s="71" t="s">
        <v>1011</v>
      </c>
      <c r="L4025" s="22">
        <v>6.25</v>
      </c>
      <c r="M4025" s="22">
        <v>6.49</v>
      </c>
      <c r="N4025" s="22">
        <v>11</v>
      </c>
      <c r="O4025" s="22">
        <v>0</v>
      </c>
      <c r="P4025" s="22">
        <v>0</v>
      </c>
      <c r="Q4025" s="22">
        <v>3</v>
      </c>
      <c r="R4025" s="22"/>
      <c r="S4025" s="22"/>
      <c r="T4025" s="22"/>
      <c r="U4025" t="s">
        <v>399</v>
      </c>
      <c r="V4025" s="18">
        <f t="shared" si="376"/>
        <v>0.24000000000000021</v>
      </c>
      <c r="W4025" s="18">
        <v>40.607703915599998</v>
      </c>
      <c r="X4025" s="18">
        <v>-81.673097277099998</v>
      </c>
      <c r="Y4025" s="18">
        <v>40.605131652099999</v>
      </c>
      <c r="Z4025" s="18">
        <v>-81.670487382900006</v>
      </c>
      <c r="AA4025" s="71" t="str">
        <f t="shared" si="377"/>
        <v>HOL</v>
      </c>
    </row>
    <row r="4026" spans="1:27" x14ac:dyDescent="0.25">
      <c r="A4026" s="22" t="s">
        <v>4494</v>
      </c>
      <c r="B4026" s="22">
        <v>0</v>
      </c>
      <c r="C4026" s="22" t="s">
        <v>4621</v>
      </c>
      <c r="D4026" s="22">
        <v>11</v>
      </c>
      <c r="E4026" s="23" t="str">
        <f t="shared" si="372"/>
        <v>Yellow</v>
      </c>
      <c r="F4026" s="72" t="s">
        <v>1671</v>
      </c>
      <c r="G4026" s="23"/>
      <c r="H4026" s="24" t="str">
        <f t="shared" si="373"/>
        <v>Start Loc</v>
      </c>
      <c r="I4026" s="24" t="str">
        <f t="shared" si="374"/>
        <v>End Loc</v>
      </c>
      <c r="J4026" s="24" t="str">
        <f t="shared" si="375"/>
        <v>Segment</v>
      </c>
      <c r="K4026" s="71" t="s">
        <v>795</v>
      </c>
      <c r="L4026" s="22">
        <v>0.75</v>
      </c>
      <c r="M4026" s="22">
        <v>0.99</v>
      </c>
      <c r="N4026" s="22">
        <v>11</v>
      </c>
      <c r="O4026" s="22">
        <v>0</v>
      </c>
      <c r="P4026" s="22">
        <v>1</v>
      </c>
      <c r="Q4026" s="22">
        <v>5</v>
      </c>
      <c r="R4026" s="22"/>
      <c r="S4026" s="22"/>
      <c r="T4026" s="22"/>
      <c r="U4026" t="s">
        <v>206</v>
      </c>
      <c r="V4026" s="18">
        <f t="shared" si="376"/>
        <v>0.24</v>
      </c>
      <c r="W4026" s="18">
        <v>40.824570014499997</v>
      </c>
      <c r="X4026" s="18">
        <v>-81.491292090499996</v>
      </c>
      <c r="Y4026" s="18">
        <v>40.827398629800001</v>
      </c>
      <c r="Z4026" s="18">
        <v>-81.488874116800005</v>
      </c>
      <c r="AA4026" s="71" t="str">
        <f t="shared" si="377"/>
        <v>STA</v>
      </c>
    </row>
    <row r="4027" spans="1:27" x14ac:dyDescent="0.25">
      <c r="A4027" s="22" t="s">
        <v>4570</v>
      </c>
      <c r="B4027" s="22">
        <v>0</v>
      </c>
      <c r="C4027" s="22" t="s">
        <v>4614</v>
      </c>
      <c r="D4027" s="22">
        <v>11</v>
      </c>
      <c r="E4027" s="23" t="str">
        <f t="shared" si="372"/>
        <v>Yellow</v>
      </c>
      <c r="F4027" s="72" t="s">
        <v>1671</v>
      </c>
      <c r="G4027" s="23"/>
      <c r="H4027" s="24" t="str">
        <f t="shared" si="373"/>
        <v>Start Loc</v>
      </c>
      <c r="I4027" s="24" t="str">
        <f t="shared" si="374"/>
        <v>End Loc</v>
      </c>
      <c r="J4027" s="24" t="str">
        <f t="shared" si="375"/>
        <v>Segment</v>
      </c>
      <c r="K4027" s="71" t="s">
        <v>788</v>
      </c>
      <c r="L4027" s="22">
        <v>3.75</v>
      </c>
      <c r="M4027" s="22">
        <v>3.99</v>
      </c>
      <c r="N4027" s="22">
        <v>11</v>
      </c>
      <c r="O4027" s="22">
        <v>0</v>
      </c>
      <c r="P4027" s="22">
        <v>0</v>
      </c>
      <c r="Q4027" s="22">
        <v>6</v>
      </c>
      <c r="R4027" s="22"/>
      <c r="S4027" s="22"/>
      <c r="T4027" s="22"/>
      <c r="U4027" t="s">
        <v>1199</v>
      </c>
      <c r="V4027" s="18">
        <f t="shared" si="376"/>
        <v>0.24000000000000021</v>
      </c>
      <c r="W4027" s="18">
        <v>40.848789119599999</v>
      </c>
      <c r="X4027" s="18">
        <v>-81.4344119525</v>
      </c>
      <c r="Y4027" s="18">
        <v>40.852033761800001</v>
      </c>
      <c r="Z4027" s="18">
        <v>-81.433694475300001</v>
      </c>
      <c r="AA4027" s="71" t="str">
        <f t="shared" si="377"/>
        <v>STA</v>
      </c>
    </row>
    <row r="4028" spans="1:27" x14ac:dyDescent="0.25">
      <c r="A4028" s="22" t="s">
        <v>4586</v>
      </c>
      <c r="B4028" s="22">
        <v>0</v>
      </c>
      <c r="C4028" s="22" t="s">
        <v>4616</v>
      </c>
      <c r="D4028" s="22">
        <v>12</v>
      </c>
      <c r="E4028" s="23" t="str">
        <f t="shared" si="372"/>
        <v>Yellow</v>
      </c>
      <c r="F4028" s="72" t="s">
        <v>1671</v>
      </c>
      <c r="G4028" s="23"/>
      <c r="H4028" s="24" t="str">
        <f t="shared" si="373"/>
        <v>Start Loc</v>
      </c>
      <c r="I4028" s="24" t="str">
        <f t="shared" si="374"/>
        <v>End Loc</v>
      </c>
      <c r="J4028" s="24" t="str">
        <f t="shared" si="375"/>
        <v>Segment</v>
      </c>
      <c r="K4028" s="71" t="s">
        <v>788</v>
      </c>
      <c r="L4028" s="22">
        <v>4</v>
      </c>
      <c r="M4028" s="22">
        <v>4.24</v>
      </c>
      <c r="N4028" s="22">
        <v>12</v>
      </c>
      <c r="O4028" s="22">
        <v>0</v>
      </c>
      <c r="P4028" s="22">
        <v>0</v>
      </c>
      <c r="Q4028" s="22">
        <v>2</v>
      </c>
      <c r="R4028" s="22"/>
      <c r="S4028" s="22"/>
      <c r="T4028" s="22"/>
      <c r="U4028" t="s">
        <v>1199</v>
      </c>
      <c r="V4028" s="18">
        <f t="shared" si="376"/>
        <v>0.24000000000000021</v>
      </c>
      <c r="W4028" s="18">
        <v>40.8521275493</v>
      </c>
      <c r="X4028" s="18">
        <v>-81.433548920299998</v>
      </c>
      <c r="Y4028" s="18">
        <v>40.855098087800002</v>
      </c>
      <c r="Z4028" s="18">
        <v>-81.4320975312</v>
      </c>
      <c r="AA4028" s="71" t="str">
        <f t="shared" si="377"/>
        <v>STA</v>
      </c>
    </row>
    <row r="4029" spans="1:27" x14ac:dyDescent="0.25">
      <c r="A4029" s="22" t="s">
        <v>4536</v>
      </c>
      <c r="B4029" s="22">
        <v>0</v>
      </c>
      <c r="C4029" s="22" t="s">
        <v>4609</v>
      </c>
      <c r="D4029" s="22">
        <v>13</v>
      </c>
      <c r="E4029" s="23" t="str">
        <f t="shared" si="372"/>
        <v>Yellow</v>
      </c>
      <c r="F4029" s="72" t="s">
        <v>1671</v>
      </c>
      <c r="G4029" s="23"/>
      <c r="H4029" s="24" t="str">
        <f t="shared" si="373"/>
        <v>Start Loc</v>
      </c>
      <c r="I4029" s="24" t="str">
        <f t="shared" si="374"/>
        <v>End Loc</v>
      </c>
      <c r="J4029" s="24" t="str">
        <f t="shared" si="375"/>
        <v>Segment</v>
      </c>
      <c r="K4029" s="71" t="s">
        <v>788</v>
      </c>
      <c r="L4029" s="22">
        <v>4.25</v>
      </c>
      <c r="M4029" s="22">
        <v>4.49</v>
      </c>
      <c r="N4029" s="22">
        <v>13</v>
      </c>
      <c r="O4029" s="22">
        <v>0</v>
      </c>
      <c r="P4029" s="22">
        <v>0</v>
      </c>
      <c r="Q4029" s="22">
        <v>2</v>
      </c>
      <c r="R4029" s="22"/>
      <c r="S4029" s="22"/>
      <c r="T4029" s="22"/>
      <c r="U4029" t="s">
        <v>1199</v>
      </c>
      <c r="V4029" s="18">
        <f t="shared" si="376"/>
        <v>0.24000000000000021</v>
      </c>
      <c r="W4029" s="18">
        <v>40.855208550199997</v>
      </c>
      <c r="X4029" s="18">
        <v>-81.432192210899998</v>
      </c>
      <c r="Y4029" s="18">
        <v>40.8585857753</v>
      </c>
      <c r="Z4029" s="18">
        <v>-81.432577303399995</v>
      </c>
      <c r="AA4029" s="71" t="str">
        <f t="shared" si="377"/>
        <v>STA</v>
      </c>
    </row>
    <row r="4030" spans="1:27" x14ac:dyDescent="0.25">
      <c r="A4030" s="22" t="s">
        <v>4073</v>
      </c>
      <c r="B4030" s="22">
        <v>0</v>
      </c>
      <c r="C4030" s="22" t="s">
        <v>4634</v>
      </c>
      <c r="D4030" s="22">
        <v>13</v>
      </c>
      <c r="E4030" s="23" t="str">
        <f t="shared" si="372"/>
        <v>Yellow</v>
      </c>
      <c r="F4030" s="72" t="s">
        <v>1678</v>
      </c>
      <c r="G4030" s="23"/>
      <c r="H4030" s="24" t="str">
        <f t="shared" si="373"/>
        <v>Start Loc</v>
      </c>
      <c r="I4030" s="24" t="str">
        <f t="shared" si="374"/>
        <v>End Loc</v>
      </c>
      <c r="J4030" s="24" t="str">
        <f t="shared" si="375"/>
        <v>Segment</v>
      </c>
      <c r="K4030" s="71" t="s">
        <v>917</v>
      </c>
      <c r="L4030" s="22">
        <v>6.25</v>
      </c>
      <c r="M4030" s="22">
        <v>6.49</v>
      </c>
      <c r="N4030" s="22">
        <v>13</v>
      </c>
      <c r="O4030" s="22">
        <v>0</v>
      </c>
      <c r="P4030" s="22">
        <v>0</v>
      </c>
      <c r="Q4030" s="22">
        <v>1</v>
      </c>
      <c r="R4030" s="22"/>
      <c r="S4030" s="22"/>
      <c r="T4030" s="22"/>
      <c r="U4030" t="s">
        <v>1259</v>
      </c>
      <c r="V4030" s="18">
        <f t="shared" si="376"/>
        <v>0.24000000000000021</v>
      </c>
      <c r="W4030" s="18">
        <v>40.996240898899998</v>
      </c>
      <c r="X4030" s="18">
        <v>-81.523087558399993</v>
      </c>
      <c r="Y4030" s="18">
        <v>40.999697938899999</v>
      </c>
      <c r="Z4030" s="18">
        <v>-81.523660715000005</v>
      </c>
      <c r="AA4030" s="71" t="str">
        <f t="shared" si="377"/>
        <v>SUM</v>
      </c>
    </row>
    <row r="4031" spans="1:27" x14ac:dyDescent="0.25">
      <c r="A4031" s="22" t="s">
        <v>4534</v>
      </c>
      <c r="B4031" s="22">
        <v>0</v>
      </c>
      <c r="C4031" s="22" t="s">
        <v>4618</v>
      </c>
      <c r="D4031" s="22">
        <v>11</v>
      </c>
      <c r="E4031" s="23" t="str">
        <f t="shared" si="372"/>
        <v>Yellow</v>
      </c>
      <c r="F4031" s="72" t="s">
        <v>1693</v>
      </c>
      <c r="G4031" s="23"/>
      <c r="H4031" s="24" t="str">
        <f t="shared" si="373"/>
        <v>Start Loc</v>
      </c>
      <c r="I4031" s="24" t="str">
        <f t="shared" si="374"/>
        <v>End Loc</v>
      </c>
      <c r="J4031" s="24" t="str">
        <f t="shared" si="375"/>
        <v>Segment</v>
      </c>
      <c r="K4031" s="71" t="s">
        <v>899</v>
      </c>
      <c r="L4031" s="22">
        <v>2</v>
      </c>
      <c r="M4031" s="22">
        <v>2.2400000000000002</v>
      </c>
      <c r="N4031" s="22">
        <v>11</v>
      </c>
      <c r="O4031" s="22">
        <v>0</v>
      </c>
      <c r="P4031" s="22">
        <v>0</v>
      </c>
      <c r="Q4031" s="22">
        <v>2</v>
      </c>
      <c r="R4031" s="22"/>
      <c r="S4031" s="22"/>
      <c r="T4031" s="22"/>
      <c r="U4031" t="s">
        <v>1257</v>
      </c>
      <c r="V4031" s="18">
        <f t="shared" si="376"/>
        <v>0.24000000000000021</v>
      </c>
      <c r="W4031" s="18">
        <v>41.038857092100002</v>
      </c>
      <c r="X4031" s="18">
        <v>-80.621642936399994</v>
      </c>
      <c r="Y4031" s="18">
        <v>41.038860016500003</v>
      </c>
      <c r="Z4031" s="18">
        <v>-80.617124391700003</v>
      </c>
      <c r="AA4031" s="71" t="str">
        <f t="shared" si="377"/>
        <v>MAH</v>
      </c>
    </row>
    <row r="4032" spans="1:27" x14ac:dyDescent="0.25">
      <c r="A4032" s="22" t="s">
        <v>4500</v>
      </c>
      <c r="B4032" s="22">
        <v>0</v>
      </c>
      <c r="C4032" s="22" t="s">
        <v>4620</v>
      </c>
      <c r="D4032" s="22">
        <v>12</v>
      </c>
      <c r="E4032" s="23" t="str">
        <f t="shared" si="372"/>
        <v>Yellow</v>
      </c>
      <c r="F4032" s="72" t="s">
        <v>1672</v>
      </c>
      <c r="G4032" s="23"/>
      <c r="H4032" s="24" t="str">
        <f t="shared" si="373"/>
        <v>Start Loc</v>
      </c>
      <c r="I4032" s="24" t="str">
        <f t="shared" si="374"/>
        <v>End Loc</v>
      </c>
      <c r="J4032" s="24" t="str">
        <f t="shared" si="375"/>
        <v>Segment</v>
      </c>
      <c r="K4032" s="71" t="s">
        <v>1137</v>
      </c>
      <c r="L4032" s="22">
        <v>0</v>
      </c>
      <c r="M4032" s="22">
        <v>0.24</v>
      </c>
      <c r="N4032" s="22">
        <v>12</v>
      </c>
      <c r="O4032" s="22">
        <v>0</v>
      </c>
      <c r="P4032" s="22">
        <v>0</v>
      </c>
      <c r="Q4032" s="22">
        <v>2</v>
      </c>
      <c r="R4032" s="22"/>
      <c r="S4032" s="22"/>
      <c r="T4032" s="22"/>
      <c r="U4032" t="s">
        <v>1550</v>
      </c>
      <c r="V4032" s="18">
        <f t="shared" si="376"/>
        <v>0.24</v>
      </c>
      <c r="W4032" s="18">
        <v>41.139332299099998</v>
      </c>
      <c r="X4032" s="18">
        <v>-81.241401972399998</v>
      </c>
      <c r="Y4032" s="18">
        <v>41.137984203899997</v>
      </c>
      <c r="Z4032" s="18">
        <v>-81.237884580300005</v>
      </c>
      <c r="AA4032" s="71" t="str">
        <f t="shared" si="377"/>
        <v>POR</v>
      </c>
    </row>
    <row r="4033" spans="1:27" x14ac:dyDescent="0.25">
      <c r="A4033" s="22" t="s">
        <v>4521</v>
      </c>
      <c r="B4033" s="22">
        <v>0</v>
      </c>
      <c r="C4033" s="22" t="s">
        <v>4626</v>
      </c>
      <c r="D4033" s="22">
        <v>12</v>
      </c>
      <c r="E4033" s="23" t="str">
        <f t="shared" si="372"/>
        <v>Yellow</v>
      </c>
      <c r="F4033" s="72" t="s">
        <v>1678</v>
      </c>
      <c r="G4033" s="23"/>
      <c r="H4033" s="24" t="str">
        <f t="shared" si="373"/>
        <v>Start Loc</v>
      </c>
      <c r="I4033" s="24" t="str">
        <f t="shared" si="374"/>
        <v>End Loc</v>
      </c>
      <c r="J4033" s="24" t="str">
        <f t="shared" si="375"/>
        <v>Segment</v>
      </c>
      <c r="K4033" s="71" t="s">
        <v>795</v>
      </c>
      <c r="L4033" s="22">
        <v>1.75</v>
      </c>
      <c r="M4033" s="22">
        <v>1.99</v>
      </c>
      <c r="N4033" s="22">
        <v>12</v>
      </c>
      <c r="O4033" s="22">
        <v>0</v>
      </c>
      <c r="P4033" s="22">
        <v>0</v>
      </c>
      <c r="Q4033" s="22">
        <v>1</v>
      </c>
      <c r="R4033" s="22"/>
      <c r="S4033" s="22"/>
      <c r="T4033" s="22"/>
      <c r="U4033" t="s">
        <v>1447</v>
      </c>
      <c r="V4033" s="18">
        <f t="shared" si="376"/>
        <v>0.24</v>
      </c>
      <c r="W4033" s="18">
        <v>41.150364065700003</v>
      </c>
      <c r="X4033" s="18">
        <v>-81.630319573400001</v>
      </c>
      <c r="Y4033" s="18">
        <v>41.152890794599998</v>
      </c>
      <c r="Z4033" s="18">
        <v>-81.633316839100004</v>
      </c>
      <c r="AA4033" s="71" t="str">
        <f t="shared" si="377"/>
        <v>SUM</v>
      </c>
    </row>
    <row r="4034" spans="1:27" x14ac:dyDescent="0.25">
      <c r="A4034" s="22" t="s">
        <v>6595</v>
      </c>
      <c r="B4034" s="22">
        <v>0</v>
      </c>
      <c r="C4034" s="22" t="s">
        <v>4635</v>
      </c>
      <c r="D4034" s="22">
        <v>14</v>
      </c>
      <c r="E4034" s="23" t="str">
        <f t="shared" si="372"/>
        <v>Yellow</v>
      </c>
      <c r="F4034" s="72" t="s">
        <v>1678</v>
      </c>
      <c r="G4034" s="23"/>
      <c r="H4034" s="24" t="str">
        <f t="shared" si="373"/>
        <v>Start Loc</v>
      </c>
      <c r="I4034" s="24" t="str">
        <f t="shared" si="374"/>
        <v>End Loc</v>
      </c>
      <c r="J4034" s="24" t="str">
        <f t="shared" si="375"/>
        <v>Segment</v>
      </c>
      <c r="K4034" s="71" t="s">
        <v>1059</v>
      </c>
      <c r="L4034" s="22">
        <v>4.5</v>
      </c>
      <c r="M4034" s="22">
        <v>4.74</v>
      </c>
      <c r="N4034" s="22">
        <v>14</v>
      </c>
      <c r="O4034" s="22">
        <v>1</v>
      </c>
      <c r="P4034" s="22">
        <v>1</v>
      </c>
      <c r="Q4034" s="22">
        <v>9</v>
      </c>
      <c r="R4034" s="22"/>
      <c r="S4034" s="22"/>
      <c r="T4034" s="22"/>
      <c r="U4034" t="s">
        <v>607</v>
      </c>
      <c r="V4034" s="18">
        <f t="shared" si="376"/>
        <v>0.24000000000000021</v>
      </c>
      <c r="W4034" s="18">
        <v>41.206719372400002</v>
      </c>
      <c r="X4034" s="18">
        <v>-81.583267302799996</v>
      </c>
      <c r="Y4034" s="18">
        <v>41.204472538600001</v>
      </c>
      <c r="Z4034" s="18">
        <v>-81.580920226000003</v>
      </c>
      <c r="AA4034" s="71" t="str">
        <f t="shared" si="377"/>
        <v>SUM</v>
      </c>
    </row>
    <row r="4035" spans="1:27" x14ac:dyDescent="0.25">
      <c r="A4035" s="22" t="s">
        <v>4573</v>
      </c>
      <c r="B4035" s="22">
        <v>0</v>
      </c>
      <c r="C4035" s="22" t="s">
        <v>4644</v>
      </c>
      <c r="D4035" s="22">
        <v>11</v>
      </c>
      <c r="E4035" s="23" t="str">
        <f t="shared" si="372"/>
        <v>Yellow</v>
      </c>
      <c r="F4035" s="72" t="s">
        <v>1711</v>
      </c>
      <c r="G4035" s="23"/>
      <c r="H4035" s="24" t="str">
        <f t="shared" si="373"/>
        <v>Start Loc</v>
      </c>
      <c r="I4035" s="24" t="str">
        <f t="shared" si="374"/>
        <v>End Loc</v>
      </c>
      <c r="J4035" s="24" t="str">
        <f t="shared" si="375"/>
        <v>Segment</v>
      </c>
      <c r="K4035" s="71" t="s">
        <v>2017</v>
      </c>
      <c r="L4035" s="22">
        <v>5.25</v>
      </c>
      <c r="M4035" s="22">
        <v>5.49</v>
      </c>
      <c r="N4035" s="22">
        <v>11</v>
      </c>
      <c r="O4035" s="22">
        <v>0</v>
      </c>
      <c r="P4035" s="22">
        <v>0</v>
      </c>
      <c r="Q4035" s="22">
        <v>8</v>
      </c>
      <c r="R4035" s="22"/>
      <c r="S4035" s="22"/>
      <c r="T4035" s="22"/>
      <c r="U4035" t="s">
        <v>1769</v>
      </c>
      <c r="V4035" s="18">
        <f t="shared" si="376"/>
        <v>0.24000000000000021</v>
      </c>
      <c r="W4035" s="18">
        <v>41.336926417800001</v>
      </c>
      <c r="X4035" s="18">
        <v>-82.120560683999997</v>
      </c>
      <c r="Y4035" s="18">
        <v>41.338943104400002</v>
      </c>
      <c r="Z4035" s="18">
        <v>-82.117405106299998</v>
      </c>
      <c r="AA4035" s="71" t="str">
        <f t="shared" si="377"/>
        <v>LOR</v>
      </c>
    </row>
    <row r="4036" spans="1:27" x14ac:dyDescent="0.25">
      <c r="A4036" s="22" t="s">
        <v>4544</v>
      </c>
      <c r="B4036" s="22">
        <v>0</v>
      </c>
      <c r="C4036" s="22" t="s">
        <v>4617</v>
      </c>
      <c r="D4036" s="22">
        <v>11</v>
      </c>
      <c r="E4036" s="23" t="str">
        <f t="shared" si="372"/>
        <v>Yellow</v>
      </c>
      <c r="F4036" s="72" t="s">
        <v>1680</v>
      </c>
      <c r="G4036" s="23"/>
      <c r="H4036" s="24" t="str">
        <f t="shared" si="373"/>
        <v>Start Loc</v>
      </c>
      <c r="I4036" s="24" t="str">
        <f t="shared" si="374"/>
        <v>End Loc</v>
      </c>
      <c r="J4036" s="24" t="str">
        <f t="shared" si="375"/>
        <v>Segment</v>
      </c>
      <c r="K4036" s="71" t="s">
        <v>858</v>
      </c>
      <c r="L4036" s="22">
        <v>2.75</v>
      </c>
      <c r="M4036" s="22">
        <v>2.99</v>
      </c>
      <c r="N4036" s="22">
        <v>11</v>
      </c>
      <c r="O4036" s="22">
        <v>0</v>
      </c>
      <c r="P4036" s="22">
        <v>0</v>
      </c>
      <c r="Q4036" s="22">
        <v>6</v>
      </c>
      <c r="R4036" s="22"/>
      <c r="S4036" s="22"/>
      <c r="T4036" s="22"/>
      <c r="U4036" t="s">
        <v>298</v>
      </c>
      <c r="V4036" s="18">
        <f t="shared" si="376"/>
        <v>0.24000000000000021</v>
      </c>
      <c r="W4036" s="18">
        <v>41.584138279699999</v>
      </c>
      <c r="X4036" s="18">
        <v>-83.709185911600002</v>
      </c>
      <c r="Y4036" s="18">
        <v>41.583433823199996</v>
      </c>
      <c r="Z4036" s="18">
        <v>-83.704849501200002</v>
      </c>
      <c r="AA4036" s="71" t="str">
        <f t="shared" si="377"/>
        <v>LUC</v>
      </c>
    </row>
    <row r="4037" spans="1:27" x14ac:dyDescent="0.25">
      <c r="A4037" s="22" t="s">
        <v>2245</v>
      </c>
      <c r="B4037" s="22">
        <v>0</v>
      </c>
      <c r="C4037" s="22" t="s">
        <v>4634</v>
      </c>
      <c r="D4037" s="22">
        <v>11</v>
      </c>
      <c r="E4037" s="23" t="str">
        <f t="shared" si="372"/>
        <v>Yellow</v>
      </c>
      <c r="F4037" s="72" t="s">
        <v>1680</v>
      </c>
      <c r="G4037" s="23"/>
      <c r="H4037" s="24" t="str">
        <f t="shared" si="373"/>
        <v>Start Loc</v>
      </c>
      <c r="I4037" s="24" t="str">
        <f t="shared" si="374"/>
        <v>End Loc</v>
      </c>
      <c r="J4037" s="24" t="str">
        <f t="shared" si="375"/>
        <v>Segment</v>
      </c>
      <c r="K4037" s="71" t="s">
        <v>893</v>
      </c>
      <c r="L4037" s="22">
        <v>6.25</v>
      </c>
      <c r="M4037" s="22">
        <v>6.49</v>
      </c>
      <c r="N4037" s="22">
        <v>11</v>
      </c>
      <c r="O4037" s="22">
        <v>0</v>
      </c>
      <c r="P4037" s="22">
        <v>0</v>
      </c>
      <c r="Q4037" s="22">
        <v>2</v>
      </c>
      <c r="R4037" s="22"/>
      <c r="S4037" s="22"/>
      <c r="T4037" s="22"/>
      <c r="U4037" t="s">
        <v>1369</v>
      </c>
      <c r="V4037" s="18">
        <f t="shared" si="376"/>
        <v>0.24000000000000021</v>
      </c>
      <c r="W4037" s="18">
        <v>41.653745277399999</v>
      </c>
      <c r="X4037" s="18">
        <v>-83.699113066400002</v>
      </c>
      <c r="Y4037" s="18">
        <v>41.653832756699998</v>
      </c>
      <c r="Z4037" s="18">
        <v>-83.694623898399996</v>
      </c>
      <c r="AA4037" s="71" t="str">
        <f t="shared" si="377"/>
        <v>LUC</v>
      </c>
    </row>
    <row r="4038" spans="1:27" x14ac:dyDescent="0.25">
      <c r="A4038" s="22" t="s">
        <v>4044</v>
      </c>
      <c r="B4038" s="22">
        <v>0</v>
      </c>
      <c r="C4038" s="22" t="s">
        <v>4617</v>
      </c>
      <c r="D4038" s="22">
        <v>14</v>
      </c>
      <c r="E4038" s="23" t="str">
        <f t="shared" si="372"/>
        <v>Yellow</v>
      </c>
      <c r="F4038" s="72" t="s">
        <v>1680</v>
      </c>
      <c r="G4038" s="23"/>
      <c r="H4038" s="24" t="str">
        <f t="shared" si="373"/>
        <v>Start Loc</v>
      </c>
      <c r="I4038" s="24" t="str">
        <f t="shared" si="374"/>
        <v>End Loc</v>
      </c>
      <c r="J4038" s="24" t="str">
        <f t="shared" si="375"/>
        <v>Segment</v>
      </c>
      <c r="K4038" s="71" t="s">
        <v>855</v>
      </c>
      <c r="L4038" s="22">
        <v>2.75</v>
      </c>
      <c r="M4038" s="22">
        <v>2.99</v>
      </c>
      <c r="N4038" s="22">
        <v>14</v>
      </c>
      <c r="O4038" s="22">
        <v>0</v>
      </c>
      <c r="P4038" s="22">
        <v>0</v>
      </c>
      <c r="Q4038" s="22">
        <v>10</v>
      </c>
      <c r="R4038" s="22"/>
      <c r="S4038" s="22"/>
      <c r="T4038" s="22"/>
      <c r="U4038" t="s">
        <v>377</v>
      </c>
      <c r="V4038" s="18">
        <f t="shared" si="376"/>
        <v>0.24000000000000021</v>
      </c>
      <c r="W4038" s="18">
        <v>41.651609512500002</v>
      </c>
      <c r="X4038" s="18">
        <v>-83.703635706599997</v>
      </c>
      <c r="Y4038" s="18">
        <v>41.654873341799998</v>
      </c>
      <c r="Z4038" s="18">
        <v>-83.702455856599997</v>
      </c>
      <c r="AA4038" s="71" t="str">
        <f t="shared" si="377"/>
        <v>LUC</v>
      </c>
    </row>
    <row r="4039" spans="1:27" x14ac:dyDescent="0.25">
      <c r="A4039" s="22" t="s">
        <v>4585</v>
      </c>
      <c r="B4039" s="22">
        <v>0</v>
      </c>
      <c r="C4039" s="22" t="s">
        <v>4608</v>
      </c>
      <c r="D4039" s="22">
        <v>17</v>
      </c>
      <c r="E4039" s="23" t="str">
        <f t="shared" si="372"/>
        <v>Red</v>
      </c>
      <c r="F4039" s="72" t="s">
        <v>1675</v>
      </c>
      <c r="G4039" s="23"/>
      <c r="H4039" s="24" t="str">
        <f t="shared" si="373"/>
        <v>Start Loc</v>
      </c>
      <c r="I4039" s="24" t="str">
        <f t="shared" si="374"/>
        <v>End Loc</v>
      </c>
      <c r="J4039" s="24" t="str">
        <f t="shared" si="375"/>
        <v>Segment</v>
      </c>
      <c r="K4039" s="71" t="s">
        <v>866</v>
      </c>
      <c r="L4039" s="22">
        <v>1.25</v>
      </c>
      <c r="M4039" s="22">
        <v>1.49</v>
      </c>
      <c r="N4039" s="22">
        <v>17</v>
      </c>
      <c r="O4039" s="22">
        <v>0</v>
      </c>
      <c r="P4039" s="22">
        <v>0</v>
      </c>
      <c r="Q4039" s="22">
        <v>4</v>
      </c>
      <c r="R4039" s="22"/>
      <c r="S4039" s="22"/>
      <c r="T4039" s="22"/>
      <c r="U4039" t="s">
        <v>1244</v>
      </c>
      <c r="V4039" s="18">
        <f t="shared" si="376"/>
        <v>0.24</v>
      </c>
      <c r="W4039" s="18">
        <v>38.7597240606</v>
      </c>
      <c r="X4039" s="18">
        <v>-82.959332124100001</v>
      </c>
      <c r="Y4039" s="18">
        <v>38.761828704999999</v>
      </c>
      <c r="Z4039" s="18">
        <v>-82.956036873599999</v>
      </c>
      <c r="AA4039" s="71" t="str">
        <f t="shared" si="377"/>
        <v>SCI</v>
      </c>
    </row>
    <row r="4040" spans="1:27" x14ac:dyDescent="0.25">
      <c r="A4040" s="22" t="s">
        <v>4590</v>
      </c>
      <c r="B4040" s="22">
        <v>0</v>
      </c>
      <c r="C4040" s="22" t="s">
        <v>4621</v>
      </c>
      <c r="D4040" s="22">
        <v>17</v>
      </c>
      <c r="E4040" s="23" t="str">
        <f t="shared" si="372"/>
        <v>Red</v>
      </c>
      <c r="F4040" s="72" t="s">
        <v>1675</v>
      </c>
      <c r="G4040" s="23"/>
      <c r="H4040" s="24" t="str">
        <f t="shared" si="373"/>
        <v>Start Loc</v>
      </c>
      <c r="I4040" s="24" t="str">
        <f t="shared" si="374"/>
        <v>End Loc</v>
      </c>
      <c r="J4040" s="24" t="str">
        <f t="shared" si="375"/>
        <v>Segment</v>
      </c>
      <c r="K4040" s="71" t="s">
        <v>800</v>
      </c>
      <c r="L4040" s="22">
        <v>0.75</v>
      </c>
      <c r="M4040" s="22">
        <v>0.99</v>
      </c>
      <c r="N4040" s="22">
        <v>17</v>
      </c>
      <c r="O4040" s="22">
        <v>0</v>
      </c>
      <c r="P4040" s="22">
        <v>3</v>
      </c>
      <c r="Q4040" s="22">
        <v>9</v>
      </c>
      <c r="R4040" s="22"/>
      <c r="S4040" s="22"/>
      <c r="T4040" s="22"/>
      <c r="U4040" t="s">
        <v>209</v>
      </c>
      <c r="V4040" s="18">
        <f t="shared" si="376"/>
        <v>0.24</v>
      </c>
      <c r="W4040" s="18">
        <v>38.782484438600001</v>
      </c>
      <c r="X4040" s="18">
        <v>-82.969380687799998</v>
      </c>
      <c r="Y4040" s="18">
        <v>38.783269050500003</v>
      </c>
      <c r="Z4040" s="18">
        <v>-82.965527968100005</v>
      </c>
      <c r="AA4040" s="71" t="str">
        <f t="shared" si="377"/>
        <v>SCI</v>
      </c>
    </row>
    <row r="4041" spans="1:27" x14ac:dyDescent="0.25">
      <c r="A4041" s="22" t="s">
        <v>4596</v>
      </c>
      <c r="B4041" s="22">
        <v>0</v>
      </c>
      <c r="C4041" s="22" t="s">
        <v>4620</v>
      </c>
      <c r="D4041" s="22">
        <v>27</v>
      </c>
      <c r="E4041" s="23" t="str">
        <f t="shared" ref="E4041:E4068" si="378">IF(D4041&gt;15,"Red",IF(D4041&gt;10,"Yellow",IF(D4041&gt;5,"Purple",IF(D4041&gt;1,"Green",""))))</f>
        <v>Red</v>
      </c>
      <c r="F4041" s="72" t="s">
        <v>1673</v>
      </c>
      <c r="G4041" s="23"/>
      <c r="H4041" s="24" t="str">
        <f t="shared" ref="H4041:H4068" si="379">IF(W4041=0,"Unavailable",HYPERLINK(CONCATENATE("http://maps.google.com/maps?q=",+W4041,",+",+X4041,"+(Begin)&amp;iwloc=A&amp;hl=en"),"Start Loc"))</f>
        <v>Start Loc</v>
      </c>
      <c r="I4041" s="24" t="str">
        <f t="shared" ref="I4041:I4068" si="380">IF(Y4041=0,"Unavailable",HYPERLINK(CONCATENATE("http://maps.google.com/maps?q=",+Y4041,",+",+Z4041,"+(End)&amp;iwloc=A&amp;hl=en"),"End Loc"))</f>
        <v>End Loc</v>
      </c>
      <c r="J4041" s="24" t="str">
        <f t="shared" ref="J4041:J4068" si="381">HYPERLINK(CONCATENATE("https://www.google.us/maps/dir/",W4041,",",X4041,"/",Y4041,",",Z4041,"/@",AVERAGE(W4041,Y4041),",",AVERAGE(X4041,Z4041),",15z"),"Segment")</f>
        <v>Segment</v>
      </c>
      <c r="K4041" s="71" t="s">
        <v>826</v>
      </c>
      <c r="L4041" s="22">
        <v>0</v>
      </c>
      <c r="M4041" s="22">
        <v>0.24</v>
      </c>
      <c r="N4041" s="22">
        <v>27</v>
      </c>
      <c r="O4041" s="22">
        <v>0</v>
      </c>
      <c r="P4041" s="22">
        <v>0</v>
      </c>
      <c r="Q4041" s="22">
        <v>7</v>
      </c>
      <c r="R4041" s="22"/>
      <c r="S4041" s="22"/>
      <c r="T4041" s="22"/>
      <c r="U4041" t="s">
        <v>1218</v>
      </c>
      <c r="V4041" s="18">
        <f t="shared" ref="V4041:V4068" si="382">M4041-L4041</f>
        <v>0.24</v>
      </c>
      <c r="W4041" s="18">
        <v>39.070133967099999</v>
      </c>
      <c r="X4041" s="18">
        <v>-84.302770409100006</v>
      </c>
      <c r="Y4041" s="18">
        <v>39.071642496700001</v>
      </c>
      <c r="Z4041" s="18">
        <v>-84.298943612000002</v>
      </c>
      <c r="AA4041" s="71" t="str">
        <f t="shared" ref="AA4041:AA4068" si="383">MID(U4041,2,3)</f>
        <v>CLE</v>
      </c>
    </row>
    <row r="4042" spans="1:27" x14ac:dyDescent="0.25">
      <c r="A4042" s="22" t="s">
        <v>4599</v>
      </c>
      <c r="B4042" s="22">
        <v>0</v>
      </c>
      <c r="C4042" s="22" t="s">
        <v>4631</v>
      </c>
      <c r="D4042" s="22">
        <v>17</v>
      </c>
      <c r="E4042" s="23" t="str">
        <f t="shared" si="378"/>
        <v>Red</v>
      </c>
      <c r="F4042" s="72" t="s">
        <v>1673</v>
      </c>
      <c r="G4042" s="23"/>
      <c r="H4042" s="24" t="str">
        <f t="shared" si="379"/>
        <v>Start Loc</v>
      </c>
      <c r="I4042" s="24" t="str">
        <f t="shared" si="380"/>
        <v>End Loc</v>
      </c>
      <c r="J4042" s="24" t="str">
        <f t="shared" si="381"/>
        <v>Segment</v>
      </c>
      <c r="K4042" s="71" t="s">
        <v>808</v>
      </c>
      <c r="L4042" s="22">
        <v>3</v>
      </c>
      <c r="M4042" s="22">
        <v>3.24</v>
      </c>
      <c r="N4042" s="22">
        <v>17</v>
      </c>
      <c r="O4042" s="22">
        <v>0</v>
      </c>
      <c r="P4042" s="22">
        <v>3</v>
      </c>
      <c r="Q4042" s="22">
        <v>13</v>
      </c>
      <c r="R4042" s="22"/>
      <c r="S4042" s="22"/>
      <c r="T4042" s="22"/>
      <c r="U4042" t="s">
        <v>1200</v>
      </c>
      <c r="V4042" s="18">
        <f t="shared" si="382"/>
        <v>0.24000000000000021</v>
      </c>
      <c r="W4042" s="18">
        <v>39.079464826100001</v>
      </c>
      <c r="X4042" s="18">
        <v>-84.224592865000005</v>
      </c>
      <c r="Y4042" s="18">
        <v>39.082885516200001</v>
      </c>
      <c r="Z4042" s="18">
        <v>-84.225070134500001</v>
      </c>
      <c r="AA4042" s="71" t="str">
        <f t="shared" si="383"/>
        <v>CLE</v>
      </c>
    </row>
    <row r="4043" spans="1:27" x14ac:dyDescent="0.25">
      <c r="A4043" s="22" t="s">
        <v>4605</v>
      </c>
      <c r="B4043" s="22">
        <v>0</v>
      </c>
      <c r="C4043" s="22" t="s">
        <v>4615</v>
      </c>
      <c r="D4043" s="22">
        <v>31</v>
      </c>
      <c r="E4043" s="23" t="str">
        <f t="shared" si="378"/>
        <v>Red</v>
      </c>
      <c r="F4043" s="72" t="s">
        <v>1670</v>
      </c>
      <c r="G4043" s="23"/>
      <c r="H4043" s="24" t="str">
        <f t="shared" si="379"/>
        <v>Start Loc</v>
      </c>
      <c r="I4043" s="24" t="str">
        <f t="shared" si="380"/>
        <v>End Loc</v>
      </c>
      <c r="J4043" s="24" t="str">
        <f t="shared" si="381"/>
        <v>Segment</v>
      </c>
      <c r="K4043" s="71" t="s">
        <v>200</v>
      </c>
      <c r="L4043" s="22">
        <v>2.5</v>
      </c>
      <c r="M4043" s="22">
        <v>2.74</v>
      </c>
      <c r="N4043" s="22">
        <v>31</v>
      </c>
      <c r="O4043" s="22">
        <v>0</v>
      </c>
      <c r="P4043" s="22">
        <v>0</v>
      </c>
      <c r="Q4043" s="22">
        <v>8</v>
      </c>
      <c r="R4043" s="22"/>
      <c r="S4043" s="22"/>
      <c r="T4043" s="22"/>
      <c r="U4043" t="s">
        <v>198</v>
      </c>
      <c r="V4043" s="18">
        <f t="shared" si="382"/>
        <v>0.24000000000000021</v>
      </c>
      <c r="W4043" s="18">
        <v>39.092242361899999</v>
      </c>
      <c r="X4043" s="18">
        <v>-84.360947691000007</v>
      </c>
      <c r="Y4043" s="18">
        <v>39.091329163600001</v>
      </c>
      <c r="Z4043" s="18">
        <v>-84.357075333200001</v>
      </c>
      <c r="AA4043" s="71" t="str">
        <f t="shared" si="383"/>
        <v>HAM</v>
      </c>
    </row>
    <row r="4044" spans="1:27" x14ac:dyDescent="0.25">
      <c r="A4044" s="22" t="s">
        <v>6598</v>
      </c>
      <c r="B4044" s="22">
        <v>0</v>
      </c>
      <c r="C4044" s="22" t="s">
        <v>4606</v>
      </c>
      <c r="D4044" s="22">
        <v>18</v>
      </c>
      <c r="E4044" s="23" t="str">
        <f t="shared" si="378"/>
        <v>Red</v>
      </c>
      <c r="F4044" s="72" t="s">
        <v>1673</v>
      </c>
      <c r="G4044" s="23"/>
      <c r="H4044" s="24" t="str">
        <f t="shared" si="379"/>
        <v>Start Loc</v>
      </c>
      <c r="I4044" s="24" t="str">
        <f t="shared" si="380"/>
        <v>End Loc</v>
      </c>
      <c r="J4044" s="24" t="str">
        <f t="shared" si="381"/>
        <v>Segment</v>
      </c>
      <c r="K4044" s="71" t="s">
        <v>851</v>
      </c>
      <c r="L4044" s="22">
        <v>0.25</v>
      </c>
      <c r="M4044" s="22">
        <v>0.49</v>
      </c>
      <c r="N4044" s="22">
        <v>18</v>
      </c>
      <c r="O4044" s="22">
        <v>0</v>
      </c>
      <c r="P4044" s="22">
        <v>0</v>
      </c>
      <c r="Q4044" s="22">
        <v>0</v>
      </c>
      <c r="R4044" s="22"/>
      <c r="S4044" s="22"/>
      <c r="T4044" s="22"/>
      <c r="U4044" t="s">
        <v>239</v>
      </c>
      <c r="V4044" s="18">
        <f t="shared" si="382"/>
        <v>0.24</v>
      </c>
      <c r="W4044" s="18">
        <v>39.095034761000001</v>
      </c>
      <c r="X4044" s="18">
        <v>-84.273993407199995</v>
      </c>
      <c r="Y4044" s="18">
        <v>39.095807901800001</v>
      </c>
      <c r="Z4044" s="18">
        <v>-84.270501202000005</v>
      </c>
      <c r="AA4044" s="71" t="str">
        <f t="shared" si="383"/>
        <v>CLE</v>
      </c>
    </row>
    <row r="4045" spans="1:27" x14ac:dyDescent="0.25">
      <c r="A4045" s="22" t="s">
        <v>4600</v>
      </c>
      <c r="B4045" s="22">
        <v>0</v>
      </c>
      <c r="C4045" s="22" t="s">
        <v>4612</v>
      </c>
      <c r="D4045" s="22">
        <v>17</v>
      </c>
      <c r="E4045" s="23" t="str">
        <f t="shared" si="378"/>
        <v>Red</v>
      </c>
      <c r="F4045" s="72" t="s">
        <v>1673</v>
      </c>
      <c r="G4045" s="23"/>
      <c r="H4045" s="24" t="str">
        <f t="shared" si="379"/>
        <v>Start Loc</v>
      </c>
      <c r="I4045" s="24" t="str">
        <f t="shared" si="380"/>
        <v>End Loc</v>
      </c>
      <c r="J4045" s="24" t="str">
        <f t="shared" si="381"/>
        <v>Segment</v>
      </c>
      <c r="K4045" s="71" t="s">
        <v>796</v>
      </c>
      <c r="L4045" s="22">
        <v>1</v>
      </c>
      <c r="M4045" s="22">
        <v>1.24</v>
      </c>
      <c r="N4045" s="22">
        <v>17</v>
      </c>
      <c r="O4045" s="22">
        <v>1</v>
      </c>
      <c r="P4045" s="22">
        <v>0</v>
      </c>
      <c r="Q4045" s="22">
        <v>8</v>
      </c>
      <c r="R4045" s="22"/>
      <c r="S4045" s="22"/>
      <c r="T4045" s="22"/>
      <c r="U4045" t="s">
        <v>207</v>
      </c>
      <c r="V4045" s="18">
        <f t="shared" si="382"/>
        <v>0.24</v>
      </c>
      <c r="W4045" s="18">
        <v>39.124352293199998</v>
      </c>
      <c r="X4045" s="18">
        <v>-84.297440715299999</v>
      </c>
      <c r="Y4045" s="18">
        <v>39.126961872599999</v>
      </c>
      <c r="Z4045" s="18">
        <v>-84.297422369900005</v>
      </c>
      <c r="AA4045" s="71" t="str">
        <f t="shared" si="383"/>
        <v>CLE</v>
      </c>
    </row>
    <row r="4046" spans="1:27" x14ac:dyDescent="0.25">
      <c r="A4046" s="22" t="s">
        <v>4595</v>
      </c>
      <c r="B4046" s="22">
        <v>0</v>
      </c>
      <c r="C4046" s="22" t="s">
        <v>4612</v>
      </c>
      <c r="D4046" s="22">
        <v>19</v>
      </c>
      <c r="E4046" s="23" t="str">
        <f t="shared" si="378"/>
        <v>Red</v>
      </c>
      <c r="F4046" s="72" t="s">
        <v>1670</v>
      </c>
      <c r="G4046" s="23"/>
      <c r="H4046" s="24" t="str">
        <f t="shared" si="379"/>
        <v>Start Loc</v>
      </c>
      <c r="I4046" s="24" t="str">
        <f t="shared" si="380"/>
        <v>End Loc</v>
      </c>
      <c r="J4046" s="24" t="str">
        <f t="shared" si="381"/>
        <v>Segment</v>
      </c>
      <c r="K4046" s="71" t="s">
        <v>790</v>
      </c>
      <c r="L4046" s="22">
        <v>1</v>
      </c>
      <c r="M4046" s="22">
        <v>1.24</v>
      </c>
      <c r="N4046" s="22">
        <v>19</v>
      </c>
      <c r="O4046" s="22">
        <v>0</v>
      </c>
      <c r="P4046" s="22">
        <v>0</v>
      </c>
      <c r="Q4046" s="22">
        <v>7</v>
      </c>
      <c r="R4046" s="22"/>
      <c r="S4046" s="22"/>
      <c r="T4046" s="22"/>
      <c r="U4046" t="s">
        <v>204</v>
      </c>
      <c r="V4046" s="18">
        <f t="shared" si="382"/>
        <v>0.24</v>
      </c>
      <c r="W4046" s="18">
        <v>39.169359703600001</v>
      </c>
      <c r="X4046" s="18">
        <v>-84.603214017499994</v>
      </c>
      <c r="Y4046" s="18">
        <v>39.172382491100002</v>
      </c>
      <c r="Z4046" s="18">
        <v>-84.601891747699995</v>
      </c>
      <c r="AA4046" s="71" t="str">
        <f t="shared" si="383"/>
        <v>HAM</v>
      </c>
    </row>
    <row r="4047" spans="1:27" x14ac:dyDescent="0.25">
      <c r="A4047" s="22" t="s">
        <v>4594</v>
      </c>
      <c r="B4047" s="22">
        <v>0</v>
      </c>
      <c r="C4047" s="22" t="s">
        <v>4626</v>
      </c>
      <c r="D4047" s="22">
        <v>24</v>
      </c>
      <c r="E4047" s="23" t="str">
        <f t="shared" si="378"/>
        <v>Red</v>
      </c>
      <c r="F4047" s="72" t="s">
        <v>1670</v>
      </c>
      <c r="G4047" s="23"/>
      <c r="H4047" s="24" t="str">
        <f t="shared" si="379"/>
        <v>Start Loc</v>
      </c>
      <c r="I4047" s="24" t="str">
        <f t="shared" si="380"/>
        <v>End Loc</v>
      </c>
      <c r="J4047" s="24" t="str">
        <f t="shared" si="381"/>
        <v>Segment</v>
      </c>
      <c r="K4047" s="71" t="s">
        <v>793</v>
      </c>
      <c r="L4047" s="22">
        <v>1.75</v>
      </c>
      <c r="M4047" s="22">
        <v>1.99</v>
      </c>
      <c r="N4047" s="22">
        <v>24</v>
      </c>
      <c r="O4047" s="22">
        <v>0</v>
      </c>
      <c r="P4047" s="22">
        <v>0</v>
      </c>
      <c r="Q4047" s="22">
        <v>2</v>
      </c>
      <c r="R4047" s="22"/>
      <c r="S4047" s="22"/>
      <c r="T4047" s="22"/>
      <c r="U4047" t="s">
        <v>1207</v>
      </c>
      <c r="V4047" s="18">
        <f t="shared" si="382"/>
        <v>0.24</v>
      </c>
      <c r="W4047" s="18">
        <v>39.190062429199997</v>
      </c>
      <c r="X4047" s="18">
        <v>-84.665450810400003</v>
      </c>
      <c r="Y4047" s="18">
        <v>39.193316335799999</v>
      </c>
      <c r="Z4047" s="18">
        <v>-84.664469278799999</v>
      </c>
      <c r="AA4047" s="71" t="str">
        <f t="shared" si="383"/>
        <v>HAM</v>
      </c>
    </row>
    <row r="4048" spans="1:27" x14ac:dyDescent="0.25">
      <c r="A4048" s="22" t="s">
        <v>4602</v>
      </c>
      <c r="B4048" s="22">
        <v>0</v>
      </c>
      <c r="C4048" s="22" t="s">
        <v>4620</v>
      </c>
      <c r="D4048" s="22">
        <v>20</v>
      </c>
      <c r="E4048" s="23" t="str">
        <f t="shared" si="378"/>
        <v>Red</v>
      </c>
      <c r="F4048" s="72" t="s">
        <v>1670</v>
      </c>
      <c r="G4048" s="23"/>
      <c r="H4048" s="24" t="str">
        <f t="shared" si="379"/>
        <v>Start Loc</v>
      </c>
      <c r="I4048" s="24" t="str">
        <f t="shared" si="380"/>
        <v>End Loc</v>
      </c>
      <c r="J4048" s="24" t="str">
        <f t="shared" si="381"/>
        <v>Segment</v>
      </c>
      <c r="K4048" s="71" t="s">
        <v>1582</v>
      </c>
      <c r="L4048" s="22">
        <v>0</v>
      </c>
      <c r="M4048" s="22">
        <v>0.24</v>
      </c>
      <c r="N4048" s="22">
        <v>20</v>
      </c>
      <c r="O4048" s="22">
        <v>0</v>
      </c>
      <c r="P4048" s="22">
        <v>0</v>
      </c>
      <c r="Q4048" s="22">
        <v>3</v>
      </c>
      <c r="R4048" s="22"/>
      <c r="S4048" s="22"/>
      <c r="T4048" s="22"/>
      <c r="U4048" t="s">
        <v>1206</v>
      </c>
      <c r="V4048" s="18">
        <f t="shared" si="382"/>
        <v>0.24</v>
      </c>
      <c r="W4048" s="18">
        <v>39.193176507300002</v>
      </c>
      <c r="X4048" s="18">
        <v>-84.664752951500006</v>
      </c>
      <c r="Y4048" s="18">
        <v>39.196036745900003</v>
      </c>
      <c r="Z4048" s="18">
        <v>-84.663603637899996</v>
      </c>
      <c r="AA4048" s="71" t="str">
        <f t="shared" si="383"/>
        <v>HAM</v>
      </c>
    </row>
    <row r="4049" spans="1:27" x14ac:dyDescent="0.25">
      <c r="A4049" s="22" t="s">
        <v>4597</v>
      </c>
      <c r="B4049" s="22">
        <v>0</v>
      </c>
      <c r="C4049" s="22" t="s">
        <v>4669</v>
      </c>
      <c r="D4049" s="22">
        <v>24</v>
      </c>
      <c r="E4049" s="23" t="str">
        <f t="shared" si="378"/>
        <v>Red</v>
      </c>
      <c r="F4049" s="72" t="s">
        <v>1670</v>
      </c>
      <c r="G4049" s="23"/>
      <c r="H4049" s="24" t="str">
        <f t="shared" si="379"/>
        <v>Start Loc</v>
      </c>
      <c r="I4049" s="24" t="str">
        <f t="shared" si="380"/>
        <v>End Loc</v>
      </c>
      <c r="J4049" s="24" t="str">
        <f t="shared" si="381"/>
        <v>Segment</v>
      </c>
      <c r="K4049" s="71" t="s">
        <v>831</v>
      </c>
      <c r="L4049" s="22">
        <v>9.25</v>
      </c>
      <c r="M4049" s="22">
        <v>9.49</v>
      </c>
      <c r="N4049" s="22">
        <v>24</v>
      </c>
      <c r="O4049" s="22">
        <v>0</v>
      </c>
      <c r="P4049" s="22">
        <v>2</v>
      </c>
      <c r="Q4049" s="22">
        <v>8</v>
      </c>
      <c r="R4049" s="22"/>
      <c r="S4049" s="22"/>
      <c r="T4049" s="22"/>
      <c r="U4049" t="s">
        <v>222</v>
      </c>
      <c r="V4049" s="18">
        <f t="shared" si="382"/>
        <v>0.24000000000000021</v>
      </c>
      <c r="W4049" s="18">
        <v>39.217406856799997</v>
      </c>
      <c r="X4049" s="18">
        <v>-84.679411741199999</v>
      </c>
      <c r="Y4049" s="18">
        <v>39.215104045499999</v>
      </c>
      <c r="Z4049" s="18">
        <v>-84.676588081999995</v>
      </c>
      <c r="AA4049" s="71" t="str">
        <f t="shared" si="383"/>
        <v>HAM</v>
      </c>
    </row>
    <row r="4050" spans="1:27" x14ac:dyDescent="0.25">
      <c r="A4050" s="22" t="s">
        <v>4527</v>
      </c>
      <c r="B4050" s="22">
        <v>0</v>
      </c>
      <c r="C4050" s="22" t="s">
        <v>4622</v>
      </c>
      <c r="D4050" s="22">
        <v>16</v>
      </c>
      <c r="E4050" s="23" t="str">
        <f t="shared" si="378"/>
        <v>Red</v>
      </c>
      <c r="F4050" s="72" t="s">
        <v>1673</v>
      </c>
      <c r="G4050" s="23"/>
      <c r="H4050" s="24" t="str">
        <f t="shared" si="379"/>
        <v>Start Loc</v>
      </c>
      <c r="I4050" s="24" t="str">
        <f t="shared" si="380"/>
        <v>End Loc</v>
      </c>
      <c r="J4050" s="24" t="str">
        <f t="shared" si="381"/>
        <v>Segment</v>
      </c>
      <c r="K4050" s="71" t="s">
        <v>789</v>
      </c>
      <c r="L4050" s="22">
        <v>1.5</v>
      </c>
      <c r="M4050" s="22">
        <v>1.74</v>
      </c>
      <c r="N4050" s="22">
        <v>16</v>
      </c>
      <c r="O4050" s="22">
        <v>0</v>
      </c>
      <c r="P4050" s="22">
        <v>1</v>
      </c>
      <c r="Q4050" s="22">
        <v>7</v>
      </c>
      <c r="R4050" s="22"/>
      <c r="S4050" s="22"/>
      <c r="T4050" s="22"/>
      <c r="U4050" t="s">
        <v>203</v>
      </c>
      <c r="V4050" s="18">
        <f t="shared" si="382"/>
        <v>0.24</v>
      </c>
      <c r="W4050" s="18">
        <v>39.224395332599997</v>
      </c>
      <c r="X4050" s="18">
        <v>-84.274864215099996</v>
      </c>
      <c r="Y4050" s="18">
        <v>39.224139840600003</v>
      </c>
      <c r="Z4050" s="18">
        <v>-84.271012877900006</v>
      </c>
      <c r="AA4050" s="71" t="str">
        <f t="shared" si="383"/>
        <v>CLE</v>
      </c>
    </row>
    <row r="4051" spans="1:27" x14ac:dyDescent="0.25">
      <c r="A4051" s="22" t="s">
        <v>4566</v>
      </c>
      <c r="B4051" s="22">
        <v>0</v>
      </c>
      <c r="C4051" s="22" t="s">
        <v>4626</v>
      </c>
      <c r="D4051" s="22">
        <v>28</v>
      </c>
      <c r="E4051" s="23" t="str">
        <f t="shared" si="378"/>
        <v>Red</v>
      </c>
      <c r="F4051" s="72" t="s">
        <v>1673</v>
      </c>
      <c r="G4051" s="23"/>
      <c r="H4051" s="24" t="str">
        <f t="shared" si="379"/>
        <v>Start Loc</v>
      </c>
      <c r="I4051" s="24" t="str">
        <f t="shared" si="380"/>
        <v>End Loc</v>
      </c>
      <c r="J4051" s="24" t="str">
        <f t="shared" si="381"/>
        <v>Segment</v>
      </c>
      <c r="K4051" s="71" t="s">
        <v>789</v>
      </c>
      <c r="L4051" s="22">
        <v>1.75</v>
      </c>
      <c r="M4051" s="22">
        <v>1.99</v>
      </c>
      <c r="N4051" s="22">
        <v>28</v>
      </c>
      <c r="O4051" s="22">
        <v>0</v>
      </c>
      <c r="P4051" s="22">
        <v>0</v>
      </c>
      <c r="Q4051" s="22">
        <v>11</v>
      </c>
      <c r="R4051" s="22"/>
      <c r="S4051" s="22"/>
      <c r="T4051" s="22"/>
      <c r="U4051" t="s">
        <v>203</v>
      </c>
      <c r="V4051" s="18">
        <f t="shared" si="382"/>
        <v>0.24</v>
      </c>
      <c r="W4051" s="18">
        <v>39.224218785399998</v>
      </c>
      <c r="X4051" s="18">
        <v>-84.270855731099999</v>
      </c>
      <c r="Y4051" s="18">
        <v>39.224973502200001</v>
      </c>
      <c r="Z4051" s="18">
        <v>-84.266704936899998</v>
      </c>
      <c r="AA4051" s="71" t="str">
        <f t="shared" si="383"/>
        <v>CLE</v>
      </c>
    </row>
    <row r="4052" spans="1:27" x14ac:dyDescent="0.25">
      <c r="A4052" s="22" t="s">
        <v>4598</v>
      </c>
      <c r="B4052" s="22">
        <v>0</v>
      </c>
      <c r="C4052" s="22" t="s">
        <v>4620</v>
      </c>
      <c r="D4052" s="22">
        <v>17</v>
      </c>
      <c r="E4052" s="23" t="str">
        <f t="shared" si="378"/>
        <v>Red</v>
      </c>
      <c r="F4052" s="72" t="s">
        <v>1673</v>
      </c>
      <c r="G4052" s="23"/>
      <c r="H4052" s="24" t="str">
        <f t="shared" si="379"/>
        <v>Start Loc</v>
      </c>
      <c r="I4052" s="24" t="str">
        <f t="shared" si="380"/>
        <v>End Loc</v>
      </c>
      <c r="J4052" s="24" t="str">
        <f t="shared" si="381"/>
        <v>Segment</v>
      </c>
      <c r="K4052" s="71" t="s">
        <v>817</v>
      </c>
      <c r="L4052" s="22">
        <v>0</v>
      </c>
      <c r="M4052" s="22">
        <v>0.24</v>
      </c>
      <c r="N4052" s="22">
        <v>17</v>
      </c>
      <c r="O4052" s="22">
        <v>0</v>
      </c>
      <c r="P4052" s="22">
        <v>0</v>
      </c>
      <c r="Q4052" s="22">
        <v>4</v>
      </c>
      <c r="R4052" s="22"/>
      <c r="S4052" s="22"/>
      <c r="T4052" s="22"/>
      <c r="U4052" t="s">
        <v>1212</v>
      </c>
      <c r="V4052" s="18">
        <f t="shared" si="382"/>
        <v>0.24</v>
      </c>
      <c r="W4052" s="18">
        <v>39.2470084136</v>
      </c>
      <c r="X4052" s="18">
        <v>-84.289540079999995</v>
      </c>
      <c r="Y4052" s="18">
        <v>39.244587607699998</v>
      </c>
      <c r="Z4052" s="18">
        <v>-84.286495685899993</v>
      </c>
      <c r="AA4052" s="71" t="str">
        <f t="shared" si="383"/>
        <v>CLE</v>
      </c>
    </row>
    <row r="4053" spans="1:27" x14ac:dyDescent="0.25">
      <c r="A4053" s="22" t="s">
        <v>4604</v>
      </c>
      <c r="B4053" s="22">
        <v>0</v>
      </c>
      <c r="C4053" s="22" t="s">
        <v>4620</v>
      </c>
      <c r="D4053" s="22">
        <v>35</v>
      </c>
      <c r="E4053" s="23" t="str">
        <f t="shared" si="378"/>
        <v>Red</v>
      </c>
      <c r="F4053" s="72" t="s">
        <v>1673</v>
      </c>
      <c r="G4053" s="23"/>
      <c r="H4053" s="24" t="str">
        <f t="shared" si="379"/>
        <v>Start Loc</v>
      </c>
      <c r="I4053" s="24" t="str">
        <f t="shared" si="380"/>
        <v>End Loc</v>
      </c>
      <c r="J4053" s="24" t="str">
        <f t="shared" si="381"/>
        <v>Segment</v>
      </c>
      <c r="K4053" s="71" t="s">
        <v>816</v>
      </c>
      <c r="L4053" s="22">
        <v>0</v>
      </c>
      <c r="M4053" s="22">
        <v>0.24</v>
      </c>
      <c r="N4053" s="22">
        <v>35</v>
      </c>
      <c r="O4053" s="22">
        <v>0</v>
      </c>
      <c r="P4053" s="22">
        <v>0</v>
      </c>
      <c r="Q4053" s="22">
        <v>8</v>
      </c>
      <c r="R4053" s="22"/>
      <c r="S4053" s="22"/>
      <c r="T4053" s="22"/>
      <c r="U4053" t="s">
        <v>216</v>
      </c>
      <c r="V4053" s="18">
        <f t="shared" si="382"/>
        <v>0.24</v>
      </c>
      <c r="W4053" s="18">
        <v>39.2466711764</v>
      </c>
      <c r="X4053" s="18">
        <v>-84.295126221199993</v>
      </c>
      <c r="Y4053" s="18">
        <v>39.245885418199997</v>
      </c>
      <c r="Z4053" s="18">
        <v>-84.291227045100001</v>
      </c>
      <c r="AA4053" s="71" t="str">
        <f t="shared" si="383"/>
        <v>CLE</v>
      </c>
    </row>
    <row r="4054" spans="1:27" x14ac:dyDescent="0.25">
      <c r="A4054" s="22" t="s">
        <v>4568</v>
      </c>
      <c r="B4054" s="22">
        <v>0</v>
      </c>
      <c r="C4054" s="22" t="s">
        <v>4606</v>
      </c>
      <c r="D4054" s="22">
        <v>23</v>
      </c>
      <c r="E4054" s="23" t="str">
        <f t="shared" si="378"/>
        <v>Red</v>
      </c>
      <c r="F4054" s="72" t="s">
        <v>1673</v>
      </c>
      <c r="G4054" s="23"/>
      <c r="H4054" s="24" t="str">
        <f t="shared" si="379"/>
        <v>Start Loc</v>
      </c>
      <c r="I4054" s="24" t="str">
        <f t="shared" si="380"/>
        <v>End Loc</v>
      </c>
      <c r="J4054" s="24" t="str">
        <f t="shared" si="381"/>
        <v>Segment</v>
      </c>
      <c r="K4054" s="71" t="s">
        <v>816</v>
      </c>
      <c r="L4054" s="22">
        <v>0.25</v>
      </c>
      <c r="M4054" s="22">
        <v>0.49</v>
      </c>
      <c r="N4054" s="22">
        <v>23</v>
      </c>
      <c r="O4054" s="22">
        <v>0</v>
      </c>
      <c r="P4054" s="22">
        <v>0</v>
      </c>
      <c r="Q4054" s="22">
        <v>6</v>
      </c>
      <c r="R4054" s="22"/>
      <c r="S4054" s="22"/>
      <c r="T4054" s="22"/>
      <c r="U4054" t="s">
        <v>216</v>
      </c>
      <c r="V4054" s="18">
        <f t="shared" si="382"/>
        <v>0.24</v>
      </c>
      <c r="W4054" s="18">
        <v>39.246019245100001</v>
      </c>
      <c r="X4054" s="18">
        <v>-84.291159561900002</v>
      </c>
      <c r="Y4054" s="18">
        <v>39.248309253400002</v>
      </c>
      <c r="Z4054" s="18">
        <v>-84.2880715923</v>
      </c>
      <c r="AA4054" s="71" t="str">
        <f t="shared" si="383"/>
        <v>CLE</v>
      </c>
    </row>
    <row r="4055" spans="1:27" x14ac:dyDescent="0.25">
      <c r="A4055" s="22" t="s">
        <v>4561</v>
      </c>
      <c r="B4055" s="22">
        <v>0</v>
      </c>
      <c r="C4055" s="22" t="s">
        <v>4611</v>
      </c>
      <c r="D4055" s="22">
        <v>34</v>
      </c>
      <c r="E4055" s="23" t="str">
        <f t="shared" si="378"/>
        <v>Red</v>
      </c>
      <c r="F4055" s="72" t="s">
        <v>1670</v>
      </c>
      <c r="G4055" s="23"/>
      <c r="H4055" s="24" t="str">
        <f t="shared" si="379"/>
        <v>Start Loc</v>
      </c>
      <c r="I4055" s="24" t="str">
        <f t="shared" si="380"/>
        <v>End Loc</v>
      </c>
      <c r="J4055" s="24" t="str">
        <f t="shared" si="381"/>
        <v>Segment</v>
      </c>
      <c r="K4055" s="71" t="s">
        <v>849</v>
      </c>
      <c r="L4055" s="22">
        <v>8.75</v>
      </c>
      <c r="M4055" s="22">
        <v>8.99</v>
      </c>
      <c r="N4055" s="22">
        <v>34</v>
      </c>
      <c r="O4055" s="22">
        <v>1</v>
      </c>
      <c r="P4055" s="22">
        <v>2</v>
      </c>
      <c r="Q4055" s="22">
        <v>22</v>
      </c>
      <c r="R4055" s="22"/>
      <c r="S4055" s="22"/>
      <c r="T4055" s="22"/>
      <c r="U4055" t="s">
        <v>236</v>
      </c>
      <c r="V4055" s="18">
        <f t="shared" si="382"/>
        <v>0.24000000000000021</v>
      </c>
      <c r="W4055" s="18">
        <v>39.265099439099998</v>
      </c>
      <c r="X4055" s="18">
        <v>-84.537995529200003</v>
      </c>
      <c r="Y4055" s="18">
        <v>39.266706013499999</v>
      </c>
      <c r="Z4055" s="18">
        <v>-84.5342260627</v>
      </c>
      <c r="AA4055" s="71" t="str">
        <f t="shared" si="383"/>
        <v>HAM</v>
      </c>
    </row>
    <row r="4056" spans="1:27" x14ac:dyDescent="0.25">
      <c r="A4056" s="22" t="s">
        <v>4546</v>
      </c>
      <c r="B4056" s="22">
        <v>0</v>
      </c>
      <c r="C4056" s="22" t="s">
        <v>4643</v>
      </c>
      <c r="D4056" s="22">
        <v>16</v>
      </c>
      <c r="E4056" s="23" t="str">
        <f t="shared" si="378"/>
        <v>Red</v>
      </c>
      <c r="F4056" s="72" t="s">
        <v>1670</v>
      </c>
      <c r="G4056" s="23"/>
      <c r="H4056" s="24" t="str">
        <f t="shared" si="379"/>
        <v>Start Loc</v>
      </c>
      <c r="I4056" s="24" t="str">
        <f t="shared" si="380"/>
        <v>End Loc</v>
      </c>
      <c r="J4056" s="24" t="str">
        <f t="shared" si="381"/>
        <v>Segment</v>
      </c>
      <c r="K4056" s="71" t="s">
        <v>830</v>
      </c>
      <c r="L4056" s="22">
        <v>3.5</v>
      </c>
      <c r="M4056" s="22">
        <v>3.74</v>
      </c>
      <c r="N4056" s="22">
        <v>16</v>
      </c>
      <c r="O4056" s="22">
        <v>0</v>
      </c>
      <c r="P4056" s="22">
        <v>0</v>
      </c>
      <c r="Q4056" s="22">
        <v>9</v>
      </c>
      <c r="R4056" s="22"/>
      <c r="S4056" s="22"/>
      <c r="T4056" s="22"/>
      <c r="U4056" t="s">
        <v>1241</v>
      </c>
      <c r="V4056" s="18">
        <f t="shared" si="382"/>
        <v>0.24000000000000021</v>
      </c>
      <c r="W4056" s="18">
        <v>39.299442231999997</v>
      </c>
      <c r="X4056" s="18">
        <v>-84.5621131881</v>
      </c>
      <c r="Y4056" s="18">
        <v>39.298631469299998</v>
      </c>
      <c r="Z4056" s="18">
        <v>-84.557896283199995</v>
      </c>
      <c r="AA4056" s="71" t="str">
        <f t="shared" si="383"/>
        <v>HAM</v>
      </c>
    </row>
    <row r="4057" spans="1:27" x14ac:dyDescent="0.25">
      <c r="A4057" s="22" t="s">
        <v>4587</v>
      </c>
      <c r="B4057" s="22">
        <v>0</v>
      </c>
      <c r="C4057" s="22" t="s">
        <v>4638</v>
      </c>
      <c r="D4057" s="22">
        <v>18</v>
      </c>
      <c r="E4057" s="23" t="str">
        <f t="shared" si="378"/>
        <v>Red</v>
      </c>
      <c r="F4057" s="72" t="s">
        <v>1698</v>
      </c>
      <c r="G4057" s="23"/>
      <c r="H4057" s="24" t="str">
        <f t="shared" si="379"/>
        <v>Start Loc</v>
      </c>
      <c r="I4057" s="24" t="str">
        <f t="shared" si="380"/>
        <v>End Loc</v>
      </c>
      <c r="J4057" s="24" t="str">
        <f t="shared" si="381"/>
        <v>Segment</v>
      </c>
      <c r="K4057" s="71" t="s">
        <v>1189</v>
      </c>
      <c r="L4057" s="22">
        <v>7.5</v>
      </c>
      <c r="M4057" s="22">
        <v>7.74</v>
      </c>
      <c r="N4057" s="22">
        <v>18</v>
      </c>
      <c r="O4057" s="22">
        <v>0</v>
      </c>
      <c r="P4057" s="22">
        <v>0</v>
      </c>
      <c r="Q4057" s="22">
        <v>4</v>
      </c>
      <c r="R4057" s="22"/>
      <c r="S4057" s="22"/>
      <c r="T4057" s="22"/>
      <c r="U4057" t="s">
        <v>1197</v>
      </c>
      <c r="V4057" s="18">
        <f t="shared" si="382"/>
        <v>0.24000000000000021</v>
      </c>
      <c r="W4057" s="18">
        <v>39.336034382800001</v>
      </c>
      <c r="X4057" s="18">
        <v>-84.436068343599999</v>
      </c>
      <c r="Y4057" s="18">
        <v>39.332630068100002</v>
      </c>
      <c r="Z4057" s="18">
        <v>-84.435970503600004</v>
      </c>
      <c r="AA4057" s="71" t="str">
        <f t="shared" si="383"/>
        <v>BUT</v>
      </c>
    </row>
    <row r="4058" spans="1:27" x14ac:dyDescent="0.25">
      <c r="A4058" s="22" t="s">
        <v>4497</v>
      </c>
      <c r="B4058" s="22">
        <v>0</v>
      </c>
      <c r="C4058" s="22" t="s">
        <v>4620</v>
      </c>
      <c r="D4058" s="22">
        <v>16</v>
      </c>
      <c r="E4058" s="23" t="str">
        <f t="shared" si="378"/>
        <v>Red</v>
      </c>
      <c r="F4058" s="72" t="s">
        <v>1669</v>
      </c>
      <c r="G4058" s="23"/>
      <c r="H4058" s="24" t="str">
        <f t="shared" si="379"/>
        <v>Start Loc</v>
      </c>
      <c r="I4058" s="24" t="str">
        <f t="shared" si="380"/>
        <v>End Loc</v>
      </c>
      <c r="J4058" s="24" t="str">
        <f t="shared" si="381"/>
        <v>Segment</v>
      </c>
      <c r="K4058" s="71" t="s">
        <v>791</v>
      </c>
      <c r="L4058" s="22">
        <v>0</v>
      </c>
      <c r="M4058" s="22">
        <v>0.24</v>
      </c>
      <c r="N4058" s="22">
        <v>16</v>
      </c>
      <c r="O4058" s="22">
        <v>0</v>
      </c>
      <c r="P4058" s="22">
        <v>0</v>
      </c>
      <c r="Q4058" s="22">
        <v>3</v>
      </c>
      <c r="R4058" s="22"/>
      <c r="S4058" s="22"/>
      <c r="T4058" s="22"/>
      <c r="U4058" t="s">
        <v>1198</v>
      </c>
      <c r="V4058" s="18">
        <f t="shared" si="382"/>
        <v>0.24</v>
      </c>
      <c r="W4058" s="18">
        <v>39.351930807499997</v>
      </c>
      <c r="X4058" s="18">
        <v>-84.242715720999996</v>
      </c>
      <c r="Y4058" s="18">
        <v>39.349483569299998</v>
      </c>
      <c r="Z4058" s="18">
        <v>-84.240325634599998</v>
      </c>
      <c r="AA4058" s="71" t="str">
        <f t="shared" si="383"/>
        <v>WAR</v>
      </c>
    </row>
    <row r="4059" spans="1:27" x14ac:dyDescent="0.25">
      <c r="A4059" s="22" t="s">
        <v>4577</v>
      </c>
      <c r="B4059" s="22">
        <v>0</v>
      </c>
      <c r="C4059" s="22" t="s">
        <v>4609</v>
      </c>
      <c r="D4059" s="22">
        <v>21</v>
      </c>
      <c r="E4059" s="23" t="str">
        <f t="shared" si="378"/>
        <v>Red</v>
      </c>
      <c r="F4059" s="72" t="s">
        <v>1691</v>
      </c>
      <c r="G4059" s="23"/>
      <c r="H4059" s="24" t="str">
        <f t="shared" si="379"/>
        <v>Start Loc</v>
      </c>
      <c r="I4059" s="24" t="str">
        <f t="shared" si="380"/>
        <v>End Loc</v>
      </c>
      <c r="J4059" s="24" t="str">
        <f t="shared" si="381"/>
        <v>Segment</v>
      </c>
      <c r="K4059" s="71" t="s">
        <v>862</v>
      </c>
      <c r="L4059" s="22">
        <v>4.25</v>
      </c>
      <c r="M4059" s="22">
        <v>4.49</v>
      </c>
      <c r="N4059" s="22">
        <v>21</v>
      </c>
      <c r="O4059" s="22">
        <v>0</v>
      </c>
      <c r="P4059" s="22">
        <v>0</v>
      </c>
      <c r="Q4059" s="22">
        <v>6</v>
      </c>
      <c r="R4059" s="22"/>
      <c r="S4059" s="22"/>
      <c r="T4059" s="22"/>
      <c r="U4059" t="s">
        <v>1233</v>
      </c>
      <c r="V4059" s="18">
        <f t="shared" si="382"/>
        <v>0.24000000000000021</v>
      </c>
      <c r="W4059" s="18">
        <v>39.673300961800003</v>
      </c>
      <c r="X4059" s="18">
        <v>-84.024392340899993</v>
      </c>
      <c r="Y4059" s="18">
        <v>39.672188946299997</v>
      </c>
      <c r="Z4059" s="18">
        <v>-84.020528405700006</v>
      </c>
      <c r="AA4059" s="71" t="str">
        <f t="shared" si="383"/>
        <v>GRE</v>
      </c>
    </row>
    <row r="4060" spans="1:27" x14ac:dyDescent="0.25">
      <c r="A4060" s="22" t="s">
        <v>4589</v>
      </c>
      <c r="B4060" s="22">
        <v>0</v>
      </c>
      <c r="C4060" s="22" t="s">
        <v>4606</v>
      </c>
      <c r="D4060" s="22">
        <v>24</v>
      </c>
      <c r="E4060" s="23" t="str">
        <f t="shared" si="378"/>
        <v>Red</v>
      </c>
      <c r="F4060" s="72" t="s">
        <v>1676</v>
      </c>
      <c r="G4060" s="23"/>
      <c r="H4060" s="24" t="str">
        <f t="shared" si="379"/>
        <v>Start Loc</v>
      </c>
      <c r="I4060" s="24" t="str">
        <f t="shared" si="380"/>
        <v>End Loc</v>
      </c>
      <c r="J4060" s="24" t="str">
        <f t="shared" si="381"/>
        <v>Segment</v>
      </c>
      <c r="K4060" s="71" t="s">
        <v>856</v>
      </c>
      <c r="L4060" s="22">
        <v>0.25</v>
      </c>
      <c r="M4060" s="22">
        <v>0.49</v>
      </c>
      <c r="N4060" s="22">
        <v>24</v>
      </c>
      <c r="O4060" s="22">
        <v>0</v>
      </c>
      <c r="P4060" s="22">
        <v>0</v>
      </c>
      <c r="Q4060" s="22">
        <v>12</v>
      </c>
      <c r="R4060" s="22"/>
      <c r="S4060" s="22"/>
      <c r="T4060" s="22"/>
      <c r="U4060" t="s">
        <v>243</v>
      </c>
      <c r="V4060" s="18">
        <f t="shared" si="382"/>
        <v>0.24</v>
      </c>
      <c r="W4060" s="18">
        <v>39.972675709599997</v>
      </c>
      <c r="X4060" s="18">
        <v>-82.055392619100004</v>
      </c>
      <c r="Y4060" s="18">
        <v>39.976286112799997</v>
      </c>
      <c r="Z4060" s="18">
        <v>-82.052687398299994</v>
      </c>
      <c r="AA4060" s="71" t="str">
        <f t="shared" si="383"/>
        <v>MUS</v>
      </c>
    </row>
    <row r="4061" spans="1:27" x14ac:dyDescent="0.25">
      <c r="A4061" s="22" t="s">
        <v>4507</v>
      </c>
      <c r="B4061" s="22">
        <v>0</v>
      </c>
      <c r="C4061" s="22" t="s">
        <v>4611</v>
      </c>
      <c r="D4061" s="22">
        <v>21</v>
      </c>
      <c r="E4061" s="23" t="str">
        <f t="shared" si="378"/>
        <v>Red</v>
      </c>
      <c r="F4061" s="72" t="s">
        <v>1699</v>
      </c>
      <c r="G4061" s="23"/>
      <c r="H4061" s="24" t="str">
        <f t="shared" si="379"/>
        <v>Start Loc</v>
      </c>
      <c r="I4061" s="24" t="str">
        <f t="shared" si="380"/>
        <v>End Loc</v>
      </c>
      <c r="J4061" s="24" t="str">
        <f t="shared" si="381"/>
        <v>Segment</v>
      </c>
      <c r="K4061" s="71" t="s">
        <v>835</v>
      </c>
      <c r="L4061" s="22">
        <v>8.75</v>
      </c>
      <c r="M4061" s="22">
        <v>8.99</v>
      </c>
      <c r="N4061" s="22">
        <v>21</v>
      </c>
      <c r="O4061" s="22">
        <v>0</v>
      </c>
      <c r="P4061" s="22">
        <v>5</v>
      </c>
      <c r="Q4061" s="22">
        <v>8</v>
      </c>
      <c r="R4061" s="22"/>
      <c r="S4061" s="22"/>
      <c r="T4061" s="22"/>
      <c r="U4061" t="s">
        <v>224</v>
      </c>
      <c r="V4061" s="18">
        <f t="shared" si="382"/>
        <v>0.24000000000000021</v>
      </c>
      <c r="W4061" s="18">
        <v>40.055342642500001</v>
      </c>
      <c r="X4061" s="18">
        <v>-82.612527915499996</v>
      </c>
      <c r="Y4061" s="18">
        <v>40.058309073300002</v>
      </c>
      <c r="Z4061" s="18">
        <v>-82.611120530299999</v>
      </c>
      <c r="AA4061" s="71" t="str">
        <f t="shared" si="383"/>
        <v>LIC</v>
      </c>
    </row>
    <row r="4062" spans="1:27" x14ac:dyDescent="0.25">
      <c r="A4062" s="22" t="s">
        <v>5514</v>
      </c>
      <c r="B4062" s="22">
        <v>0</v>
      </c>
      <c r="C4062" s="22" t="s">
        <v>4691</v>
      </c>
      <c r="D4062" s="22">
        <v>18</v>
      </c>
      <c r="E4062" s="23" t="str">
        <f t="shared" si="378"/>
        <v>Red</v>
      </c>
      <c r="F4062" s="72" t="s">
        <v>1686</v>
      </c>
      <c r="G4062" s="23"/>
      <c r="H4062" s="24" t="str">
        <f t="shared" si="379"/>
        <v>Start Loc</v>
      </c>
      <c r="I4062" s="24" t="str">
        <f t="shared" si="380"/>
        <v>End Loc</v>
      </c>
      <c r="J4062" s="24" t="str">
        <f t="shared" si="381"/>
        <v>Segment</v>
      </c>
      <c r="K4062" s="71" t="s">
        <v>864</v>
      </c>
      <c r="L4062" s="22">
        <v>13</v>
      </c>
      <c r="M4062" s="22">
        <v>13.24</v>
      </c>
      <c r="N4062" s="22">
        <v>18</v>
      </c>
      <c r="O4062" s="22">
        <v>0</v>
      </c>
      <c r="P4062" s="22">
        <v>0</v>
      </c>
      <c r="Q4062" s="22">
        <v>2</v>
      </c>
      <c r="R4062" s="22"/>
      <c r="S4062" s="22"/>
      <c r="T4062" s="22"/>
      <c r="U4062" t="s">
        <v>1367</v>
      </c>
      <c r="V4062" s="18">
        <f t="shared" si="382"/>
        <v>0.24000000000000021</v>
      </c>
      <c r="W4062" s="18">
        <v>40.112824580999998</v>
      </c>
      <c r="X4062" s="18">
        <v>-83.186099191699995</v>
      </c>
      <c r="Y4062" s="18">
        <v>40.109621542600003</v>
      </c>
      <c r="Z4062" s="18">
        <v>-83.187425151799999</v>
      </c>
      <c r="AA4062" s="71" t="str">
        <f t="shared" si="383"/>
        <v>UNI</v>
      </c>
    </row>
    <row r="4063" spans="1:27" x14ac:dyDescent="0.25">
      <c r="A4063" s="22" t="s">
        <v>4601</v>
      </c>
      <c r="B4063" s="22">
        <v>0</v>
      </c>
      <c r="C4063" s="22" t="s">
        <v>4614</v>
      </c>
      <c r="D4063" s="22">
        <v>25</v>
      </c>
      <c r="E4063" s="23" t="str">
        <f t="shared" si="378"/>
        <v>Red</v>
      </c>
      <c r="F4063" s="72" t="s">
        <v>1683</v>
      </c>
      <c r="G4063" s="23"/>
      <c r="H4063" s="24" t="str">
        <f t="shared" si="379"/>
        <v>Start Loc</v>
      </c>
      <c r="I4063" s="24" t="str">
        <f t="shared" si="380"/>
        <v>End Loc</v>
      </c>
      <c r="J4063" s="24" t="str">
        <f t="shared" si="381"/>
        <v>Segment</v>
      </c>
      <c r="K4063" s="71" t="s">
        <v>814</v>
      </c>
      <c r="L4063" s="22">
        <v>3.75</v>
      </c>
      <c r="M4063" s="22">
        <v>3.99</v>
      </c>
      <c r="N4063" s="22">
        <v>25</v>
      </c>
      <c r="O4063" s="22">
        <v>0</v>
      </c>
      <c r="P4063" s="22">
        <v>0</v>
      </c>
      <c r="Q4063" s="22">
        <v>2</v>
      </c>
      <c r="R4063" s="22"/>
      <c r="S4063" s="22"/>
      <c r="T4063" s="22"/>
      <c r="U4063" t="s">
        <v>215</v>
      </c>
      <c r="V4063" s="18">
        <f t="shared" si="382"/>
        <v>0.24000000000000021</v>
      </c>
      <c r="W4063" s="18">
        <v>40.705587125599997</v>
      </c>
      <c r="X4063" s="18">
        <v>-84.153702988999996</v>
      </c>
      <c r="Y4063" s="18">
        <v>40.705789510400002</v>
      </c>
      <c r="Z4063" s="18">
        <v>-84.149199562899994</v>
      </c>
      <c r="AA4063" s="71" t="str">
        <f t="shared" si="383"/>
        <v>ALL</v>
      </c>
    </row>
    <row r="4064" spans="1:27" x14ac:dyDescent="0.25">
      <c r="A4064" s="22" t="s">
        <v>4603</v>
      </c>
      <c r="B4064" s="22">
        <v>0</v>
      </c>
      <c r="C4064" s="22" t="s">
        <v>4627</v>
      </c>
      <c r="D4064" s="22">
        <v>39</v>
      </c>
      <c r="E4064" s="23" t="str">
        <f t="shared" si="378"/>
        <v>Red</v>
      </c>
      <c r="F4064" s="72" t="s">
        <v>1683</v>
      </c>
      <c r="G4064" s="23"/>
      <c r="H4064" s="24" t="str">
        <f t="shared" si="379"/>
        <v>Start Loc</v>
      </c>
      <c r="I4064" s="24" t="str">
        <f t="shared" si="380"/>
        <v>End Loc</v>
      </c>
      <c r="J4064" s="24" t="str">
        <f t="shared" si="381"/>
        <v>Segment</v>
      </c>
      <c r="K4064" s="71" t="s">
        <v>2016</v>
      </c>
      <c r="L4064" s="22">
        <v>3.25</v>
      </c>
      <c r="M4064" s="22">
        <v>3.49</v>
      </c>
      <c r="N4064" s="22">
        <v>39</v>
      </c>
      <c r="O4064" s="22">
        <v>0</v>
      </c>
      <c r="P4064" s="22">
        <v>0</v>
      </c>
      <c r="Q4064" s="22">
        <v>0</v>
      </c>
      <c r="R4064" s="22"/>
      <c r="S4064" s="22"/>
      <c r="T4064" s="22"/>
      <c r="U4064" t="s">
        <v>1767</v>
      </c>
      <c r="V4064" s="18">
        <f t="shared" si="382"/>
        <v>0.24000000000000021</v>
      </c>
      <c r="W4064" s="18">
        <v>40.704404673200003</v>
      </c>
      <c r="X4064" s="18">
        <v>-84.151461452500001</v>
      </c>
      <c r="Y4064" s="18">
        <v>40.707795380500002</v>
      </c>
      <c r="Z4064" s="18">
        <v>-84.151503795500005</v>
      </c>
      <c r="AA4064" s="71" t="str">
        <f t="shared" si="383"/>
        <v>ALL</v>
      </c>
    </row>
    <row r="4065" spans="1:27" x14ac:dyDescent="0.25">
      <c r="A4065" s="22" t="s">
        <v>4575</v>
      </c>
      <c r="B4065" s="22">
        <v>0</v>
      </c>
      <c r="C4065" s="22" t="s">
        <v>4635</v>
      </c>
      <c r="D4065" s="22">
        <v>19</v>
      </c>
      <c r="E4065" s="23" t="str">
        <f t="shared" si="378"/>
        <v>Red</v>
      </c>
      <c r="F4065" s="72" t="s">
        <v>1683</v>
      </c>
      <c r="G4065" s="23"/>
      <c r="H4065" s="24" t="str">
        <f t="shared" si="379"/>
        <v>Start Loc</v>
      </c>
      <c r="I4065" s="24" t="str">
        <f t="shared" si="380"/>
        <v>End Loc</v>
      </c>
      <c r="J4065" s="24" t="str">
        <f t="shared" si="381"/>
        <v>Segment</v>
      </c>
      <c r="K4065" s="71" t="s">
        <v>814</v>
      </c>
      <c r="L4065" s="22">
        <v>4.5</v>
      </c>
      <c r="M4065" s="22">
        <v>4.74</v>
      </c>
      <c r="N4065" s="22">
        <v>19</v>
      </c>
      <c r="O4065" s="22">
        <v>0</v>
      </c>
      <c r="P4065" s="22">
        <v>0</v>
      </c>
      <c r="Q4065" s="22">
        <v>17</v>
      </c>
      <c r="R4065" s="22"/>
      <c r="S4065" s="22"/>
      <c r="T4065" s="22"/>
      <c r="U4065" t="s">
        <v>215</v>
      </c>
      <c r="V4065" s="18">
        <f t="shared" si="382"/>
        <v>0.24000000000000021</v>
      </c>
      <c r="W4065" s="18">
        <v>40.708407973600004</v>
      </c>
      <c r="X4065" s="18">
        <v>-84.140312475900004</v>
      </c>
      <c r="Y4065" s="18">
        <v>40.711386878900001</v>
      </c>
      <c r="Z4065" s="18">
        <v>-84.138113028099994</v>
      </c>
      <c r="AA4065" s="71" t="str">
        <f t="shared" si="383"/>
        <v>ALL</v>
      </c>
    </row>
    <row r="4066" spans="1:27" x14ac:dyDescent="0.25">
      <c r="A4066" s="22" t="s">
        <v>4591</v>
      </c>
      <c r="B4066" s="22">
        <v>0</v>
      </c>
      <c r="C4066" s="22" t="s">
        <v>4621</v>
      </c>
      <c r="D4066" s="22">
        <v>24</v>
      </c>
      <c r="E4066" s="23" t="str">
        <f t="shared" si="378"/>
        <v>Red</v>
      </c>
      <c r="F4066" s="72" t="s">
        <v>1683</v>
      </c>
      <c r="G4066" s="23"/>
      <c r="H4066" s="24" t="str">
        <f t="shared" si="379"/>
        <v>Start Loc</v>
      </c>
      <c r="I4066" s="24" t="str">
        <f t="shared" si="380"/>
        <v>End Loc</v>
      </c>
      <c r="J4066" s="24" t="str">
        <f t="shared" si="381"/>
        <v>Segment</v>
      </c>
      <c r="K4066" s="71" t="s">
        <v>886</v>
      </c>
      <c r="L4066" s="22">
        <v>0.75</v>
      </c>
      <c r="M4066" s="22">
        <v>0.99</v>
      </c>
      <c r="N4066" s="22">
        <v>24</v>
      </c>
      <c r="O4066" s="22">
        <v>0</v>
      </c>
      <c r="P4066" s="22">
        <v>1</v>
      </c>
      <c r="Q4066" s="22">
        <v>5</v>
      </c>
      <c r="R4066" s="22"/>
      <c r="S4066" s="22"/>
      <c r="T4066" s="22"/>
      <c r="U4066" t="s">
        <v>332</v>
      </c>
      <c r="V4066" s="18">
        <f t="shared" si="382"/>
        <v>0.24</v>
      </c>
      <c r="W4066" s="18">
        <v>40.788429216799997</v>
      </c>
      <c r="X4066" s="18">
        <v>-84.094536878400007</v>
      </c>
      <c r="Y4066" s="18">
        <v>40.7884813732</v>
      </c>
      <c r="Z4066" s="18">
        <v>-84.089972412700007</v>
      </c>
      <c r="AA4066" s="71" t="str">
        <f t="shared" si="383"/>
        <v>ALL</v>
      </c>
    </row>
    <row r="4067" spans="1:27" x14ac:dyDescent="0.25">
      <c r="A4067" s="22" t="s">
        <v>4592</v>
      </c>
      <c r="B4067" s="22">
        <v>0</v>
      </c>
      <c r="C4067" s="22" t="s">
        <v>4608</v>
      </c>
      <c r="D4067" s="22">
        <v>20</v>
      </c>
      <c r="E4067" s="23" t="str">
        <f t="shared" si="378"/>
        <v>Red</v>
      </c>
      <c r="F4067" s="72" t="s">
        <v>1672</v>
      </c>
      <c r="G4067" s="23"/>
      <c r="H4067" s="24" t="str">
        <f t="shared" si="379"/>
        <v>Start Loc</v>
      </c>
      <c r="I4067" s="24" t="str">
        <f t="shared" si="380"/>
        <v>End Loc</v>
      </c>
      <c r="J4067" s="24" t="str">
        <f t="shared" si="381"/>
        <v>Segment</v>
      </c>
      <c r="K4067" s="71" t="s">
        <v>825</v>
      </c>
      <c r="L4067" s="22">
        <v>1.25</v>
      </c>
      <c r="M4067" s="22">
        <v>1.49</v>
      </c>
      <c r="N4067" s="22">
        <v>20</v>
      </c>
      <c r="O4067" s="22">
        <v>0</v>
      </c>
      <c r="P4067" s="22">
        <v>0</v>
      </c>
      <c r="Q4067" s="22">
        <v>9</v>
      </c>
      <c r="R4067" s="22"/>
      <c r="S4067" s="22"/>
      <c r="T4067" s="22"/>
      <c r="U4067" t="s">
        <v>1208</v>
      </c>
      <c r="V4067" s="18">
        <f t="shared" si="382"/>
        <v>0.24</v>
      </c>
      <c r="W4067" s="18">
        <v>41.137688517500003</v>
      </c>
      <c r="X4067" s="18">
        <v>-81.241912729299997</v>
      </c>
      <c r="Y4067" s="18">
        <v>41.1410305462</v>
      </c>
      <c r="Z4067" s="18">
        <v>-81.241778009000001</v>
      </c>
      <c r="AA4067" s="71" t="str">
        <f t="shared" si="383"/>
        <v>POR</v>
      </c>
    </row>
    <row r="4068" spans="1:27" x14ac:dyDescent="0.25">
      <c r="A4068" s="22" t="s">
        <v>4466</v>
      </c>
      <c r="B4068" s="22">
        <v>0</v>
      </c>
      <c r="C4068" s="22" t="s">
        <v>4653</v>
      </c>
      <c r="D4068" s="22">
        <v>26</v>
      </c>
      <c r="E4068" s="23" t="str">
        <f t="shared" si="378"/>
        <v>Red</v>
      </c>
      <c r="F4068" s="72" t="s">
        <v>1680</v>
      </c>
      <c r="G4068" s="23"/>
      <c r="H4068" s="24" t="str">
        <f t="shared" si="379"/>
        <v>Start Loc</v>
      </c>
      <c r="I4068" s="24" t="str">
        <f t="shared" si="380"/>
        <v>End Loc</v>
      </c>
      <c r="J4068" s="24" t="str">
        <f t="shared" si="381"/>
        <v>Segment</v>
      </c>
      <c r="K4068" s="71" t="s">
        <v>893</v>
      </c>
      <c r="L4068" s="22">
        <v>6</v>
      </c>
      <c r="M4068" s="22">
        <v>6.24</v>
      </c>
      <c r="N4068" s="22">
        <v>26</v>
      </c>
      <c r="O4068" s="22">
        <v>0</v>
      </c>
      <c r="P4068" s="22">
        <v>0</v>
      </c>
      <c r="Q4068" s="22">
        <v>1</v>
      </c>
      <c r="R4068" s="22"/>
      <c r="S4068" s="22"/>
      <c r="T4068" s="22"/>
      <c r="U4068" t="s">
        <v>1369</v>
      </c>
      <c r="V4068" s="18">
        <f t="shared" si="382"/>
        <v>0.24000000000000021</v>
      </c>
      <c r="W4068" s="18">
        <v>41.6539608593</v>
      </c>
      <c r="X4068" s="18">
        <v>-83.703846913099994</v>
      </c>
      <c r="Y4068" s="18">
        <v>41.653801319800003</v>
      </c>
      <c r="Z4068" s="18">
        <v>-83.699288273799993</v>
      </c>
      <c r="AA4068" s="71" t="str">
        <f t="shared" si="383"/>
        <v>LUC</v>
      </c>
    </row>
  </sheetData>
  <autoFilter ref="A8:AA4068" xr:uid="{2842A103-6D70-4B63-8471-2EBFFE943998}">
    <sortState xmlns:xlrd2="http://schemas.microsoft.com/office/spreadsheetml/2017/richdata2" ref="A9:AA4068">
      <sortCondition sortBy="cellColor" ref="E9:E4068" dxfId="8"/>
      <sortCondition sortBy="cellColor" ref="E9:E4068" dxfId="7"/>
      <sortCondition sortBy="cellColor" ref="E9:E4068" dxfId="6"/>
      <sortCondition sortBy="cellColor" ref="E9:E4068" dxfId="5"/>
    </sortState>
  </autoFilter>
  <mergeCells count="3">
    <mergeCell ref="A1:D3"/>
    <mergeCell ref="H7:J7"/>
    <mergeCell ref="K7:T7"/>
  </mergeCells>
  <conditionalFormatting sqref="E9:E4068">
    <cfRule type="expression" dxfId="4" priority="17" stopIfTrue="1">
      <formula>$D9&gt;15</formula>
    </cfRule>
    <cfRule type="expression" dxfId="3" priority="18" stopIfTrue="1">
      <formula>$D9&gt;10</formula>
    </cfRule>
    <cfRule type="expression" dxfId="2" priority="19" stopIfTrue="1">
      <formula>$D9&gt;5</formula>
    </cfRule>
    <cfRule type="expression" dxfId="1" priority="20" stopIfTrue="1">
      <formula>$D9&gt;1</formula>
    </cfRule>
  </conditionalFormatting>
  <dataValidations count="1">
    <dataValidation type="list" allowBlank="1" showInputMessage="1" showErrorMessage="1" sqref="G9:G4068" xr:uid="{1CE68C4A-E137-4759-8881-BA04737020D2}">
      <formula1>"X"</formula1>
    </dataValidation>
  </dataValidations>
  <pageMargins left="0.7" right="0.7" top="0.75" bottom="0.75" header="0.3" footer="0.3"/>
  <pageSetup orientation="portrait" r:id="rId1"/>
  <ignoredErrors>
    <ignoredError sqref="J6"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2:M90"/>
  <sheetViews>
    <sheetView tabSelected="1" view="pageBreakPreview" zoomScaleNormal="100" zoomScaleSheetLayoutView="100" workbookViewId="0">
      <selection activeCell="D9" sqref="D9"/>
    </sheetView>
  </sheetViews>
  <sheetFormatPr defaultRowHeight="15" x14ac:dyDescent="0.25"/>
  <cols>
    <col min="1" max="1" width="21.85546875" customWidth="1"/>
    <col min="2" max="4" width="18.7109375" customWidth="1"/>
    <col min="13" max="13" width="0" hidden="1" customWidth="1"/>
  </cols>
  <sheetData>
    <row r="2" spans="1:13" ht="23.25" x14ac:dyDescent="0.35">
      <c r="A2" s="26" t="s">
        <v>41</v>
      </c>
    </row>
    <row r="3" spans="1:13" x14ac:dyDescent="0.25">
      <c r="M3" s="39" t="s">
        <v>62</v>
      </c>
    </row>
    <row r="4" spans="1:13" x14ac:dyDescent="0.25">
      <c r="M4" s="39" t="s">
        <v>63</v>
      </c>
    </row>
    <row r="5" spans="1:13" x14ac:dyDescent="0.25">
      <c r="M5" s="39" t="s">
        <v>64</v>
      </c>
    </row>
    <row r="6" spans="1:13" ht="18.75" x14ac:dyDescent="0.3">
      <c r="A6" s="44" t="s">
        <v>61</v>
      </c>
      <c r="B6" s="28"/>
      <c r="M6" s="39" t="s">
        <v>65</v>
      </c>
    </row>
    <row r="7" spans="1:13" x14ac:dyDescent="0.25">
      <c r="A7" s="27"/>
      <c r="B7" s="29"/>
      <c r="M7" s="39" t="s">
        <v>66</v>
      </c>
    </row>
    <row r="8" spans="1:13" ht="18.75" x14ac:dyDescent="0.3">
      <c r="A8" s="44" t="s">
        <v>42</v>
      </c>
      <c r="B8" s="29"/>
      <c r="M8" s="39" t="s">
        <v>67</v>
      </c>
    </row>
    <row r="9" spans="1:13" x14ac:dyDescent="0.25">
      <c r="A9" s="27" t="s">
        <v>43</v>
      </c>
      <c r="B9" s="30"/>
      <c r="M9" s="39" t="s">
        <v>68</v>
      </c>
    </row>
    <row r="10" spans="1:13" x14ac:dyDescent="0.25">
      <c r="M10" s="39" t="s">
        <v>69</v>
      </c>
    </row>
    <row r="11" spans="1:13" x14ac:dyDescent="0.25">
      <c r="M11" s="39" t="s">
        <v>70</v>
      </c>
    </row>
    <row r="12" spans="1:13" ht="18.75" x14ac:dyDescent="0.3">
      <c r="A12" s="44" t="s">
        <v>58</v>
      </c>
      <c r="M12" s="39" t="s">
        <v>71</v>
      </c>
    </row>
    <row r="13" spans="1:13" x14ac:dyDescent="0.25">
      <c r="M13" s="39" t="s">
        <v>72</v>
      </c>
    </row>
    <row r="14" spans="1:13" ht="31.5" x14ac:dyDescent="0.25">
      <c r="C14" s="38" t="s">
        <v>44</v>
      </c>
      <c r="D14" s="38" t="s">
        <v>45</v>
      </c>
      <c r="M14" s="39" t="s">
        <v>73</v>
      </c>
    </row>
    <row r="15" spans="1:13" x14ac:dyDescent="0.25">
      <c r="B15" s="31" t="s">
        <v>12</v>
      </c>
      <c r="C15" s="22">
        <f>COUNTIFS('Curve Details'!$E:$E,$B15,'Curve Details'!$G:$G,"X")</f>
        <v>0</v>
      </c>
      <c r="D15" s="22">
        <f>SUMIFS('Curve Details'!$N:$N,'Curve Details'!$E:$E,$B15,'Curve Details'!$G:$G,"X")</f>
        <v>0</v>
      </c>
      <c r="M15" s="39" t="s">
        <v>74</v>
      </c>
    </row>
    <row r="16" spans="1:13" x14ac:dyDescent="0.25">
      <c r="B16" s="32" t="s">
        <v>14</v>
      </c>
      <c r="C16" s="22">
        <f>COUNTIFS('Curve Details'!$E:$E,$B16,'Curve Details'!$G:$G,"X")</f>
        <v>0</v>
      </c>
      <c r="D16" s="22">
        <f>SUMIFS('Curve Details'!$N:$N,'Curve Details'!$E:$E,$B16,'Curve Details'!$G:$G,"X")</f>
        <v>0</v>
      </c>
      <c r="M16" s="39" t="s">
        <v>75</v>
      </c>
    </row>
    <row r="17" spans="1:13" x14ac:dyDescent="0.25">
      <c r="B17" s="33" t="s">
        <v>16</v>
      </c>
      <c r="C17" s="22">
        <f>COUNTIFS('Curve Details'!$E:$E,$B17,'Curve Details'!$G:$G,"X")</f>
        <v>0</v>
      </c>
      <c r="D17" s="22">
        <f>SUMIFS('Curve Details'!$N:$N,'Curve Details'!$E:$E,$B17,'Curve Details'!$G:$G,"X")</f>
        <v>0</v>
      </c>
      <c r="M17" s="39" t="s">
        <v>76</v>
      </c>
    </row>
    <row r="18" spans="1:13" x14ac:dyDescent="0.25">
      <c r="B18" s="34" t="s">
        <v>17</v>
      </c>
      <c r="C18" s="22">
        <f>COUNTIFS('Curve Details'!$E:$E,$B18,'Curve Details'!$G:$G,"X")</f>
        <v>0</v>
      </c>
      <c r="D18" s="22">
        <f>SUMIFS('Curve Details'!$N:$N,'Curve Details'!$E:$E,$B18,'Curve Details'!$G:$G,"X")</f>
        <v>0</v>
      </c>
      <c r="M18" s="39" t="s">
        <v>77</v>
      </c>
    </row>
    <row r="19" spans="1:13" ht="15.75" thickBot="1" x14ac:dyDescent="0.3">
      <c r="M19" s="39" t="s">
        <v>78</v>
      </c>
    </row>
    <row r="20" spans="1:13" ht="16.5" thickBot="1" x14ac:dyDescent="0.3">
      <c r="B20" s="35" t="s">
        <v>46</v>
      </c>
      <c r="C20" s="36">
        <f>SUM(C15:C18)</f>
        <v>0</v>
      </c>
      <c r="D20" s="37">
        <f>SUM(D15:D18)</f>
        <v>0</v>
      </c>
      <c r="M20" s="39" t="s">
        <v>79</v>
      </c>
    </row>
    <row r="21" spans="1:13" x14ac:dyDescent="0.25">
      <c r="M21" s="39" t="s">
        <v>80</v>
      </c>
    </row>
    <row r="22" spans="1:13" x14ac:dyDescent="0.25">
      <c r="M22" s="39" t="s">
        <v>81</v>
      </c>
    </row>
    <row r="23" spans="1:13" s="27" customFormat="1" ht="18.75" x14ac:dyDescent="0.3">
      <c r="A23" s="44" t="s">
        <v>47</v>
      </c>
      <c r="J23" s="39"/>
      <c r="L23"/>
      <c r="M23" s="27" t="s">
        <v>133</v>
      </c>
    </row>
    <row r="24" spans="1:13" s="27" customFormat="1" x14ac:dyDescent="0.25">
      <c r="B24" s="62" t="s">
        <v>192</v>
      </c>
      <c r="C24" s="40"/>
      <c r="J24" s="39"/>
      <c r="L24"/>
      <c r="M24" s="27" t="s">
        <v>134</v>
      </c>
    </row>
    <row r="25" spans="1:13" s="27" customFormat="1" x14ac:dyDescent="0.25">
      <c r="B25" s="62" t="s">
        <v>201</v>
      </c>
      <c r="C25" s="41"/>
      <c r="J25" s="39"/>
      <c r="L25"/>
      <c r="M25" s="27" t="s">
        <v>135</v>
      </c>
    </row>
    <row r="26" spans="1:13" s="27" customFormat="1" ht="15" customHeight="1" x14ac:dyDescent="0.25">
      <c r="A26" s="84" t="s">
        <v>189</v>
      </c>
      <c r="B26" s="84"/>
      <c r="C26" s="84"/>
      <c r="D26" s="84"/>
      <c r="E26" s="84"/>
      <c r="F26" s="84"/>
      <c r="G26" s="61"/>
      <c r="H26" s="61"/>
      <c r="I26" s="61"/>
      <c r="J26" s="39"/>
      <c r="L26"/>
      <c r="M26" s="27" t="s">
        <v>136</v>
      </c>
    </row>
    <row r="27" spans="1:13" s="27" customFormat="1" ht="15" customHeight="1" x14ac:dyDescent="0.25">
      <c r="A27" s="84" t="s">
        <v>190</v>
      </c>
      <c r="B27" s="84"/>
      <c r="C27" s="84"/>
      <c r="D27" s="84"/>
      <c r="E27" s="84"/>
      <c r="F27" s="84"/>
      <c r="G27" s="61"/>
      <c r="H27" s="61"/>
      <c r="I27" s="61"/>
      <c r="J27" s="39"/>
      <c r="L27"/>
      <c r="M27" s="27" t="s">
        <v>137</v>
      </c>
    </row>
    <row r="28" spans="1:13" ht="15" customHeight="1" x14ac:dyDescent="0.25">
      <c r="A28" s="84" t="s">
        <v>191</v>
      </c>
      <c r="B28" s="84"/>
      <c r="C28" s="84"/>
      <c r="D28" s="84"/>
      <c r="E28" s="84"/>
      <c r="F28" s="84"/>
      <c r="G28" s="61"/>
      <c r="H28" s="61"/>
      <c r="I28" s="61"/>
      <c r="M28" t="s">
        <v>138</v>
      </c>
    </row>
    <row r="29" spans="1:13" x14ac:dyDescent="0.25">
      <c r="M29" t="s">
        <v>139</v>
      </c>
    </row>
    <row r="30" spans="1:13" ht="18.75" x14ac:dyDescent="0.3">
      <c r="A30" s="44" t="s">
        <v>59</v>
      </c>
      <c r="M30" t="s">
        <v>140</v>
      </c>
    </row>
    <row r="31" spans="1:13" ht="15.75" x14ac:dyDescent="0.25">
      <c r="B31" s="42">
        <f>IF(OR(C25=0,D20=0),0,C25/D20)</f>
        <v>0</v>
      </c>
      <c r="C31" s="43" t="s">
        <v>60</v>
      </c>
      <c r="M31" s="39" t="s">
        <v>82</v>
      </c>
    </row>
    <row r="32" spans="1:13" x14ac:dyDescent="0.25">
      <c r="M32" s="39" t="s">
        <v>83</v>
      </c>
    </row>
    <row r="33" spans="1:13" x14ac:dyDescent="0.25">
      <c r="M33" s="39" t="s">
        <v>84</v>
      </c>
    </row>
    <row r="34" spans="1:13" s="27" customFormat="1" x14ac:dyDescent="0.25">
      <c r="A34" s="27" t="s">
        <v>56</v>
      </c>
      <c r="C34" s="82"/>
      <c r="D34" s="83"/>
      <c r="J34" s="39"/>
      <c r="L34"/>
      <c r="M34" s="39" t="s">
        <v>85</v>
      </c>
    </row>
    <row r="35" spans="1:13" x14ac:dyDescent="0.25">
      <c r="M35" s="39" t="s">
        <v>86</v>
      </c>
    </row>
    <row r="36" spans="1:13" x14ac:dyDescent="0.25">
      <c r="M36" s="39" t="s">
        <v>87</v>
      </c>
    </row>
    <row r="37" spans="1:13" x14ac:dyDescent="0.25">
      <c r="M37" s="39" t="s">
        <v>88</v>
      </c>
    </row>
    <row r="38" spans="1:13" x14ac:dyDescent="0.25">
      <c r="M38" s="39" t="s">
        <v>89</v>
      </c>
    </row>
    <row r="39" spans="1:13" x14ac:dyDescent="0.25">
      <c r="M39" s="39" t="s">
        <v>90</v>
      </c>
    </row>
    <row r="40" spans="1:13" x14ac:dyDescent="0.25">
      <c r="M40" s="39" t="s">
        <v>91</v>
      </c>
    </row>
    <row r="41" spans="1:13" x14ac:dyDescent="0.25">
      <c r="M41" s="39" t="s">
        <v>92</v>
      </c>
    </row>
    <row r="42" spans="1:13" x14ac:dyDescent="0.25">
      <c r="M42" s="39" t="s">
        <v>93</v>
      </c>
    </row>
    <row r="43" spans="1:13" x14ac:dyDescent="0.25">
      <c r="M43" s="39" t="s">
        <v>94</v>
      </c>
    </row>
    <row r="44" spans="1:13" x14ac:dyDescent="0.25">
      <c r="M44" s="39" t="s">
        <v>95</v>
      </c>
    </row>
    <row r="45" spans="1:13" x14ac:dyDescent="0.25">
      <c r="M45" s="39" t="s">
        <v>96</v>
      </c>
    </row>
    <row r="46" spans="1:13" x14ac:dyDescent="0.25">
      <c r="M46" s="39" t="s">
        <v>97</v>
      </c>
    </row>
    <row r="47" spans="1:13" x14ac:dyDescent="0.25">
      <c r="M47" s="39" t="s">
        <v>98</v>
      </c>
    </row>
    <row r="48" spans="1:13" x14ac:dyDescent="0.25">
      <c r="M48" s="39" t="s">
        <v>99</v>
      </c>
    </row>
    <row r="49" spans="13:13" x14ac:dyDescent="0.25">
      <c r="M49" s="39" t="s">
        <v>48</v>
      </c>
    </row>
    <row r="50" spans="13:13" x14ac:dyDescent="0.25">
      <c r="M50" s="39" t="s">
        <v>49</v>
      </c>
    </row>
    <row r="51" spans="13:13" x14ac:dyDescent="0.25">
      <c r="M51" s="39" t="s">
        <v>50</v>
      </c>
    </row>
    <row r="52" spans="13:13" x14ac:dyDescent="0.25">
      <c r="M52" s="39" t="s">
        <v>51</v>
      </c>
    </row>
    <row r="53" spans="13:13" x14ac:dyDescent="0.25">
      <c r="M53" s="39" t="s">
        <v>52</v>
      </c>
    </row>
    <row r="54" spans="13:13" x14ac:dyDescent="0.25">
      <c r="M54" s="39" t="s">
        <v>53</v>
      </c>
    </row>
    <row r="55" spans="13:13" x14ac:dyDescent="0.25">
      <c r="M55" s="39" t="s">
        <v>54</v>
      </c>
    </row>
    <row r="56" spans="13:13" x14ac:dyDescent="0.25">
      <c r="M56" s="39" t="s">
        <v>55</v>
      </c>
    </row>
    <row r="57" spans="13:13" x14ac:dyDescent="0.25">
      <c r="M57" s="39" t="s">
        <v>100</v>
      </c>
    </row>
    <row r="58" spans="13:13" x14ac:dyDescent="0.25">
      <c r="M58" s="39" t="s">
        <v>101</v>
      </c>
    </row>
    <row r="59" spans="13:13" x14ac:dyDescent="0.25">
      <c r="M59" s="39" t="s">
        <v>102</v>
      </c>
    </row>
    <row r="60" spans="13:13" x14ac:dyDescent="0.25">
      <c r="M60" s="39" t="s">
        <v>103</v>
      </c>
    </row>
    <row r="61" spans="13:13" x14ac:dyDescent="0.25">
      <c r="M61" s="39" t="s">
        <v>104</v>
      </c>
    </row>
    <row r="62" spans="13:13" x14ac:dyDescent="0.25">
      <c r="M62" s="39" t="s">
        <v>105</v>
      </c>
    </row>
    <row r="63" spans="13:13" x14ac:dyDescent="0.25">
      <c r="M63" s="39" t="s">
        <v>106</v>
      </c>
    </row>
    <row r="64" spans="13:13" x14ac:dyDescent="0.25">
      <c r="M64" s="39" t="s">
        <v>107</v>
      </c>
    </row>
    <row r="65" spans="13:13" x14ac:dyDescent="0.25">
      <c r="M65" s="39" t="s">
        <v>108</v>
      </c>
    </row>
    <row r="66" spans="13:13" x14ac:dyDescent="0.25">
      <c r="M66" s="39" t="s">
        <v>109</v>
      </c>
    </row>
    <row r="67" spans="13:13" x14ac:dyDescent="0.25">
      <c r="M67" s="39" t="s">
        <v>110</v>
      </c>
    </row>
    <row r="68" spans="13:13" x14ac:dyDescent="0.25">
      <c r="M68" s="39" t="s">
        <v>111</v>
      </c>
    </row>
    <row r="69" spans="13:13" x14ac:dyDescent="0.25">
      <c r="M69" s="39" t="s">
        <v>112</v>
      </c>
    </row>
    <row r="70" spans="13:13" x14ac:dyDescent="0.25">
      <c r="M70" s="39" t="s">
        <v>113</v>
      </c>
    </row>
    <row r="71" spans="13:13" x14ac:dyDescent="0.25">
      <c r="M71" s="39" t="s">
        <v>114</v>
      </c>
    </row>
    <row r="72" spans="13:13" x14ac:dyDescent="0.25">
      <c r="M72" s="39" t="s">
        <v>115</v>
      </c>
    </row>
    <row r="73" spans="13:13" x14ac:dyDescent="0.25">
      <c r="M73" s="39" t="s">
        <v>116</v>
      </c>
    </row>
    <row r="74" spans="13:13" x14ac:dyDescent="0.25">
      <c r="M74" s="39" t="s">
        <v>117</v>
      </c>
    </row>
    <row r="75" spans="13:13" x14ac:dyDescent="0.25">
      <c r="M75" s="39" t="s">
        <v>118</v>
      </c>
    </row>
    <row r="76" spans="13:13" x14ac:dyDescent="0.25">
      <c r="M76" s="39" t="s">
        <v>119</v>
      </c>
    </row>
    <row r="77" spans="13:13" x14ac:dyDescent="0.25">
      <c r="M77" s="39" t="s">
        <v>120</v>
      </c>
    </row>
    <row r="78" spans="13:13" x14ac:dyDescent="0.25">
      <c r="M78" s="39" t="s">
        <v>121</v>
      </c>
    </row>
    <row r="79" spans="13:13" x14ac:dyDescent="0.25">
      <c r="M79" s="39" t="s">
        <v>122</v>
      </c>
    </row>
    <row r="80" spans="13:13" x14ac:dyDescent="0.25">
      <c r="M80" s="39" t="s">
        <v>123</v>
      </c>
    </row>
    <row r="81" spans="13:13" x14ac:dyDescent="0.25">
      <c r="M81" s="39" t="s">
        <v>124</v>
      </c>
    </row>
    <row r="82" spans="13:13" x14ac:dyDescent="0.25">
      <c r="M82" s="39" t="s">
        <v>125</v>
      </c>
    </row>
    <row r="83" spans="13:13" x14ac:dyDescent="0.25">
      <c r="M83" s="39" t="s">
        <v>126</v>
      </c>
    </row>
    <row r="84" spans="13:13" x14ac:dyDescent="0.25">
      <c r="M84" s="39" t="s">
        <v>127</v>
      </c>
    </row>
    <row r="85" spans="13:13" x14ac:dyDescent="0.25">
      <c r="M85" s="39" t="s">
        <v>128</v>
      </c>
    </row>
    <row r="86" spans="13:13" x14ac:dyDescent="0.25">
      <c r="M86" s="39" t="s">
        <v>129</v>
      </c>
    </row>
    <row r="87" spans="13:13" x14ac:dyDescent="0.25">
      <c r="M87" s="39" t="s">
        <v>130</v>
      </c>
    </row>
    <row r="88" spans="13:13" x14ac:dyDescent="0.25">
      <c r="M88" s="39" t="s">
        <v>131</v>
      </c>
    </row>
    <row r="89" spans="13:13" x14ac:dyDescent="0.25">
      <c r="M89" s="39" t="s">
        <v>132</v>
      </c>
    </row>
    <row r="90" spans="13:13" x14ac:dyDescent="0.25">
      <c r="M90" s="39" t="s">
        <v>57</v>
      </c>
    </row>
  </sheetData>
  <mergeCells count="4">
    <mergeCell ref="C34:D34"/>
    <mergeCell ref="A26:F26"/>
    <mergeCell ref="A27:F27"/>
    <mergeCell ref="A28:F28"/>
  </mergeCells>
  <dataValidations count="2">
    <dataValidation showInputMessage="1" showErrorMessage="1" sqref="B6" xr:uid="{00000000-0002-0000-0200-000000000000}"/>
    <dataValidation type="list" allowBlank="1" showInputMessage="1" showErrorMessage="1" sqref="B9" xr:uid="{00000000-0002-0000-0200-000001000000}">
      <formula1>$M$3:$M$90</formula1>
    </dataValidation>
  </dataValidations>
  <printOptions horizontalCentered="1"/>
  <pageMargins left="0.7" right="0.7" top="0.75" bottom="0.75" header="0.3" footer="0.3"/>
  <pageSetup scale="9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sheetPr>
  <dimension ref="A1:AX52"/>
  <sheetViews>
    <sheetView workbookViewId="0">
      <selection activeCell="K9" sqref="K9"/>
    </sheetView>
  </sheetViews>
  <sheetFormatPr defaultColWidth="9.140625" defaultRowHeight="15" x14ac:dyDescent="0.25"/>
  <cols>
    <col min="1" max="1" width="10.85546875" bestFit="1" customWidth="1"/>
    <col min="2" max="2" width="16.7109375" bestFit="1" customWidth="1"/>
    <col min="3" max="4" width="5.5703125" bestFit="1" customWidth="1"/>
    <col min="5" max="9" width="0" hidden="1" customWidth="1"/>
    <col min="10" max="10" width="33.42578125" customWidth="1"/>
    <col min="11" max="11" width="51.28515625" customWidth="1"/>
    <col min="12" max="12" width="11.7109375" customWidth="1"/>
    <col min="13" max="18" width="11.7109375" bestFit="1" customWidth="1"/>
    <col min="19" max="19" width="11.7109375" customWidth="1"/>
    <col min="20" max="20" width="11.7109375" bestFit="1" customWidth="1"/>
    <col min="21" max="21" width="10.28515625" bestFit="1" customWidth="1"/>
    <col min="22" max="22" width="9.42578125" bestFit="1" customWidth="1"/>
    <col min="24" max="24" width="9.42578125" bestFit="1" customWidth="1"/>
    <col min="26" max="26" width="9.42578125" bestFit="1" customWidth="1"/>
    <col min="28" max="28" width="9.42578125" bestFit="1" customWidth="1"/>
    <col min="30" max="30" width="9.42578125" bestFit="1" customWidth="1"/>
    <col min="32" max="32" width="9.42578125" bestFit="1" customWidth="1"/>
  </cols>
  <sheetData>
    <row r="1" spans="1:50" ht="37.5" customHeight="1" x14ac:dyDescent="0.25">
      <c r="A1" s="85" t="s">
        <v>6839</v>
      </c>
      <c r="B1" s="85"/>
      <c r="C1" s="85"/>
      <c r="D1" s="85"/>
      <c r="E1" s="85"/>
      <c r="F1" s="85"/>
      <c r="G1" s="85"/>
      <c r="H1" s="85"/>
      <c r="I1" s="85"/>
      <c r="J1" s="85"/>
      <c r="K1" s="85"/>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row>
    <row r="2" spans="1:50" ht="45" x14ac:dyDescent="0.25">
      <c r="A2" s="45" t="s">
        <v>18</v>
      </c>
      <c r="B2" s="59" t="s">
        <v>144</v>
      </c>
      <c r="C2" s="59" t="s">
        <v>22</v>
      </c>
      <c r="D2" s="59" t="s">
        <v>23</v>
      </c>
      <c r="E2" s="59" t="s">
        <v>145</v>
      </c>
      <c r="F2" s="59" t="s">
        <v>24</v>
      </c>
      <c r="G2" s="59" t="s">
        <v>146</v>
      </c>
      <c r="H2" s="59" t="s">
        <v>147</v>
      </c>
      <c r="I2" s="59" t="s">
        <v>25</v>
      </c>
      <c r="J2" s="59" t="s">
        <v>170</v>
      </c>
      <c r="K2" s="59" t="s">
        <v>148</v>
      </c>
      <c r="L2" s="60" t="s">
        <v>149</v>
      </c>
      <c r="M2" s="60" t="s">
        <v>150</v>
      </c>
      <c r="N2" s="60" t="s">
        <v>151</v>
      </c>
      <c r="O2" s="60" t="s">
        <v>152</v>
      </c>
      <c r="P2" s="60" t="s">
        <v>153</v>
      </c>
      <c r="Q2" s="60" t="s">
        <v>154</v>
      </c>
      <c r="R2" s="60" t="s">
        <v>155</v>
      </c>
      <c r="S2" s="60" t="s">
        <v>171</v>
      </c>
      <c r="T2" s="60" t="s">
        <v>156</v>
      </c>
      <c r="U2" s="60" t="s">
        <v>157</v>
      </c>
      <c r="V2" s="60" t="s">
        <v>172</v>
      </c>
      <c r="W2" s="60" t="s">
        <v>173</v>
      </c>
      <c r="X2" s="60" t="s">
        <v>174</v>
      </c>
      <c r="Y2" s="60" t="s">
        <v>175</v>
      </c>
      <c r="Z2" s="60" t="s">
        <v>176</v>
      </c>
      <c r="AA2" s="60" t="s">
        <v>177</v>
      </c>
      <c r="AB2" s="60" t="s">
        <v>158</v>
      </c>
      <c r="AC2" s="60" t="s">
        <v>159</v>
      </c>
      <c r="AD2" s="60" t="s">
        <v>178</v>
      </c>
      <c r="AE2" s="60" t="s">
        <v>179</v>
      </c>
      <c r="AF2" s="60" t="s">
        <v>180</v>
      </c>
      <c r="AG2" s="60" t="s">
        <v>181</v>
      </c>
      <c r="AH2" s="60" t="s">
        <v>182</v>
      </c>
      <c r="AI2" s="60" t="s">
        <v>183</v>
      </c>
      <c r="AJ2" s="60" t="s">
        <v>184</v>
      </c>
      <c r="AK2" s="60" t="s">
        <v>185</v>
      </c>
      <c r="AL2" s="60" t="s">
        <v>186</v>
      </c>
      <c r="AM2" s="60" t="s">
        <v>160</v>
      </c>
      <c r="AN2" s="60" t="s">
        <v>161</v>
      </c>
      <c r="AO2" s="60" t="s">
        <v>162</v>
      </c>
      <c r="AP2" s="60" t="s">
        <v>163</v>
      </c>
      <c r="AQ2" s="60" t="s">
        <v>164</v>
      </c>
      <c r="AR2" s="60" t="s">
        <v>165</v>
      </c>
      <c r="AS2" s="60" t="s">
        <v>166</v>
      </c>
      <c r="AT2" s="60" t="s">
        <v>187</v>
      </c>
      <c r="AU2" s="60" t="s">
        <v>167</v>
      </c>
      <c r="AV2" s="60" t="s">
        <v>168</v>
      </c>
      <c r="AW2" s="60" t="s">
        <v>169</v>
      </c>
      <c r="AX2" s="60" t="s">
        <v>188</v>
      </c>
    </row>
    <row r="3" spans="1:50" x14ac:dyDescent="0.25">
      <c r="A3" s="50"/>
      <c r="B3" s="50"/>
      <c r="C3" s="50"/>
      <c r="D3" s="50"/>
      <c r="E3" s="50"/>
      <c r="F3" s="50"/>
      <c r="G3" s="50"/>
      <c r="H3" s="50"/>
      <c r="I3" s="50"/>
      <c r="J3" s="50"/>
      <c r="K3" s="51"/>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row>
    <row r="4" spans="1:50" x14ac:dyDescent="0.25">
      <c r="A4" s="50"/>
      <c r="B4" s="50"/>
      <c r="C4" s="50"/>
      <c r="D4" s="50"/>
      <c r="E4" s="50"/>
      <c r="F4" s="50"/>
      <c r="G4" s="50"/>
      <c r="H4" s="50"/>
      <c r="I4" s="50"/>
      <c r="J4" s="50"/>
      <c r="K4" s="51"/>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row>
    <row r="5" spans="1:50" x14ac:dyDescent="0.25">
      <c r="A5" s="50"/>
      <c r="B5" s="50"/>
      <c r="C5" s="50"/>
      <c r="D5" s="50"/>
      <c r="E5" s="50"/>
      <c r="F5" s="50"/>
      <c r="G5" s="50"/>
      <c r="H5" s="50"/>
      <c r="I5" s="50"/>
      <c r="J5" s="50"/>
      <c r="K5" s="51"/>
      <c r="L5" s="52"/>
      <c r="M5" s="52"/>
      <c r="N5" s="52"/>
      <c r="O5" s="52"/>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row>
    <row r="6" spans="1:50" x14ac:dyDescent="0.25">
      <c r="A6" s="50"/>
      <c r="B6" s="50"/>
      <c r="C6" s="50"/>
      <c r="D6" s="50"/>
      <c r="E6" s="50"/>
      <c r="F6" s="50"/>
      <c r="G6" s="50"/>
      <c r="H6" s="50"/>
      <c r="I6" s="50"/>
      <c r="J6" s="50"/>
      <c r="K6" s="51"/>
      <c r="L6" s="52"/>
      <c r="M6" s="52"/>
      <c r="N6" s="52"/>
      <c r="O6" s="52"/>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row>
    <row r="7" spans="1:50" x14ac:dyDescent="0.25">
      <c r="A7" s="50"/>
      <c r="B7" s="53"/>
      <c r="C7" s="54"/>
      <c r="D7" s="54"/>
      <c r="E7" s="50"/>
      <c r="F7" s="50"/>
      <c r="G7" s="50"/>
      <c r="H7" s="50"/>
      <c r="I7" s="50"/>
      <c r="J7" s="50"/>
      <c r="K7" s="51"/>
      <c r="L7" s="52"/>
      <c r="M7" s="52"/>
      <c r="N7" s="52"/>
      <c r="O7" s="52"/>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row>
    <row r="8" spans="1:50" x14ac:dyDescent="0.25">
      <c r="A8" s="50"/>
      <c r="B8" s="53"/>
      <c r="C8" s="54"/>
      <c r="D8" s="54"/>
      <c r="E8" s="50"/>
      <c r="F8" s="50"/>
      <c r="G8" s="50"/>
      <c r="H8" s="50"/>
      <c r="I8" s="50"/>
      <c r="J8" s="50"/>
      <c r="K8" s="51"/>
      <c r="L8" s="52"/>
      <c r="M8" s="52"/>
      <c r="N8" s="52"/>
      <c r="O8" s="52"/>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row>
    <row r="9" spans="1:50" x14ac:dyDescent="0.25">
      <c r="A9" s="50"/>
      <c r="B9" s="53"/>
      <c r="C9" s="54"/>
      <c r="D9" s="54"/>
      <c r="E9" s="50"/>
      <c r="F9" s="50"/>
      <c r="G9" s="50"/>
      <c r="H9" s="50"/>
      <c r="I9" s="50"/>
      <c r="J9" s="50"/>
      <c r="K9" s="51"/>
      <c r="L9" s="52"/>
      <c r="M9" s="52"/>
      <c r="N9" s="52"/>
      <c r="O9" s="52"/>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row>
    <row r="10" spans="1:50" x14ac:dyDescent="0.25">
      <c r="A10" s="50"/>
      <c r="B10" s="50"/>
      <c r="C10" s="50"/>
      <c r="D10" s="50"/>
      <c r="E10" s="50"/>
      <c r="F10" s="50"/>
      <c r="G10" s="50"/>
      <c r="H10" s="50"/>
      <c r="I10" s="50"/>
      <c r="J10" s="50"/>
      <c r="K10" s="51"/>
      <c r="L10" s="52"/>
      <c r="M10" s="52"/>
      <c r="N10" s="55"/>
      <c r="O10" s="55"/>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row>
    <row r="11" spans="1:50" x14ac:dyDescent="0.25">
      <c r="A11" s="50"/>
      <c r="B11" s="53"/>
      <c r="C11" s="56"/>
      <c r="D11" s="56"/>
      <c r="E11" s="50"/>
      <c r="F11" s="50"/>
      <c r="G11" s="53"/>
      <c r="H11" s="53"/>
      <c r="I11" s="53"/>
      <c r="J11" s="53"/>
      <c r="K11" s="51"/>
      <c r="L11" s="52"/>
      <c r="M11" s="52"/>
      <c r="N11" s="52"/>
      <c r="O11" s="52"/>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row>
    <row r="12" spans="1:50" x14ac:dyDescent="0.25">
      <c r="A12" s="50"/>
      <c r="B12" s="50"/>
      <c r="C12" s="50"/>
      <c r="D12" s="50"/>
      <c r="E12" s="50"/>
      <c r="F12" s="50"/>
      <c r="G12" s="50"/>
      <c r="H12" s="50"/>
      <c r="I12" s="50"/>
      <c r="J12" s="50"/>
      <c r="K12" s="51"/>
      <c r="L12" s="52"/>
      <c r="M12" s="52"/>
      <c r="N12" s="52"/>
      <c r="O12" s="52"/>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row>
    <row r="13" spans="1:50" x14ac:dyDescent="0.25">
      <c r="A13" s="50"/>
      <c r="B13" s="53"/>
      <c r="C13" s="56"/>
      <c r="D13" s="56"/>
      <c r="E13" s="50"/>
      <c r="F13" s="50"/>
      <c r="G13" s="53"/>
      <c r="H13" s="53"/>
      <c r="I13" s="53"/>
      <c r="J13" s="53"/>
      <c r="K13" s="51"/>
      <c r="L13" s="52"/>
      <c r="M13" s="52"/>
      <c r="N13" s="52"/>
      <c r="O13" s="52"/>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row>
    <row r="14" spans="1:50" x14ac:dyDescent="0.25">
      <c r="A14" s="50"/>
      <c r="B14" s="50"/>
      <c r="C14" s="50"/>
      <c r="D14" s="50"/>
      <c r="E14" s="50"/>
      <c r="F14" s="50"/>
      <c r="G14" s="57"/>
      <c r="H14" s="50"/>
      <c r="I14" s="50"/>
      <c r="J14" s="50"/>
      <c r="K14" s="51"/>
      <c r="L14" s="52"/>
      <c r="M14" s="52"/>
      <c r="N14" s="55"/>
      <c r="O14" s="55"/>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row>
    <row r="15" spans="1:50" x14ac:dyDescent="0.25">
      <c r="A15" s="50"/>
      <c r="B15" s="50"/>
      <c r="C15" s="50"/>
      <c r="D15" s="50"/>
      <c r="E15" s="50"/>
      <c r="F15" s="50"/>
      <c r="G15" s="50"/>
      <c r="H15" s="50"/>
      <c r="I15" s="50"/>
      <c r="J15" s="50"/>
      <c r="K15" s="51"/>
      <c r="L15" s="52"/>
      <c r="M15" s="52"/>
      <c r="N15" s="52"/>
      <c r="O15" s="52"/>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row>
    <row r="16" spans="1:50" x14ac:dyDescent="0.25">
      <c r="A16" s="50"/>
      <c r="B16" s="50"/>
      <c r="C16" s="50"/>
      <c r="D16" s="50"/>
      <c r="E16" s="50"/>
      <c r="F16" s="50"/>
      <c r="G16" s="50"/>
      <c r="H16" s="50"/>
      <c r="I16" s="50"/>
      <c r="J16" s="50"/>
      <c r="K16" s="51"/>
      <c r="L16" s="52"/>
      <c r="M16" s="52"/>
      <c r="N16" s="52"/>
      <c r="O16" s="52"/>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row>
    <row r="17" spans="1:50" x14ac:dyDescent="0.25">
      <c r="A17" s="50"/>
      <c r="B17" s="50"/>
      <c r="C17" s="50"/>
      <c r="D17" s="50"/>
      <c r="E17" s="50"/>
      <c r="F17" s="50"/>
      <c r="G17" s="50"/>
      <c r="H17" s="50"/>
      <c r="I17" s="50"/>
      <c r="J17" s="50"/>
      <c r="K17" s="51"/>
      <c r="L17" s="52"/>
      <c r="M17" s="52"/>
      <c r="N17" s="52"/>
      <c r="O17" s="52"/>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row>
    <row r="18" spans="1:50" x14ac:dyDescent="0.25">
      <c r="A18" s="50"/>
      <c r="B18" s="50"/>
      <c r="C18" s="50"/>
      <c r="D18" s="50"/>
      <c r="E18" s="50"/>
      <c r="F18" s="50"/>
      <c r="G18" s="50"/>
      <c r="H18" s="50"/>
      <c r="I18" s="50"/>
      <c r="J18" s="50"/>
      <c r="K18" s="51"/>
      <c r="L18" s="52"/>
      <c r="M18" s="52"/>
      <c r="N18" s="52"/>
      <c r="O18" s="52"/>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row>
    <row r="19" spans="1:50" x14ac:dyDescent="0.25">
      <c r="A19" s="50"/>
      <c r="B19" s="50"/>
      <c r="C19" s="50"/>
      <c r="D19" s="50"/>
      <c r="E19" s="50"/>
      <c r="F19" s="50"/>
      <c r="G19" s="50"/>
      <c r="H19" s="50"/>
      <c r="I19" s="50"/>
      <c r="J19" s="50"/>
      <c r="K19" s="51"/>
      <c r="L19" s="52"/>
      <c r="M19" s="52"/>
      <c r="N19" s="52"/>
      <c r="O19" s="52"/>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row>
    <row r="20" spans="1:50" x14ac:dyDescent="0.25">
      <c r="A20" s="50"/>
      <c r="B20" s="50"/>
      <c r="C20" s="50"/>
      <c r="D20" s="50"/>
      <c r="E20" s="50"/>
      <c r="F20" s="50"/>
      <c r="G20" s="50"/>
      <c r="H20" s="50"/>
      <c r="I20" s="50"/>
      <c r="J20" s="50"/>
      <c r="K20" s="51"/>
      <c r="L20" s="52"/>
      <c r="M20" s="52"/>
      <c r="N20" s="52"/>
      <c r="O20" s="52"/>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row>
    <row r="21" spans="1:50" x14ac:dyDescent="0.25">
      <c r="A21" s="50"/>
      <c r="B21" s="50"/>
      <c r="C21" s="50"/>
      <c r="D21" s="50"/>
      <c r="E21" s="50"/>
      <c r="F21" s="50"/>
      <c r="G21" s="50"/>
      <c r="H21" s="50"/>
      <c r="I21" s="50"/>
      <c r="J21" s="50"/>
      <c r="K21" s="51"/>
      <c r="L21" s="52"/>
      <c r="M21" s="52"/>
      <c r="N21" s="52"/>
      <c r="O21" s="52"/>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row>
    <row r="22" spans="1:50" x14ac:dyDescent="0.25">
      <c r="A22" s="50"/>
      <c r="B22" s="50"/>
      <c r="C22" s="50"/>
      <c r="D22" s="50"/>
      <c r="E22" s="50"/>
      <c r="F22" s="50"/>
      <c r="G22" s="50"/>
      <c r="H22" s="50"/>
      <c r="I22" s="50"/>
      <c r="J22" s="50"/>
      <c r="K22" s="51"/>
      <c r="L22" s="52"/>
      <c r="M22" s="52"/>
      <c r="N22" s="52"/>
      <c r="O22" s="52"/>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row>
    <row r="23" spans="1:50" x14ac:dyDescent="0.25">
      <c r="A23" s="50"/>
      <c r="B23" s="50"/>
      <c r="C23" s="50"/>
      <c r="D23" s="50"/>
      <c r="E23" s="50"/>
      <c r="F23" s="50"/>
      <c r="G23" s="50"/>
      <c r="H23" s="50"/>
      <c r="I23" s="50"/>
      <c r="J23" s="50"/>
      <c r="K23" s="51"/>
      <c r="L23" s="52"/>
      <c r="M23" s="52"/>
      <c r="N23" s="52"/>
      <c r="O23" s="52"/>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row>
    <row r="24" spans="1:50" x14ac:dyDescent="0.25">
      <c r="A24" s="50"/>
      <c r="B24" s="50"/>
      <c r="C24" s="50"/>
      <c r="D24" s="50"/>
      <c r="E24" s="50"/>
      <c r="F24" s="50"/>
      <c r="G24" s="50"/>
      <c r="H24" s="50"/>
      <c r="I24" s="50"/>
      <c r="J24" s="50"/>
      <c r="K24" s="51"/>
      <c r="L24" s="52"/>
      <c r="M24" s="52"/>
      <c r="N24" s="52"/>
      <c r="O24" s="52"/>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row>
    <row r="25" spans="1:50" x14ac:dyDescent="0.25">
      <c r="A25" s="50"/>
      <c r="B25" s="50"/>
      <c r="C25" s="50"/>
      <c r="D25" s="50"/>
      <c r="E25" s="50"/>
      <c r="F25" s="50"/>
      <c r="G25" s="50"/>
      <c r="H25" s="50"/>
      <c r="I25" s="50"/>
      <c r="J25" s="50"/>
      <c r="K25" s="51"/>
      <c r="L25" s="52"/>
      <c r="M25" s="52"/>
      <c r="N25" s="52"/>
      <c r="O25" s="52"/>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row>
    <row r="26" spans="1:50" x14ac:dyDescent="0.25">
      <c r="A26" s="50"/>
      <c r="B26" s="50"/>
      <c r="C26" s="50"/>
      <c r="D26" s="50"/>
      <c r="E26" s="50"/>
      <c r="F26" s="50"/>
      <c r="G26" s="50"/>
      <c r="H26" s="50"/>
      <c r="I26" s="50"/>
      <c r="J26" s="50"/>
      <c r="K26" s="51"/>
      <c r="L26" s="52"/>
      <c r="M26" s="52"/>
      <c r="N26" s="55"/>
      <c r="O26" s="52"/>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row>
    <row r="27" spans="1:50" x14ac:dyDescent="0.25">
      <c r="A27" s="50"/>
      <c r="B27" s="50"/>
      <c r="C27" s="50"/>
      <c r="D27" s="50"/>
      <c r="E27" s="50"/>
      <c r="F27" s="50"/>
      <c r="G27" s="50"/>
      <c r="H27" s="50"/>
      <c r="I27" s="50"/>
      <c r="J27" s="50"/>
      <c r="K27" s="51"/>
      <c r="L27" s="55"/>
      <c r="M27" s="55"/>
      <c r="N27" s="52"/>
      <c r="O27" s="52"/>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row>
    <row r="28" spans="1:50" x14ac:dyDescent="0.25">
      <c r="A28" s="50"/>
      <c r="B28" s="50"/>
      <c r="C28" s="50"/>
      <c r="D28" s="50"/>
      <c r="E28" s="50"/>
      <c r="F28" s="50"/>
      <c r="G28" s="50"/>
      <c r="H28" s="50"/>
      <c r="I28" s="50"/>
      <c r="J28" s="50"/>
      <c r="K28" s="51"/>
      <c r="L28" s="52"/>
      <c r="M28" s="52"/>
      <c r="N28" s="52"/>
      <c r="O28" s="52"/>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row>
    <row r="29" spans="1:50" x14ac:dyDescent="0.25">
      <c r="A29" s="50"/>
      <c r="B29" s="53"/>
      <c r="C29" s="56"/>
      <c r="D29" s="56"/>
      <c r="E29" s="50"/>
      <c r="F29" s="50"/>
      <c r="G29" s="53"/>
      <c r="H29" s="53"/>
      <c r="I29" s="53"/>
      <c r="J29" s="53"/>
      <c r="K29" s="51"/>
      <c r="L29" s="52"/>
      <c r="M29" s="52"/>
      <c r="N29" s="52"/>
      <c r="O29" s="52"/>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row>
    <row r="30" spans="1:50" x14ac:dyDescent="0.25">
      <c r="A30" s="50"/>
      <c r="B30" s="53"/>
      <c r="C30" s="54"/>
      <c r="D30" s="54"/>
      <c r="E30" s="50"/>
      <c r="F30" s="50"/>
      <c r="G30" s="50"/>
      <c r="H30" s="50"/>
      <c r="I30" s="50"/>
      <c r="J30" s="50"/>
      <c r="K30" s="51"/>
      <c r="L30" s="52"/>
      <c r="M30" s="52"/>
      <c r="N30" s="55"/>
      <c r="O30" s="52"/>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row>
    <row r="31" spans="1:50" x14ac:dyDescent="0.25">
      <c r="A31" s="50"/>
      <c r="B31" s="53"/>
      <c r="C31" s="54"/>
      <c r="D31" s="54"/>
      <c r="E31" s="50"/>
      <c r="F31" s="50"/>
      <c r="G31" s="50"/>
      <c r="H31" s="50"/>
      <c r="I31" s="50"/>
      <c r="J31" s="50"/>
      <c r="K31" s="51"/>
      <c r="L31" s="52"/>
      <c r="M31" s="52"/>
      <c r="N31" s="52"/>
      <c r="O31" s="52"/>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row>
    <row r="32" spans="1:50" x14ac:dyDescent="0.25">
      <c r="A32" s="50"/>
      <c r="B32" s="53"/>
      <c r="C32" s="54"/>
      <c r="D32" s="54"/>
      <c r="E32" s="50"/>
      <c r="F32" s="50"/>
      <c r="G32" s="50"/>
      <c r="H32" s="50"/>
      <c r="I32" s="50"/>
      <c r="J32" s="50"/>
      <c r="K32" s="51"/>
      <c r="L32" s="52"/>
      <c r="M32" s="52"/>
      <c r="N32" s="52"/>
      <c r="O32" s="55"/>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row>
    <row r="33" spans="1:50" x14ac:dyDescent="0.25">
      <c r="A33" s="50"/>
      <c r="B33" s="53"/>
      <c r="C33" s="54"/>
      <c r="D33" s="54"/>
      <c r="E33" s="50"/>
      <c r="F33" s="50"/>
      <c r="G33" s="50"/>
      <c r="H33" s="50"/>
      <c r="I33" s="50"/>
      <c r="J33" s="50"/>
      <c r="K33" s="51"/>
      <c r="L33" s="52"/>
      <c r="M33" s="52"/>
      <c r="N33" s="52"/>
      <c r="O33" s="52"/>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row>
    <row r="34" spans="1:50" x14ac:dyDescent="0.25">
      <c r="A34" s="50"/>
      <c r="B34" s="50"/>
      <c r="C34" s="50"/>
      <c r="D34" s="50"/>
      <c r="E34" s="50"/>
      <c r="F34" s="50"/>
      <c r="G34" s="50"/>
      <c r="H34" s="50"/>
      <c r="I34" s="50"/>
      <c r="J34" s="50"/>
      <c r="K34" s="51"/>
      <c r="L34" s="52"/>
      <c r="M34" s="52"/>
      <c r="N34" s="52"/>
      <c r="O34" s="52"/>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row>
    <row r="35" spans="1:50" x14ac:dyDescent="0.25">
      <c r="A35" s="50"/>
      <c r="B35" s="50"/>
      <c r="C35" s="50"/>
      <c r="D35" s="50"/>
      <c r="E35" s="50"/>
      <c r="F35" s="50"/>
      <c r="G35" s="50"/>
      <c r="H35" s="50"/>
      <c r="I35" s="50"/>
      <c r="J35" s="50"/>
      <c r="K35" s="51"/>
      <c r="L35" s="52"/>
      <c r="M35" s="52"/>
      <c r="N35" s="52"/>
      <c r="O35" s="52"/>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row>
    <row r="36" spans="1:50" x14ac:dyDescent="0.25">
      <c r="A36" s="50"/>
      <c r="B36" s="50"/>
      <c r="C36" s="50"/>
      <c r="D36" s="50"/>
      <c r="E36" s="50"/>
      <c r="F36" s="50"/>
      <c r="G36" s="50"/>
      <c r="H36" s="50"/>
      <c r="I36" s="50"/>
      <c r="J36" s="50"/>
      <c r="K36" s="51"/>
      <c r="L36" s="52"/>
      <c r="M36" s="52"/>
      <c r="N36" s="55"/>
      <c r="O36" s="52"/>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row>
    <row r="37" spans="1:50" x14ac:dyDescent="0.25">
      <c r="A37" s="50"/>
      <c r="B37" s="50"/>
      <c r="C37" s="50"/>
      <c r="D37" s="50"/>
      <c r="E37" s="50"/>
      <c r="F37" s="50"/>
      <c r="G37" s="50"/>
      <c r="H37" s="50"/>
      <c r="I37" s="50"/>
      <c r="J37" s="50"/>
      <c r="K37" s="51"/>
      <c r="L37" s="52"/>
      <c r="M37" s="52"/>
      <c r="N37" s="52"/>
      <c r="O37" s="52"/>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row>
    <row r="38" spans="1:50" x14ac:dyDescent="0.25">
      <c r="A38" s="50"/>
      <c r="B38" s="50"/>
      <c r="C38" s="50"/>
      <c r="D38" s="50"/>
      <c r="E38" s="50"/>
      <c r="F38" s="50"/>
      <c r="G38" s="50"/>
      <c r="H38" s="50"/>
      <c r="I38" s="50"/>
      <c r="J38" s="50"/>
      <c r="K38" s="51"/>
      <c r="L38" s="52"/>
      <c r="M38" s="52"/>
      <c r="N38" s="52"/>
      <c r="O38" s="52"/>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row>
    <row r="39" spans="1:50" x14ac:dyDescent="0.25">
      <c r="A39" s="50"/>
      <c r="B39" s="50"/>
      <c r="C39" s="50"/>
      <c r="D39" s="50"/>
      <c r="E39" s="50"/>
      <c r="F39" s="50"/>
      <c r="G39" s="50"/>
      <c r="H39" s="50"/>
      <c r="I39" s="50"/>
      <c r="J39" s="50"/>
      <c r="K39" s="51"/>
      <c r="L39" s="52"/>
      <c r="M39" s="52"/>
      <c r="N39" s="52"/>
      <c r="O39" s="52"/>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row>
    <row r="40" spans="1:50" x14ac:dyDescent="0.25">
      <c r="A40" s="50"/>
      <c r="B40" s="50"/>
      <c r="C40" s="50"/>
      <c r="D40" s="50"/>
      <c r="E40" s="50"/>
      <c r="F40" s="50"/>
      <c r="G40" s="50"/>
      <c r="H40" s="50"/>
      <c r="I40" s="50"/>
      <c r="J40" s="50"/>
      <c r="K40" s="51"/>
      <c r="L40" s="52"/>
      <c r="M40" s="52"/>
      <c r="N40" s="52"/>
      <c r="O40" s="52"/>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row>
    <row r="41" spans="1:50" x14ac:dyDescent="0.25">
      <c r="A41" s="50"/>
      <c r="B41" s="50"/>
      <c r="C41" s="50"/>
      <c r="D41" s="50"/>
      <c r="E41" s="50"/>
      <c r="F41" s="50"/>
      <c r="G41" s="50"/>
      <c r="H41" s="50"/>
      <c r="I41" s="50"/>
      <c r="J41" s="50"/>
      <c r="K41" s="51"/>
      <c r="L41" s="52"/>
      <c r="M41" s="52"/>
      <c r="N41" s="52"/>
      <c r="O41" s="52"/>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row>
    <row r="42" spans="1:50" x14ac:dyDescent="0.25">
      <c r="A42" s="50"/>
      <c r="B42" s="50"/>
      <c r="C42" s="50"/>
      <c r="D42" s="50"/>
      <c r="E42" s="50"/>
      <c r="F42" s="50"/>
      <c r="G42" s="50"/>
      <c r="H42" s="50"/>
      <c r="I42" s="50"/>
      <c r="J42" s="50"/>
      <c r="K42" s="51"/>
      <c r="L42" s="55"/>
      <c r="M42" s="52"/>
      <c r="N42" s="52"/>
      <c r="O42" s="52"/>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row>
    <row r="43" spans="1:50" x14ac:dyDescent="0.25">
      <c r="A43" s="50"/>
      <c r="B43" s="50"/>
      <c r="C43" s="50"/>
      <c r="D43" s="50"/>
      <c r="E43" s="50"/>
      <c r="F43" s="50"/>
      <c r="G43" s="50"/>
      <c r="H43" s="50"/>
      <c r="I43" s="50"/>
      <c r="J43" s="50"/>
      <c r="K43" s="51"/>
      <c r="L43" s="52"/>
      <c r="M43" s="52"/>
      <c r="N43" s="52"/>
      <c r="O43" s="52"/>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row>
    <row r="44" spans="1:50" x14ac:dyDescent="0.25">
      <c r="A44" s="50"/>
      <c r="B44" s="50"/>
      <c r="C44" s="50"/>
      <c r="D44" s="50"/>
      <c r="E44" s="50"/>
      <c r="F44" s="50"/>
      <c r="G44" s="50"/>
      <c r="H44" s="50"/>
      <c r="I44" s="50"/>
      <c r="J44" s="50"/>
      <c r="K44" s="51"/>
      <c r="L44" s="52"/>
      <c r="M44" s="52"/>
      <c r="N44" s="52"/>
      <c r="O44" s="52"/>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row>
    <row r="45" spans="1:50" x14ac:dyDescent="0.25">
      <c r="A45" s="50"/>
      <c r="B45" s="53"/>
      <c r="C45" s="54"/>
      <c r="D45" s="54"/>
      <c r="E45" s="50"/>
      <c r="F45" s="50"/>
      <c r="G45" s="50"/>
      <c r="H45" s="50"/>
      <c r="I45" s="50"/>
      <c r="J45" s="50"/>
      <c r="K45" s="51"/>
      <c r="L45" s="52"/>
      <c r="M45" s="52"/>
      <c r="N45" s="52"/>
      <c r="O45" s="52"/>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row>
    <row r="46" spans="1:50" x14ac:dyDescent="0.25">
      <c r="A46" s="50"/>
      <c r="B46" s="53"/>
      <c r="C46" s="54"/>
      <c r="D46" s="54"/>
      <c r="E46" s="50"/>
      <c r="F46" s="50"/>
      <c r="G46" s="50"/>
      <c r="H46" s="50"/>
      <c r="I46" s="50"/>
      <c r="J46" s="50"/>
      <c r="K46" s="51"/>
      <c r="L46" s="52"/>
      <c r="M46" s="52"/>
      <c r="N46" s="52"/>
      <c r="O46" s="52"/>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row>
    <row r="47" spans="1:50" x14ac:dyDescent="0.25">
      <c r="A47" s="50"/>
      <c r="B47" s="53"/>
      <c r="C47" s="54"/>
      <c r="D47" s="54"/>
      <c r="E47" s="50"/>
      <c r="F47" s="50"/>
      <c r="G47" s="50"/>
      <c r="H47" s="50"/>
      <c r="I47" s="50"/>
      <c r="J47" s="50"/>
      <c r="K47" s="51"/>
      <c r="L47" s="52"/>
      <c r="M47" s="52"/>
      <c r="N47" s="52"/>
      <c r="O47" s="52"/>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row>
    <row r="48" spans="1:50" x14ac:dyDescent="0.25">
      <c r="A48" s="50"/>
      <c r="B48" s="50"/>
      <c r="C48" s="50"/>
      <c r="D48" s="50"/>
      <c r="E48" s="50"/>
      <c r="F48" s="50"/>
      <c r="G48" s="50"/>
      <c r="H48" s="50"/>
      <c r="I48" s="50"/>
      <c r="J48" s="50"/>
      <c r="K48" s="51"/>
      <c r="L48" s="52"/>
      <c r="M48" s="52"/>
      <c r="N48" s="52"/>
      <c r="O48" s="52"/>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row>
    <row r="49" spans="1:50" x14ac:dyDescent="0.25">
      <c r="A49" s="50"/>
      <c r="B49" s="53"/>
      <c r="C49" s="56"/>
      <c r="D49" s="56"/>
      <c r="E49" s="50"/>
      <c r="F49" s="50"/>
      <c r="G49" s="53"/>
      <c r="H49" s="53"/>
      <c r="I49" s="53"/>
      <c r="J49" s="53"/>
      <c r="K49" s="51"/>
      <c r="L49" s="52"/>
      <c r="M49" s="52"/>
      <c r="N49" s="52"/>
      <c r="O49" s="52"/>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row>
    <row r="50" spans="1:50" x14ac:dyDescent="0.25">
      <c r="A50" s="50"/>
      <c r="B50" s="50"/>
      <c r="C50" s="50"/>
      <c r="D50" s="50"/>
      <c r="E50" s="50"/>
      <c r="F50" s="50"/>
      <c r="G50" s="50"/>
      <c r="H50" s="50"/>
      <c r="I50" s="50"/>
      <c r="J50" s="50"/>
      <c r="K50" s="51"/>
      <c r="L50" s="52"/>
      <c r="M50" s="52"/>
      <c r="N50" s="52"/>
      <c r="O50" s="52"/>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row>
    <row r="51" spans="1:50" x14ac:dyDescent="0.25">
      <c r="A51" s="50"/>
      <c r="B51" s="50"/>
      <c r="C51" s="50"/>
      <c r="D51" s="50"/>
      <c r="E51" s="50"/>
      <c r="F51" s="50"/>
      <c r="G51" s="50"/>
      <c r="H51" s="50"/>
      <c r="I51" s="50"/>
      <c r="J51" s="50"/>
      <c r="K51" s="51"/>
      <c r="L51" s="52"/>
      <c r="M51" s="52"/>
      <c r="N51" s="52"/>
      <c r="O51" s="52"/>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row>
    <row r="52" spans="1:50" x14ac:dyDescent="0.25">
      <c r="A52" s="50"/>
      <c r="B52" s="50"/>
      <c r="C52" s="50"/>
      <c r="D52" s="50"/>
      <c r="E52" s="50"/>
      <c r="F52" s="50"/>
      <c r="G52" s="50"/>
      <c r="H52" s="50"/>
      <c r="I52" s="50"/>
      <c r="J52" s="50"/>
      <c r="K52" s="51"/>
      <c r="L52" s="52"/>
      <c r="M52" s="52"/>
      <c r="N52" s="52"/>
      <c r="O52" s="52"/>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row>
  </sheetData>
  <mergeCells count="1">
    <mergeCell ref="A1:K1"/>
  </mergeCells>
  <conditionalFormatting sqref="A3:AX52">
    <cfRule type="expression" dxfId="0" priority="1" stopIfTrue="1">
      <formula>MOD(ROW(),2)</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Map and Summary</vt:lpstr>
      <vt:lpstr>Curve Details</vt:lpstr>
      <vt:lpstr>Application Summary</vt:lpstr>
      <vt:lpstr>Sign Order Form</vt:lpstr>
      <vt:lpstr>'Application Summary'!Print_Area</vt:lpstr>
    </vt:vector>
  </TitlesOfParts>
  <Company>Ohio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Troyer</dc:creator>
  <cp:lastModifiedBy>Andrew Kelly</cp:lastModifiedBy>
  <cp:lastPrinted>2012-06-02T15:58:43Z</cp:lastPrinted>
  <dcterms:created xsi:type="dcterms:W3CDTF">2012-04-02T20:43:33Z</dcterms:created>
  <dcterms:modified xsi:type="dcterms:W3CDTF">2024-10-24T14:53:09Z</dcterms:modified>
</cp:coreProperties>
</file>