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Sheet1" sheetId="1" r:id="rId1"/>
  </sheets>
  <definedNames>
    <definedName name="_xlfn.SINGLE" hidden="1">#NAME?</definedName>
    <definedName name="_xlnm.Print_Area" localSheetId="0">'Sheet1'!$A$1:$Q$121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<sst xmlns="http://schemas.openxmlformats.org/spreadsheetml/2006/main" count="239" uniqueCount="148">
  <si>
    <t>Gray Hi-Lited Are Sold</t>
  </si>
  <si>
    <t>TOTAL</t>
  </si>
  <si>
    <t>AWARD</t>
  </si>
  <si>
    <t>BID</t>
  </si>
  <si>
    <t>REMARKS</t>
  </si>
  <si>
    <t>COST</t>
  </si>
  <si>
    <t>MAX</t>
  </si>
  <si>
    <t>PID</t>
  </si>
  <si>
    <t>DIST</t>
  </si>
  <si>
    <t>CRS</t>
  </si>
  <si>
    <t>DATE</t>
  </si>
  <si>
    <t>FY/QT</t>
  </si>
  <si>
    <t>APPROVED</t>
  </si>
  <si>
    <t>X</t>
  </si>
  <si>
    <t>VAR</t>
  </si>
  <si>
    <t>-</t>
  </si>
  <si>
    <t>----------------</t>
  </si>
  <si>
    <t>Total-</t>
  </si>
  <si>
    <t>Annual Surplus/(Shortfall)-</t>
  </si>
  <si>
    <t>Accum. Surplus/(Shortfall)-</t>
  </si>
  <si>
    <t>PE &amp; RW TASK ORDERS ENCUMBERED-</t>
  </si>
  <si>
    <t>FEDERAL</t>
  </si>
  <si>
    <t>MAXIMUM</t>
  </si>
  <si>
    <t>Projects on Minor Collectors</t>
  </si>
  <si>
    <t>CO'S ENCUMBERED TO DATE-</t>
  </si>
  <si>
    <t>RMC LIMIT = $3,049,086 per FFY</t>
  </si>
  <si>
    <t>LOCAL</t>
  </si>
  <si>
    <t>LET</t>
  </si>
  <si>
    <t>DEL-CR 13/CR 106-5.45</t>
  </si>
  <si>
    <t>WORTHINGTON RD/LEWIS CENTER RD</t>
  </si>
  <si>
    <t>MAH-CR 32-17.37</t>
  </si>
  <si>
    <t>WESTERN RESERVE RD</t>
  </si>
  <si>
    <t>WEST LINCOLN HIGHWAY</t>
  </si>
  <si>
    <t>ATH-CR 16/17/20/33/42/44</t>
  </si>
  <si>
    <t>CRA-CR VAR PM, FY 23</t>
  </si>
  <si>
    <t>HIG-CR 7/36/39/98</t>
  </si>
  <si>
    <t>HOC-CR 249-0.00</t>
  </si>
  <si>
    <t>GOOSE CREEK RD</t>
  </si>
  <si>
    <t>KNO-CR 53-0.00</t>
  </si>
  <si>
    <t>MIA-CR 193-1.724</t>
  </si>
  <si>
    <t>TROY-URBANA RD (Rural Minor Collector)</t>
  </si>
  <si>
    <t>MOE-CR 12-8.80</t>
  </si>
  <si>
    <t>OTT-CR 17-0.00</t>
  </si>
  <si>
    <t>OAK HARBOR SOUTHEAST RD</t>
  </si>
  <si>
    <t>UNI-CR 133/CR 165</t>
  </si>
  <si>
    <t>NORTHWEST PKWY/HONDA PKWY</t>
  </si>
  <si>
    <t>23/1</t>
  </si>
  <si>
    <t>23/4</t>
  </si>
  <si>
    <t>23/3</t>
  </si>
  <si>
    <t>DEF-CR 122/CR 134-3.00/1.05</t>
  </si>
  <si>
    <t>CR 134 is a RMC (48%)</t>
  </si>
  <si>
    <t>MAH-CR 12/23/31/32/59/65</t>
  </si>
  <si>
    <t>MRG-CR 4/32/75/84/86</t>
  </si>
  <si>
    <t>66% Rural Minor Collectors</t>
  </si>
  <si>
    <t>MRW-CR 9/19/22/23/25/28/38/40/153/166</t>
  </si>
  <si>
    <t>42% Rural Minor Collectors</t>
  </si>
  <si>
    <t>VAN-CR 418-2.84</t>
  </si>
  <si>
    <t>WIL-CR 304(12C)/CR 309(D)</t>
  </si>
  <si>
    <t>24/3</t>
  </si>
  <si>
    <t>LOCK RD</t>
  </si>
  <si>
    <t>PUT-CR Z/CR 224-0.00</t>
  </si>
  <si>
    <t>30% Rural Minor Collector</t>
  </si>
  <si>
    <t>ADA-CR 2/CR 10-4.39/0.00</t>
  </si>
  <si>
    <t>GIFT RIDGE RD/PUMPKIN RIDGE RD</t>
  </si>
  <si>
    <t>DAR-CR 9/35/76-4.57</t>
  </si>
  <si>
    <t>CR 35 is a RMC (35%)</t>
  </si>
  <si>
    <t>HAR-CR 175/190/209/265</t>
  </si>
  <si>
    <t>CR 190 is a RMC (29%)</t>
  </si>
  <si>
    <t>HAS-CR 2/4/13/20/21/25/41/55</t>
  </si>
  <si>
    <t>LOG-CR 9/10/11-0.00</t>
  </si>
  <si>
    <t>MRG-CR 3-0.00</t>
  </si>
  <si>
    <t>TRIADELPHIA RD</t>
  </si>
  <si>
    <t>PER-CR 30/56/98</t>
  </si>
  <si>
    <t>CR 30 ia a RMC (48%)</t>
  </si>
  <si>
    <t>SAN-CR 1-0.00</t>
  </si>
  <si>
    <t>SEN-CR 6/CR 12-0.00/8.08</t>
  </si>
  <si>
    <t>CR 6 Part RMC/CR 12 RMC (58%)</t>
  </si>
  <si>
    <t>25/3</t>
  </si>
  <si>
    <t>GAL-CR 35/42/143</t>
  </si>
  <si>
    <t>23/2</t>
  </si>
  <si>
    <t>FILED</t>
  </si>
  <si>
    <t>BEL-CR 10/24/30/56/72</t>
  </si>
  <si>
    <t>CHP-CR 216/CR 2/CR 223</t>
  </si>
  <si>
    <t>COS-CR 16-2.55</t>
  </si>
  <si>
    <t>GUE-CR 57/73/670/690</t>
  </si>
  <si>
    <t>CR 73/670/690 are RMC (77%)</t>
  </si>
  <si>
    <t>HOC-CR 14/17/25/33A</t>
  </si>
  <si>
    <t>LOG-CR 32/CR 130-5.68/1.01</t>
  </si>
  <si>
    <t>MED-CR 24-0.00</t>
  </si>
  <si>
    <t>COLUMBIA RD</t>
  </si>
  <si>
    <t>PER-CR 22-0.00</t>
  </si>
  <si>
    <t>TATMANS RD is a RMC</t>
  </si>
  <si>
    <t>PUT-CR Old SR 12/CR 18-S/CR 19</t>
  </si>
  <si>
    <t>CR 18-S/CR 19 are RMC (55%)</t>
  </si>
  <si>
    <t>SAN-CR 201/CR 113-0.00/10.16</t>
  </si>
  <si>
    <t>VALLEYVIEW RD</t>
  </si>
  <si>
    <t>UNI-CR 1-3.26</t>
  </si>
  <si>
    <t>INDUSTRIAL PKWY</t>
  </si>
  <si>
    <t>26/1</t>
  </si>
  <si>
    <t>26/2</t>
  </si>
  <si>
    <t>26/4</t>
  </si>
  <si>
    <t>24/4</t>
  </si>
  <si>
    <t>26/3</t>
  </si>
  <si>
    <t>24/1</t>
  </si>
  <si>
    <t>25/1</t>
  </si>
  <si>
    <t>SUM-CR 25-8.93</t>
  </si>
  <si>
    <t>FAY-CR 5/25-0.00/0.00</t>
  </si>
  <si>
    <t>CR 25 is RMC (50%)</t>
  </si>
  <si>
    <t>25/2</t>
  </si>
  <si>
    <t>HEN-CR 424-0.00</t>
  </si>
  <si>
    <t>WYA-CR 95/97/330/430</t>
  </si>
  <si>
    <t>WIL-CR 14/CR 25-7.12/1.84</t>
  </si>
  <si>
    <t>40% Major Collector/60% RMC</t>
  </si>
  <si>
    <t>ALL-CR 173-1.42</t>
  </si>
  <si>
    <t>THAYER RD</t>
  </si>
  <si>
    <t>PIK-CR 4/50/66-3.77</t>
  </si>
  <si>
    <t>PIKE LAKE/WATSON/GERMANY RDS</t>
  </si>
  <si>
    <t>GUE-CR 26/71/585-0.00</t>
  </si>
  <si>
    <t>CR 26 is a RMC (34%)</t>
  </si>
  <si>
    <t>FAI-CR 31/CR 40-3.10/2.05</t>
  </si>
  <si>
    <t>COONPATH/ELECTION HOUSE RNDBT</t>
  </si>
  <si>
    <t>27/1</t>
  </si>
  <si>
    <t>24/2</t>
  </si>
  <si>
    <t>17% RMC</t>
  </si>
  <si>
    <t>27/3</t>
  </si>
  <si>
    <t>PROGRAM ADMIN COST FY 23</t>
  </si>
  <si>
    <t>SCI-CR 2/CR 53-0.43/0.00</t>
  </si>
  <si>
    <t>LICK RUN-LYRA RD/DOGWOOD RIDGE</t>
  </si>
  <si>
    <t>CEAO FY 2023-2028 CSTP PROGRAM</t>
  </si>
  <si>
    <t>Budgeted ('22 Carryover Included)-</t>
  </si>
  <si>
    <t>27/2</t>
  </si>
  <si>
    <t>AUG-CR 33A-0.00</t>
  </si>
  <si>
    <t>FUL-CR 14-0.00</t>
  </si>
  <si>
    <t>70% RMC</t>
  </si>
  <si>
    <t>ASD-CR VAR PM, FY 28</t>
  </si>
  <si>
    <t>SAN-CR 32-6.05</t>
  </si>
  <si>
    <t>ANDERSON RD (100% RMC)</t>
  </si>
  <si>
    <t>VAN-CR 418-22.17</t>
  </si>
  <si>
    <t>CHP-CR 9/15/92/468</t>
  </si>
  <si>
    <t>1.75 mi of CR 92 is a RMC (19%)</t>
  </si>
  <si>
    <t>MED-CR 4-7.62</t>
  </si>
  <si>
    <t>SMITH RD</t>
  </si>
  <si>
    <t>28/3</t>
  </si>
  <si>
    <t>28/1</t>
  </si>
  <si>
    <t>28/4</t>
  </si>
  <si>
    <t>PROGRAM ADMIN COST FY 24</t>
  </si>
  <si>
    <t>MEG-CR 24/27/28/75</t>
  </si>
  <si>
    <t>(Updated 5/3/23)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</si>
</sst>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&quot;$&quot;#,##0"/>
    <numFmt numFmtId="167" formatCode="[$-409]dddd\,\ mmmm\ dd\,\ yyyy"/>
    <numFmt numFmtId="168" formatCode="m/d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10" xfId="0" applyNumberFormat="1" applyFont="1" applyFill="1" applyBorder="1" applyAlignment="1" applyProtection="1" quotePrefix="1">
      <alignment horizontal="center"/>
      <protection locked="0"/>
    </xf>
    <xf numFmtId="14" fontId="4" fillId="0" borderId="10" xfId="0" applyNumberFormat="1" applyFont="1" applyFill="1" applyBorder="1" applyAlignment="1" applyProtection="1" quotePrefix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 quotePrefix="1">
      <alignment horizontal="center"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6" fontId="4" fillId="0" borderId="10" xfId="0" applyNumberFormat="1" applyFont="1" applyFill="1" applyBorder="1" applyAlignment="1" applyProtection="1" quotePrefix="1">
      <alignment horizontal="center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165" fontId="4" fillId="0" borderId="11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/>
      <protection locked="0"/>
    </xf>
    <xf numFmtId="165" fontId="4" fillId="34" borderId="10" xfId="0" applyNumberFormat="1" applyFont="1" applyFill="1" applyBorder="1" applyAlignment="1" applyProtection="1">
      <alignment horizontal="center"/>
      <protection locked="0"/>
    </xf>
    <xf numFmtId="3" fontId="4" fillId="34" borderId="10" xfId="0" applyNumberFormat="1" applyFont="1" applyFill="1" applyBorder="1" applyAlignment="1" applyProtection="1">
      <alignment/>
      <protection locked="0"/>
    </xf>
    <xf numFmtId="0" fontId="4" fillId="34" borderId="10" xfId="0" applyNumberFormat="1" applyFont="1" applyFill="1" applyBorder="1" applyAlignment="1" applyProtection="1" quotePrefix="1">
      <alignment horizontal="center"/>
      <protection locked="0"/>
    </xf>
    <xf numFmtId="165" fontId="4" fillId="34" borderId="10" xfId="0" applyNumberFormat="1" applyFont="1" applyFill="1" applyBorder="1" applyAlignment="1" applyProtection="1" quotePrefix="1">
      <alignment horizontal="center"/>
      <protection locked="0"/>
    </xf>
    <xf numFmtId="16" fontId="4" fillId="34" borderId="10" xfId="0" applyNumberFormat="1" applyFont="1" applyFill="1" applyBorder="1" applyAlignment="1" applyProtection="1" quotePrefix="1">
      <alignment horizontal="center"/>
      <protection locked="0"/>
    </xf>
    <xf numFmtId="14" fontId="4" fillId="34" borderId="10" xfId="0" applyNumberFormat="1" applyFont="1" applyFill="1" applyBorder="1" applyAlignment="1" applyProtection="1" quotePrefix="1">
      <alignment horizontal="center"/>
      <protection locked="0"/>
    </xf>
    <xf numFmtId="174" fontId="4" fillId="34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8.00390625" defaultRowHeight="12.75"/>
  <cols>
    <col min="1" max="1" width="6.7109375" style="5" customWidth="1"/>
    <col min="2" max="2" width="4.00390625" style="3" customWidth="1"/>
    <col min="3" max="3" width="25.421875" style="3" customWidth="1"/>
    <col min="4" max="4" width="5.7109375" style="3" customWidth="1"/>
    <col min="5" max="5" width="6.7109375" style="3" customWidth="1"/>
    <col min="6" max="6" width="4.7109375" style="3" customWidth="1"/>
    <col min="7" max="7" width="6.7109375" style="3" customWidth="1"/>
    <col min="8" max="13" width="9.7109375" style="3" customWidth="1"/>
    <col min="14" max="14" width="25.7109375" style="3" customWidth="1"/>
    <col min="15" max="15" width="8.7109375" style="3" customWidth="1"/>
    <col min="16" max="16" width="9.00390625" style="3" customWidth="1"/>
    <col min="17" max="17" width="9.7109375" style="22" customWidth="1"/>
    <col min="18" max="16384" width="8.00390625" style="3" customWidth="1"/>
  </cols>
  <sheetData>
    <row r="1" spans="5:14" ht="14.25" customHeight="1">
      <c r="E1" s="1"/>
      <c r="F1" s="1"/>
      <c r="G1" s="34" t="s">
        <v>128</v>
      </c>
      <c r="N1" s="3" t="s">
        <v>147</v>
      </c>
    </row>
    <row r="2" spans="3:17" ht="9.75">
      <c r="C2" s="16" t="s">
        <v>0</v>
      </c>
      <c r="E2" s="5"/>
      <c r="F2" s="5"/>
      <c r="O2" s="7" t="s">
        <v>1</v>
      </c>
      <c r="P2" s="7" t="s">
        <v>6</v>
      </c>
      <c r="Q2" s="23"/>
    </row>
    <row r="3" spans="1:17" ht="9.75">
      <c r="A3" s="7"/>
      <c r="B3" s="7"/>
      <c r="C3" s="7"/>
      <c r="D3" s="7" t="s">
        <v>26</v>
      </c>
      <c r="E3" s="14" t="s">
        <v>2</v>
      </c>
      <c r="F3" s="15"/>
      <c r="G3" s="7" t="s">
        <v>3</v>
      </c>
      <c r="H3" s="26"/>
      <c r="I3" s="26"/>
      <c r="J3" s="26"/>
      <c r="K3" s="26"/>
      <c r="L3" s="26"/>
      <c r="M3" s="26"/>
      <c r="N3" s="7"/>
      <c r="O3" s="6" t="s">
        <v>5</v>
      </c>
      <c r="P3" s="6" t="s">
        <v>5</v>
      </c>
      <c r="Q3" s="6" t="s">
        <v>21</v>
      </c>
    </row>
    <row r="4" spans="1:17" ht="9.75">
      <c r="A4" s="8" t="s">
        <v>7</v>
      </c>
      <c r="B4" s="8" t="s">
        <v>8</v>
      </c>
      <c r="C4" s="8" t="s">
        <v>9</v>
      </c>
      <c r="D4" s="8" t="s">
        <v>27</v>
      </c>
      <c r="E4" s="8" t="s">
        <v>10</v>
      </c>
      <c r="F4" s="8" t="s">
        <v>11</v>
      </c>
      <c r="G4" s="8" t="s">
        <v>10</v>
      </c>
      <c r="H4" s="9">
        <v>2023</v>
      </c>
      <c r="I4" s="9">
        <v>2024</v>
      </c>
      <c r="J4" s="9">
        <v>2025</v>
      </c>
      <c r="K4" s="9">
        <v>2026</v>
      </c>
      <c r="L4" s="9">
        <v>2027</v>
      </c>
      <c r="M4" s="9">
        <v>2028</v>
      </c>
      <c r="N4" s="8" t="s">
        <v>4</v>
      </c>
      <c r="O4" s="8" t="s">
        <v>12</v>
      </c>
      <c r="P4" s="8" t="s">
        <v>12</v>
      </c>
      <c r="Q4" s="8" t="s">
        <v>22</v>
      </c>
    </row>
    <row r="5" spans="1:17" ht="10.5" customHeight="1">
      <c r="A5" s="7"/>
      <c r="B5" s="7"/>
      <c r="C5" s="30"/>
      <c r="D5" s="7"/>
      <c r="E5" s="31"/>
      <c r="F5" s="30"/>
      <c r="G5" s="7"/>
      <c r="H5" s="32"/>
      <c r="I5" s="32"/>
      <c r="J5" s="32"/>
      <c r="K5" s="32"/>
      <c r="L5" s="32"/>
      <c r="M5" s="32"/>
      <c r="N5" s="33"/>
      <c r="O5" s="32"/>
      <c r="P5" s="32"/>
      <c r="Q5" s="23"/>
    </row>
    <row r="6" spans="1:17" ht="10.5" customHeight="1">
      <c r="A6" s="6">
        <v>111313</v>
      </c>
      <c r="B6" s="6">
        <v>9</v>
      </c>
      <c r="C6" s="4" t="s">
        <v>62</v>
      </c>
      <c r="D6" s="6" t="s">
        <v>13</v>
      </c>
      <c r="E6" s="18">
        <v>45474</v>
      </c>
      <c r="F6" s="27" t="s">
        <v>104</v>
      </c>
      <c r="G6" s="6"/>
      <c r="H6" s="2"/>
      <c r="I6" s="2"/>
      <c r="J6" s="21">
        <v>1169600</v>
      </c>
      <c r="K6" s="21"/>
      <c r="L6" s="21"/>
      <c r="M6" s="21"/>
      <c r="N6" s="10" t="s">
        <v>63</v>
      </c>
      <c r="O6" s="2">
        <v>1462000</v>
      </c>
      <c r="P6" s="2">
        <v>1731300</v>
      </c>
      <c r="Q6" s="21">
        <f>P6*0.8</f>
        <v>1385040</v>
      </c>
    </row>
    <row r="7" spans="1:17" ht="10.5" customHeight="1">
      <c r="A7" s="6"/>
      <c r="B7" s="6"/>
      <c r="C7" s="4"/>
      <c r="D7" s="6"/>
      <c r="E7" s="28"/>
      <c r="F7" s="4"/>
      <c r="G7" s="6"/>
      <c r="H7" s="2"/>
      <c r="I7" s="2"/>
      <c r="J7" s="2"/>
      <c r="K7" s="2"/>
      <c r="L7" s="2"/>
      <c r="M7" s="2"/>
      <c r="N7" s="10"/>
      <c r="O7" s="2"/>
      <c r="P7" s="2"/>
      <c r="Q7" s="13"/>
    </row>
    <row r="8" spans="1:17" ht="10.5" customHeight="1">
      <c r="A8" s="6">
        <v>116196</v>
      </c>
      <c r="B8" s="6">
        <v>1</v>
      </c>
      <c r="C8" s="4" t="s">
        <v>113</v>
      </c>
      <c r="D8" s="6" t="s">
        <v>13</v>
      </c>
      <c r="E8" s="18">
        <v>46339</v>
      </c>
      <c r="F8" s="27" t="s">
        <v>130</v>
      </c>
      <c r="G8" s="6"/>
      <c r="H8" s="2"/>
      <c r="I8" s="2"/>
      <c r="J8" s="2"/>
      <c r="K8" s="2"/>
      <c r="L8" s="2">
        <v>2000000</v>
      </c>
      <c r="M8" s="2"/>
      <c r="N8" s="10" t="s">
        <v>114</v>
      </c>
      <c r="O8" s="2">
        <v>3138000</v>
      </c>
      <c r="P8" s="2">
        <v>2500000</v>
      </c>
      <c r="Q8" s="21">
        <f>P8*0.8</f>
        <v>2000000</v>
      </c>
    </row>
    <row r="9" spans="1:17" ht="10.5" customHeight="1">
      <c r="A9" s="6"/>
      <c r="B9" s="6"/>
      <c r="C9" s="4"/>
      <c r="D9" s="6"/>
      <c r="E9" s="28"/>
      <c r="F9" s="4"/>
      <c r="G9" s="6"/>
      <c r="H9" s="2"/>
      <c r="I9" s="2"/>
      <c r="J9" s="2"/>
      <c r="K9" s="2"/>
      <c r="L9" s="2"/>
      <c r="M9" s="2"/>
      <c r="N9" s="10"/>
      <c r="O9" s="2"/>
      <c r="P9" s="2"/>
      <c r="Q9" s="13"/>
    </row>
    <row r="10" spans="1:17" ht="10.5" customHeight="1">
      <c r="A10" s="6">
        <v>118697</v>
      </c>
      <c r="B10" s="6">
        <v>3</v>
      </c>
      <c r="C10" s="4" t="s">
        <v>134</v>
      </c>
      <c r="D10" s="6" t="s">
        <v>13</v>
      </c>
      <c r="E10" s="18">
        <v>46828</v>
      </c>
      <c r="F10" s="27" t="s">
        <v>142</v>
      </c>
      <c r="G10" s="6"/>
      <c r="H10" s="2"/>
      <c r="I10" s="2"/>
      <c r="J10" s="2"/>
      <c r="K10" s="2"/>
      <c r="L10" s="2"/>
      <c r="M10" s="2">
        <v>323000</v>
      </c>
      <c r="N10" s="10"/>
      <c r="O10" s="2">
        <v>323000</v>
      </c>
      <c r="P10" s="2">
        <v>448000</v>
      </c>
      <c r="Q10" s="21">
        <f>P10*1</f>
        <v>448000</v>
      </c>
    </row>
    <row r="11" spans="1:17" ht="10.5" customHeight="1">
      <c r="A11" s="6"/>
      <c r="B11" s="6"/>
      <c r="C11" s="4"/>
      <c r="D11" s="6"/>
      <c r="E11" s="28"/>
      <c r="F11" s="4"/>
      <c r="G11" s="6"/>
      <c r="H11" s="2"/>
      <c r="I11" s="2"/>
      <c r="J11" s="2"/>
      <c r="K11" s="2"/>
      <c r="L11" s="2"/>
      <c r="M11" s="2"/>
      <c r="N11" s="10"/>
      <c r="O11" s="2"/>
      <c r="P11" s="2"/>
      <c r="Q11" s="13"/>
    </row>
    <row r="12" spans="1:17" ht="10.5" customHeight="1">
      <c r="A12" s="35">
        <v>115576</v>
      </c>
      <c r="B12" s="35">
        <v>10</v>
      </c>
      <c r="C12" s="36" t="s">
        <v>33</v>
      </c>
      <c r="D12" s="35" t="s">
        <v>13</v>
      </c>
      <c r="E12" s="37">
        <v>45013</v>
      </c>
      <c r="F12" s="39" t="s">
        <v>48</v>
      </c>
      <c r="G12" s="43">
        <v>44973</v>
      </c>
      <c r="H12" s="38">
        <v>2000000</v>
      </c>
      <c r="I12" s="2"/>
      <c r="J12" s="2"/>
      <c r="K12" s="2"/>
      <c r="L12" s="2"/>
      <c r="M12" s="2"/>
      <c r="N12" s="10" t="s">
        <v>123</v>
      </c>
      <c r="O12" s="2">
        <v>2500000</v>
      </c>
      <c r="P12" s="2">
        <v>2500000</v>
      </c>
      <c r="Q12" s="21">
        <f>P12*0.8</f>
        <v>2000000</v>
      </c>
    </row>
    <row r="13" spans="1:17" ht="10.5" customHeight="1">
      <c r="A13" s="6"/>
      <c r="B13" s="6"/>
      <c r="C13" s="4"/>
      <c r="D13" s="6"/>
      <c r="E13" s="28"/>
      <c r="F13" s="6"/>
      <c r="G13" s="6"/>
      <c r="H13" s="2"/>
      <c r="I13" s="2"/>
      <c r="J13" s="2"/>
      <c r="K13" s="2"/>
      <c r="L13" s="2"/>
      <c r="M13" s="2"/>
      <c r="N13" s="10"/>
      <c r="O13" s="2"/>
      <c r="P13" s="2"/>
      <c r="Q13" s="21"/>
    </row>
    <row r="14" spans="1:17" ht="10.5" customHeight="1">
      <c r="A14" s="6">
        <v>118679</v>
      </c>
      <c r="B14" s="6">
        <v>7</v>
      </c>
      <c r="C14" s="4" t="s">
        <v>131</v>
      </c>
      <c r="D14" s="6" t="s">
        <v>13</v>
      </c>
      <c r="E14" s="28">
        <v>46583</v>
      </c>
      <c r="F14" s="27" t="s">
        <v>143</v>
      </c>
      <c r="G14" s="6"/>
      <c r="H14" s="2"/>
      <c r="I14" s="2"/>
      <c r="J14" s="2"/>
      <c r="K14" s="2"/>
      <c r="L14" s="2"/>
      <c r="M14" s="2">
        <v>2000000</v>
      </c>
      <c r="N14" s="10"/>
      <c r="O14" s="2">
        <v>3244000</v>
      </c>
      <c r="P14" s="2">
        <v>2500000</v>
      </c>
      <c r="Q14" s="21">
        <f>P14*0.8</f>
        <v>2000000</v>
      </c>
    </row>
    <row r="15" spans="1:17" ht="10.5" customHeight="1">
      <c r="A15" s="6"/>
      <c r="B15" s="6"/>
      <c r="C15" s="4"/>
      <c r="D15" s="6"/>
      <c r="E15" s="28"/>
      <c r="F15" s="6"/>
      <c r="G15" s="6"/>
      <c r="H15" s="2"/>
      <c r="I15" s="2"/>
      <c r="J15" s="2"/>
      <c r="K15" s="2"/>
      <c r="L15" s="2"/>
      <c r="M15" s="2"/>
      <c r="N15" s="10"/>
      <c r="O15" s="2"/>
      <c r="P15" s="2"/>
      <c r="Q15" s="21"/>
    </row>
    <row r="16" spans="1:17" ht="10.5" customHeight="1">
      <c r="A16" s="6">
        <v>115658</v>
      </c>
      <c r="B16" s="6">
        <v>11</v>
      </c>
      <c r="C16" s="4" t="s">
        <v>81</v>
      </c>
      <c r="D16" s="6" t="s">
        <v>13</v>
      </c>
      <c r="E16" s="18">
        <v>45474</v>
      </c>
      <c r="F16" s="27" t="s">
        <v>104</v>
      </c>
      <c r="G16" s="6"/>
      <c r="H16" s="2"/>
      <c r="I16" s="2"/>
      <c r="J16" s="2">
        <v>2000000</v>
      </c>
      <c r="K16" s="2"/>
      <c r="L16" s="2"/>
      <c r="M16" s="2"/>
      <c r="N16" s="10"/>
      <c r="O16" s="2">
        <v>3095000</v>
      </c>
      <c r="P16" s="2">
        <v>2500000</v>
      </c>
      <c r="Q16" s="21">
        <f>P16*0.8</f>
        <v>2000000</v>
      </c>
    </row>
    <row r="17" spans="1:17" ht="10.5" customHeight="1">
      <c r="A17" s="6"/>
      <c r="B17" s="6"/>
      <c r="C17" s="4"/>
      <c r="D17" s="6"/>
      <c r="E17" s="28"/>
      <c r="F17" s="6"/>
      <c r="G17" s="6"/>
      <c r="H17" s="2"/>
      <c r="I17" s="2"/>
      <c r="J17" s="2"/>
      <c r="K17" s="2"/>
      <c r="L17" s="2"/>
      <c r="M17" s="2"/>
      <c r="N17" s="10"/>
      <c r="O17" s="2"/>
      <c r="P17" s="2"/>
      <c r="Q17" s="21"/>
    </row>
    <row r="18" spans="1:17" ht="10.5" customHeight="1">
      <c r="A18" s="6">
        <v>118684</v>
      </c>
      <c r="B18" s="6">
        <v>7</v>
      </c>
      <c r="C18" s="4" t="s">
        <v>138</v>
      </c>
      <c r="D18" s="6" t="s">
        <v>13</v>
      </c>
      <c r="E18" s="28">
        <v>46583</v>
      </c>
      <c r="F18" s="27" t="s">
        <v>143</v>
      </c>
      <c r="G18" s="6"/>
      <c r="H18" s="2"/>
      <c r="I18" s="2"/>
      <c r="J18" s="2"/>
      <c r="K18" s="2"/>
      <c r="L18" s="2"/>
      <c r="M18" s="2">
        <v>2000000</v>
      </c>
      <c r="N18" s="10" t="s">
        <v>139</v>
      </c>
      <c r="O18" s="2">
        <v>3195000</v>
      </c>
      <c r="P18" s="2">
        <v>2500000</v>
      </c>
      <c r="Q18" s="21">
        <f>P18*0.8</f>
        <v>2000000</v>
      </c>
    </row>
    <row r="19" spans="1:17" ht="10.5" customHeight="1">
      <c r="A19" s="6">
        <v>114353</v>
      </c>
      <c r="B19" s="6">
        <v>7</v>
      </c>
      <c r="C19" s="4" t="s">
        <v>82</v>
      </c>
      <c r="D19" s="6" t="s">
        <v>13</v>
      </c>
      <c r="E19" s="18">
        <v>45839</v>
      </c>
      <c r="F19" s="27" t="s">
        <v>98</v>
      </c>
      <c r="G19" s="6"/>
      <c r="H19" s="2"/>
      <c r="I19" s="2"/>
      <c r="J19" s="2"/>
      <c r="K19" s="2">
        <v>2000000</v>
      </c>
      <c r="L19" s="2"/>
      <c r="M19" s="2"/>
      <c r="N19" s="10"/>
      <c r="O19" s="2">
        <v>3367000</v>
      </c>
      <c r="P19" s="2">
        <v>2500000</v>
      </c>
      <c r="Q19" s="21">
        <f>P19*0.8</f>
        <v>2000000</v>
      </c>
    </row>
    <row r="20" spans="1:17" ht="10.5" customHeight="1">
      <c r="A20" s="6"/>
      <c r="B20" s="4"/>
      <c r="C20" s="4"/>
      <c r="D20" s="4"/>
      <c r="E20" s="28"/>
      <c r="F20" s="4"/>
      <c r="G20" s="18"/>
      <c r="H20" s="2"/>
      <c r="I20" s="2"/>
      <c r="J20" s="2"/>
      <c r="K20" s="2"/>
      <c r="L20" s="2"/>
      <c r="M20" s="2"/>
      <c r="N20" s="10"/>
      <c r="O20" s="2"/>
      <c r="P20" s="2"/>
      <c r="Q20" s="21"/>
    </row>
    <row r="21" spans="1:17" ht="10.5" customHeight="1">
      <c r="A21" s="6">
        <v>113995</v>
      </c>
      <c r="B21" s="6">
        <v>5</v>
      </c>
      <c r="C21" s="4" t="s">
        <v>83</v>
      </c>
      <c r="D21" s="4"/>
      <c r="E21" s="18">
        <v>45839</v>
      </c>
      <c r="F21" s="27" t="s">
        <v>98</v>
      </c>
      <c r="G21" s="18"/>
      <c r="H21" s="2"/>
      <c r="I21" s="2"/>
      <c r="J21" s="2"/>
      <c r="K21" s="2">
        <v>1217600</v>
      </c>
      <c r="L21" s="2"/>
      <c r="M21" s="2"/>
      <c r="N21" s="10"/>
      <c r="O21" s="2">
        <v>1522000</v>
      </c>
      <c r="P21" s="2">
        <v>1800300</v>
      </c>
      <c r="Q21" s="21">
        <f>P21*0.8</f>
        <v>1440240</v>
      </c>
    </row>
    <row r="22" spans="1:17" ht="10.5" customHeight="1">
      <c r="A22" s="6"/>
      <c r="B22" s="4"/>
      <c r="C22" s="4"/>
      <c r="D22" s="4"/>
      <c r="E22" s="28"/>
      <c r="F22" s="4"/>
      <c r="G22" s="18"/>
      <c r="H22" s="2"/>
      <c r="I22" s="2"/>
      <c r="J22" s="2"/>
      <c r="K22" s="2"/>
      <c r="L22" s="2"/>
      <c r="M22" s="2"/>
      <c r="N22" s="10"/>
      <c r="O22" s="2"/>
      <c r="P22" s="2"/>
      <c r="Q22" s="21"/>
    </row>
    <row r="23" spans="1:17" ht="10.5" customHeight="1">
      <c r="A23" s="35">
        <v>114466</v>
      </c>
      <c r="B23" s="35">
        <v>3</v>
      </c>
      <c r="C23" s="36" t="s">
        <v>34</v>
      </c>
      <c r="D23" s="35" t="s">
        <v>13</v>
      </c>
      <c r="E23" s="37">
        <v>44999</v>
      </c>
      <c r="F23" s="39" t="s">
        <v>48</v>
      </c>
      <c r="G23" s="37">
        <v>44980</v>
      </c>
      <c r="H23" s="38">
        <v>107551</v>
      </c>
      <c r="I23" s="2"/>
      <c r="J23" s="2"/>
      <c r="K23" s="2"/>
      <c r="L23" s="2"/>
      <c r="M23" s="2"/>
      <c r="N23" s="10"/>
      <c r="O23" s="2">
        <v>100000</v>
      </c>
      <c r="P23" s="2">
        <v>125000</v>
      </c>
      <c r="Q23" s="21">
        <v>125000</v>
      </c>
    </row>
    <row r="24" spans="1:17" ht="10.5" customHeight="1">
      <c r="A24" s="6"/>
      <c r="B24" s="4"/>
      <c r="C24" s="4"/>
      <c r="D24" s="4"/>
      <c r="E24" s="28"/>
      <c r="F24" s="4"/>
      <c r="G24" s="18"/>
      <c r="H24" s="2"/>
      <c r="I24" s="2"/>
      <c r="J24" s="2"/>
      <c r="K24" s="2"/>
      <c r="L24" s="2"/>
      <c r="M24" s="2"/>
      <c r="N24" s="10"/>
      <c r="O24" s="2"/>
      <c r="P24" s="2"/>
      <c r="Q24" s="21"/>
    </row>
    <row r="25" spans="1:17" ht="10.5" customHeight="1">
      <c r="A25" s="6">
        <v>112308</v>
      </c>
      <c r="B25" s="6">
        <v>7</v>
      </c>
      <c r="C25" s="4" t="s">
        <v>64</v>
      </c>
      <c r="D25" s="6" t="s">
        <v>13</v>
      </c>
      <c r="E25" s="18">
        <v>45235</v>
      </c>
      <c r="F25" s="27" t="s">
        <v>122</v>
      </c>
      <c r="G25" s="18"/>
      <c r="H25" s="2"/>
      <c r="I25" s="2">
        <v>1774259</v>
      </c>
      <c r="K25" s="2"/>
      <c r="L25" s="2"/>
      <c r="M25" s="2"/>
      <c r="N25" s="10" t="s">
        <v>65</v>
      </c>
      <c r="O25" s="2">
        <v>2150000</v>
      </c>
      <c r="P25" s="2">
        <v>2465000</v>
      </c>
      <c r="Q25" s="21">
        <f>P25*0.8</f>
        <v>1972000</v>
      </c>
    </row>
    <row r="26" spans="1:17" ht="10.5" customHeight="1">
      <c r="A26" s="6"/>
      <c r="B26" s="4"/>
      <c r="C26" s="4"/>
      <c r="D26" s="4"/>
      <c r="E26" s="28"/>
      <c r="F26" s="4"/>
      <c r="G26" s="18"/>
      <c r="H26" s="2"/>
      <c r="I26" s="2"/>
      <c r="J26" s="2"/>
      <c r="K26" s="2"/>
      <c r="L26" s="2"/>
      <c r="M26" s="2"/>
      <c r="N26" s="10"/>
      <c r="O26" s="2"/>
      <c r="P26" s="2"/>
      <c r="Q26" s="21"/>
    </row>
    <row r="27" spans="1:17" ht="10.5" customHeight="1">
      <c r="A27" s="6">
        <v>109284</v>
      </c>
      <c r="B27" s="6">
        <v>1</v>
      </c>
      <c r="C27" s="4" t="s">
        <v>49</v>
      </c>
      <c r="D27" s="6" t="s">
        <v>13</v>
      </c>
      <c r="E27" s="18">
        <v>45387</v>
      </c>
      <c r="F27" s="27" t="s">
        <v>101</v>
      </c>
      <c r="G27" s="18"/>
      <c r="H27" s="2"/>
      <c r="I27" s="2">
        <v>1241600</v>
      </c>
      <c r="J27" s="2"/>
      <c r="K27" s="2"/>
      <c r="L27" s="2"/>
      <c r="M27" s="2"/>
      <c r="N27" s="10" t="s">
        <v>50</v>
      </c>
      <c r="O27" s="2">
        <v>1552000</v>
      </c>
      <c r="P27" s="2">
        <v>1834800</v>
      </c>
      <c r="Q27" s="21">
        <f>P27*0.8</f>
        <v>1467840</v>
      </c>
    </row>
    <row r="28" spans="1:17" ht="10.5" customHeight="1">
      <c r="A28" s="6"/>
      <c r="B28" s="4"/>
      <c r="C28" s="4"/>
      <c r="D28" s="4"/>
      <c r="E28" s="28"/>
      <c r="F28" s="4"/>
      <c r="G28" s="18"/>
      <c r="H28" s="2"/>
      <c r="I28" s="2"/>
      <c r="J28" s="2"/>
      <c r="K28" s="2"/>
      <c r="L28" s="2"/>
      <c r="M28" s="2"/>
      <c r="N28" s="10"/>
      <c r="O28" s="2"/>
      <c r="P28" s="2"/>
      <c r="Q28" s="21"/>
    </row>
    <row r="29" spans="1:17" ht="10.5" customHeight="1">
      <c r="A29" s="6">
        <v>97431</v>
      </c>
      <c r="B29" s="6">
        <v>6</v>
      </c>
      <c r="C29" s="4" t="s">
        <v>28</v>
      </c>
      <c r="D29" s="6" t="s">
        <v>13</v>
      </c>
      <c r="E29" s="19">
        <v>45366</v>
      </c>
      <c r="F29" s="27" t="s">
        <v>58</v>
      </c>
      <c r="G29" s="18"/>
      <c r="H29" s="2"/>
      <c r="I29" s="2">
        <v>937880</v>
      </c>
      <c r="J29" s="2"/>
      <c r="K29" s="2"/>
      <c r="L29" s="2"/>
      <c r="M29" s="2"/>
      <c r="N29" s="4" t="s">
        <v>29</v>
      </c>
      <c r="O29" s="2">
        <v>2434000</v>
      </c>
      <c r="P29" s="2">
        <v>2500000</v>
      </c>
      <c r="Q29" s="2">
        <v>937880</v>
      </c>
    </row>
    <row r="30" spans="1:17" ht="10.5" customHeight="1">
      <c r="A30" s="6"/>
      <c r="B30" s="6"/>
      <c r="C30" s="4"/>
      <c r="D30" s="6"/>
      <c r="E30" s="19"/>
      <c r="F30" s="27"/>
      <c r="G30" s="18"/>
      <c r="H30" s="2"/>
      <c r="I30" s="2"/>
      <c r="J30" s="2"/>
      <c r="K30" s="2"/>
      <c r="L30" s="2"/>
      <c r="M30" s="2"/>
      <c r="N30" s="4"/>
      <c r="O30" s="2"/>
      <c r="P30" s="2"/>
      <c r="Q30" s="2"/>
    </row>
    <row r="31" spans="1:17" ht="10.5" customHeight="1">
      <c r="A31" s="6">
        <v>115805</v>
      </c>
      <c r="B31" s="6">
        <v>5</v>
      </c>
      <c r="C31" s="4" t="s">
        <v>119</v>
      </c>
      <c r="D31" s="6" t="s">
        <v>13</v>
      </c>
      <c r="E31" s="19">
        <v>46204</v>
      </c>
      <c r="F31" s="27" t="s">
        <v>121</v>
      </c>
      <c r="G31" s="18"/>
      <c r="H31" s="2"/>
      <c r="I31" s="2"/>
      <c r="J31" s="2"/>
      <c r="K31" s="2"/>
      <c r="L31" s="2">
        <v>1687200</v>
      </c>
      <c r="M31" s="2"/>
      <c r="N31" s="4" t="s">
        <v>120</v>
      </c>
      <c r="O31" s="2">
        <v>2109000</v>
      </c>
      <c r="P31" s="2">
        <v>2419900</v>
      </c>
      <c r="Q31" s="2">
        <f>P31*0.8</f>
        <v>1935920</v>
      </c>
    </row>
    <row r="32" spans="1:17" ht="10.5" customHeight="1">
      <c r="A32" s="6"/>
      <c r="B32" s="6"/>
      <c r="C32" s="4"/>
      <c r="D32" s="6"/>
      <c r="E32" s="19"/>
      <c r="F32" s="27"/>
      <c r="G32" s="18"/>
      <c r="H32" s="2"/>
      <c r="I32" s="2"/>
      <c r="J32" s="2"/>
      <c r="K32" s="2"/>
      <c r="L32" s="2"/>
      <c r="M32" s="2"/>
      <c r="N32" s="4"/>
      <c r="O32" s="2"/>
      <c r="P32" s="2"/>
      <c r="Q32" s="2"/>
    </row>
    <row r="33" spans="1:17" ht="10.5" customHeight="1">
      <c r="A33" s="6">
        <v>109568</v>
      </c>
      <c r="B33" s="6">
        <v>6</v>
      </c>
      <c r="C33" s="4" t="s">
        <v>106</v>
      </c>
      <c r="D33" s="6" t="s">
        <v>13</v>
      </c>
      <c r="E33" s="18">
        <v>45108</v>
      </c>
      <c r="F33" s="27" t="s">
        <v>103</v>
      </c>
      <c r="G33" s="18"/>
      <c r="H33" s="2"/>
      <c r="I33" s="2">
        <v>1983022</v>
      </c>
      <c r="J33" s="2"/>
      <c r="K33" s="2"/>
      <c r="L33" s="2"/>
      <c r="M33" s="2"/>
      <c r="N33" s="10" t="s">
        <v>107</v>
      </c>
      <c r="O33" s="2">
        <v>2179000</v>
      </c>
      <c r="P33" s="2">
        <v>2496900</v>
      </c>
      <c r="Q33" s="21">
        <f>P33*0.8</f>
        <v>1997520</v>
      </c>
    </row>
    <row r="34" spans="1:17" ht="10.5" customHeight="1">
      <c r="A34" s="6"/>
      <c r="B34" s="6"/>
      <c r="C34" s="4"/>
      <c r="D34" s="6"/>
      <c r="E34" s="18"/>
      <c r="F34" s="6"/>
      <c r="G34" s="18"/>
      <c r="H34" s="2"/>
      <c r="I34" s="2"/>
      <c r="J34" s="2"/>
      <c r="K34" s="2"/>
      <c r="L34" s="2"/>
      <c r="M34" s="2"/>
      <c r="N34" s="10"/>
      <c r="O34" s="2"/>
      <c r="P34" s="2"/>
      <c r="Q34" s="21"/>
    </row>
    <row r="35" spans="1:17" ht="10.5" customHeight="1">
      <c r="A35" s="6">
        <v>118979</v>
      </c>
      <c r="B35" s="6">
        <v>2</v>
      </c>
      <c r="C35" s="4" t="s">
        <v>132</v>
      </c>
      <c r="D35" s="6" t="s">
        <v>13</v>
      </c>
      <c r="E35" s="18">
        <v>46844</v>
      </c>
      <c r="F35" s="27" t="s">
        <v>144</v>
      </c>
      <c r="G35" s="18"/>
      <c r="H35" s="2"/>
      <c r="I35" s="2"/>
      <c r="J35" s="2"/>
      <c r="K35" s="2"/>
      <c r="L35" s="2"/>
      <c r="M35" s="2">
        <v>2000000</v>
      </c>
      <c r="N35" s="10" t="s">
        <v>133</v>
      </c>
      <c r="O35" s="2">
        <v>2992000</v>
      </c>
      <c r="P35" s="2">
        <v>2500000</v>
      </c>
      <c r="Q35" s="21">
        <f>P35*0.8</f>
        <v>2000000</v>
      </c>
    </row>
    <row r="36" spans="1:17" ht="10.5" customHeight="1">
      <c r="A36" s="6"/>
      <c r="B36" s="6"/>
      <c r="C36" s="4"/>
      <c r="D36" s="6"/>
      <c r="E36" s="18"/>
      <c r="F36" s="6"/>
      <c r="G36" s="18"/>
      <c r="H36" s="2"/>
      <c r="I36" s="2"/>
      <c r="J36" s="2"/>
      <c r="K36" s="2"/>
      <c r="L36" s="2"/>
      <c r="M36" s="2"/>
      <c r="N36" s="10"/>
      <c r="O36" s="2"/>
      <c r="P36" s="2"/>
      <c r="Q36" s="21"/>
    </row>
    <row r="37" spans="1:17" ht="10.5" customHeight="1">
      <c r="A37" s="6">
        <v>113367</v>
      </c>
      <c r="B37" s="6">
        <v>10</v>
      </c>
      <c r="C37" s="4" t="s">
        <v>78</v>
      </c>
      <c r="D37" s="6" t="s">
        <v>13</v>
      </c>
      <c r="E37" s="18">
        <v>45384</v>
      </c>
      <c r="F37" s="27" t="s">
        <v>101</v>
      </c>
      <c r="G37" s="18"/>
      <c r="H37" s="2"/>
      <c r="I37" s="2">
        <v>2000000</v>
      </c>
      <c r="J37" s="2"/>
      <c r="K37" s="2"/>
      <c r="L37" s="2"/>
      <c r="M37" s="2"/>
      <c r="N37" s="10"/>
      <c r="O37" s="2">
        <v>3193000</v>
      </c>
      <c r="P37" s="2">
        <v>2500000</v>
      </c>
      <c r="Q37" s="21">
        <f>P37*0.8</f>
        <v>2000000</v>
      </c>
    </row>
    <row r="38" spans="1:17" ht="10.5" customHeight="1">
      <c r="A38" s="6"/>
      <c r="B38" s="6"/>
      <c r="C38" s="4"/>
      <c r="D38" s="6"/>
      <c r="E38" s="18"/>
      <c r="F38" s="6"/>
      <c r="G38" s="18"/>
      <c r="H38" s="2"/>
      <c r="I38" s="2"/>
      <c r="J38" s="2"/>
      <c r="K38" s="2"/>
      <c r="L38" s="2"/>
      <c r="M38" s="2"/>
      <c r="N38" s="10"/>
      <c r="O38" s="2"/>
      <c r="P38" s="2"/>
      <c r="Q38" s="21"/>
    </row>
    <row r="39" spans="1:17" ht="10.5" customHeight="1">
      <c r="A39" s="6">
        <v>115807</v>
      </c>
      <c r="B39" s="6">
        <v>5</v>
      </c>
      <c r="C39" s="4" t="s">
        <v>117</v>
      </c>
      <c r="D39" s="6" t="s">
        <v>13</v>
      </c>
      <c r="E39" s="18">
        <v>46204</v>
      </c>
      <c r="F39" s="27" t="s">
        <v>121</v>
      </c>
      <c r="G39" s="18"/>
      <c r="H39" s="2"/>
      <c r="I39" s="2"/>
      <c r="J39" s="2"/>
      <c r="K39" s="2"/>
      <c r="L39" s="2">
        <v>2000000</v>
      </c>
      <c r="M39" s="2"/>
      <c r="N39" s="10" t="s">
        <v>118</v>
      </c>
      <c r="O39" s="2">
        <v>3641000</v>
      </c>
      <c r="P39" s="2">
        <v>2500000</v>
      </c>
      <c r="Q39" s="21">
        <f>P39*0.8</f>
        <v>2000000</v>
      </c>
    </row>
    <row r="40" spans="1:17" ht="10.5" customHeight="1">
      <c r="A40" s="6">
        <v>114000</v>
      </c>
      <c r="B40" s="6">
        <v>5</v>
      </c>
      <c r="C40" s="4" t="s">
        <v>84</v>
      </c>
      <c r="D40" s="6" t="s">
        <v>13</v>
      </c>
      <c r="E40" s="18">
        <v>46022</v>
      </c>
      <c r="F40" s="27" t="s">
        <v>99</v>
      </c>
      <c r="G40" s="18"/>
      <c r="H40" s="2"/>
      <c r="I40" s="2"/>
      <c r="J40" s="2"/>
      <c r="K40" s="2">
        <v>2000000</v>
      </c>
      <c r="L40" s="2"/>
      <c r="M40" s="2"/>
      <c r="N40" s="10" t="s">
        <v>85</v>
      </c>
      <c r="O40" s="2">
        <v>2500000</v>
      </c>
      <c r="P40" s="2">
        <v>2500000</v>
      </c>
      <c r="Q40" s="21">
        <f>P40*0.8</f>
        <v>2000000</v>
      </c>
    </row>
    <row r="41" spans="1:17" ht="10.5" customHeight="1">
      <c r="A41" s="6"/>
      <c r="B41" s="6"/>
      <c r="C41" s="4"/>
      <c r="D41" s="6"/>
      <c r="E41" s="18"/>
      <c r="F41" s="6"/>
      <c r="G41" s="18"/>
      <c r="H41" s="2"/>
      <c r="I41" s="2"/>
      <c r="J41" s="2"/>
      <c r="K41" s="2"/>
      <c r="L41" s="2"/>
      <c r="M41" s="2"/>
      <c r="N41" s="10"/>
      <c r="O41" s="2"/>
      <c r="P41" s="2"/>
      <c r="Q41" s="21"/>
    </row>
    <row r="42" spans="1:17" ht="10.5" customHeight="1">
      <c r="A42" s="6">
        <v>111471</v>
      </c>
      <c r="B42" s="6">
        <v>1</v>
      </c>
      <c r="C42" s="4" t="s">
        <v>66</v>
      </c>
      <c r="D42" s="6" t="s">
        <v>13</v>
      </c>
      <c r="E42" s="18">
        <v>45628</v>
      </c>
      <c r="F42" s="27" t="s">
        <v>108</v>
      </c>
      <c r="G42" s="18"/>
      <c r="H42" s="2"/>
      <c r="I42" s="2"/>
      <c r="J42" s="2">
        <v>2000000</v>
      </c>
      <c r="K42" s="2"/>
      <c r="L42" s="2"/>
      <c r="M42" s="2"/>
      <c r="N42" s="10" t="s">
        <v>67</v>
      </c>
      <c r="O42" s="2">
        <v>3113000</v>
      </c>
      <c r="P42" s="2">
        <v>2500000</v>
      </c>
      <c r="Q42" s="21">
        <f>P42*0.8</f>
        <v>2000000</v>
      </c>
    </row>
    <row r="43" spans="1:17" ht="10.5" customHeight="1">
      <c r="A43" s="6"/>
      <c r="B43" s="6"/>
      <c r="C43" s="4"/>
      <c r="D43" s="4"/>
      <c r="E43" s="18"/>
      <c r="F43" s="6"/>
      <c r="G43" s="18"/>
      <c r="H43" s="2"/>
      <c r="I43" s="2"/>
      <c r="J43" s="2"/>
      <c r="K43" s="2"/>
      <c r="L43" s="2"/>
      <c r="M43" s="2"/>
      <c r="N43" s="10"/>
      <c r="O43" s="2"/>
      <c r="P43" s="2"/>
      <c r="Q43" s="21"/>
    </row>
    <row r="44" spans="1:17" ht="10.5" customHeight="1">
      <c r="A44" s="6">
        <v>115175</v>
      </c>
      <c r="B44" s="6">
        <v>11</v>
      </c>
      <c r="C44" s="4" t="s">
        <v>68</v>
      </c>
      <c r="D44" s="6" t="s">
        <v>13</v>
      </c>
      <c r="E44" s="18">
        <v>45726</v>
      </c>
      <c r="F44" s="27" t="s">
        <v>77</v>
      </c>
      <c r="G44" s="18"/>
      <c r="H44" s="2"/>
      <c r="I44" s="2"/>
      <c r="J44" s="2">
        <v>2000000</v>
      </c>
      <c r="K44" s="2"/>
      <c r="L44" s="2"/>
      <c r="M44" s="2"/>
      <c r="N44" s="10"/>
      <c r="O44" s="2">
        <v>2500000</v>
      </c>
      <c r="P44" s="2">
        <v>2500000</v>
      </c>
      <c r="Q44" s="21">
        <f>P44*0.8</f>
        <v>2000000</v>
      </c>
    </row>
    <row r="45" spans="1:17" ht="10.5" customHeight="1">
      <c r="A45" s="6"/>
      <c r="B45" s="6"/>
      <c r="C45" s="4"/>
      <c r="D45" s="4"/>
      <c r="E45" s="18"/>
      <c r="F45" s="6"/>
      <c r="G45" s="18"/>
      <c r="H45" s="2"/>
      <c r="I45" s="2"/>
      <c r="J45" s="2"/>
      <c r="K45" s="2"/>
      <c r="L45" s="2"/>
      <c r="M45" s="2"/>
      <c r="N45" s="10"/>
      <c r="O45" s="2"/>
      <c r="P45" s="2"/>
      <c r="Q45" s="21"/>
    </row>
    <row r="46" spans="1:17" ht="10.5" customHeight="1">
      <c r="A46" s="6">
        <v>116730</v>
      </c>
      <c r="B46" s="6">
        <v>2</v>
      </c>
      <c r="C46" s="4" t="s">
        <v>109</v>
      </c>
      <c r="D46" s="6" t="s">
        <v>13</v>
      </c>
      <c r="E46" s="18">
        <v>46447</v>
      </c>
      <c r="F46" s="27" t="s">
        <v>124</v>
      </c>
      <c r="G46" s="18"/>
      <c r="H46" s="2"/>
      <c r="I46" s="2"/>
      <c r="J46" s="2"/>
      <c r="K46" s="2"/>
      <c r="L46" s="2">
        <v>2000000</v>
      </c>
      <c r="M46" s="2"/>
      <c r="N46" s="10"/>
      <c r="O46" s="2">
        <v>3115000</v>
      </c>
      <c r="P46" s="2">
        <v>2500000</v>
      </c>
      <c r="Q46" s="21">
        <f>P46*0.8</f>
        <v>2000000</v>
      </c>
    </row>
    <row r="47" spans="1:17" ht="10.5" customHeight="1">
      <c r="A47" s="6"/>
      <c r="B47" s="6"/>
      <c r="C47" s="4"/>
      <c r="D47" s="4"/>
      <c r="E47" s="18"/>
      <c r="F47" s="6"/>
      <c r="G47" s="18"/>
      <c r="H47" s="2"/>
      <c r="I47" s="2"/>
      <c r="J47" s="2"/>
      <c r="K47" s="2"/>
      <c r="L47" s="2"/>
      <c r="M47" s="2"/>
      <c r="N47" s="10"/>
      <c r="O47" s="2"/>
      <c r="P47" s="2"/>
      <c r="Q47" s="21"/>
    </row>
    <row r="48" spans="1:17" ht="10.5" customHeight="1">
      <c r="A48" s="35">
        <v>107331</v>
      </c>
      <c r="B48" s="35">
        <v>9</v>
      </c>
      <c r="C48" s="36" t="s">
        <v>35</v>
      </c>
      <c r="D48" s="35" t="s">
        <v>13</v>
      </c>
      <c r="E48" s="37">
        <v>44762</v>
      </c>
      <c r="F48" s="39" t="s">
        <v>46</v>
      </c>
      <c r="G48" s="37">
        <v>44748</v>
      </c>
      <c r="H48" s="38">
        <v>1852320</v>
      </c>
      <c r="I48" s="2"/>
      <c r="J48" s="2"/>
      <c r="K48" s="2"/>
      <c r="L48" s="2"/>
      <c r="M48" s="2"/>
      <c r="N48" s="10"/>
      <c r="O48" s="2">
        <v>2014000</v>
      </c>
      <c r="P48" s="2">
        <v>2315400</v>
      </c>
      <c r="Q48" s="21">
        <f>P48*0.8</f>
        <v>1852320</v>
      </c>
    </row>
    <row r="49" spans="1:17" ht="10.5" customHeight="1">
      <c r="A49" s="6"/>
      <c r="B49" s="6"/>
      <c r="C49" s="4"/>
      <c r="D49" s="4"/>
      <c r="E49" s="18"/>
      <c r="F49" s="6"/>
      <c r="G49" s="18"/>
      <c r="H49" s="2"/>
      <c r="I49" s="2"/>
      <c r="J49" s="2"/>
      <c r="K49" s="2"/>
      <c r="L49" s="2"/>
      <c r="M49" s="2"/>
      <c r="N49" s="10"/>
      <c r="O49" s="2"/>
      <c r="P49" s="2"/>
      <c r="Q49" s="21"/>
    </row>
    <row r="50" spans="1:17" ht="10.5" customHeight="1">
      <c r="A50" s="6"/>
      <c r="B50" s="6">
        <v>10</v>
      </c>
      <c r="C50" s="4" t="s">
        <v>86</v>
      </c>
      <c r="D50" s="6" t="s">
        <v>13</v>
      </c>
      <c r="E50" s="18"/>
      <c r="F50" s="6">
        <v>26</v>
      </c>
      <c r="G50" s="18"/>
      <c r="H50" s="2"/>
      <c r="I50" s="2"/>
      <c r="J50" s="2"/>
      <c r="K50" s="2">
        <v>711200</v>
      </c>
      <c r="L50" s="2"/>
      <c r="M50" s="2"/>
      <c r="N50" s="10"/>
      <c r="O50" s="2">
        <v>889000</v>
      </c>
      <c r="P50" s="2">
        <v>1089000</v>
      </c>
      <c r="Q50" s="21">
        <f>P50*0.8</f>
        <v>871200</v>
      </c>
    </row>
    <row r="51" spans="1:17" ht="10.5" customHeight="1">
      <c r="A51" s="35">
        <v>112553</v>
      </c>
      <c r="B51" s="35">
        <v>10</v>
      </c>
      <c r="C51" s="36" t="s">
        <v>36</v>
      </c>
      <c r="D51" s="35" t="s">
        <v>13</v>
      </c>
      <c r="E51" s="37">
        <v>44959</v>
      </c>
      <c r="F51" s="39" t="s">
        <v>48</v>
      </c>
      <c r="G51" s="37">
        <v>44959</v>
      </c>
      <c r="H51" s="38">
        <v>351539</v>
      </c>
      <c r="I51" s="2"/>
      <c r="J51" s="2"/>
      <c r="K51" s="2"/>
      <c r="L51" s="2"/>
      <c r="M51" s="2"/>
      <c r="N51" s="10" t="s">
        <v>37</v>
      </c>
      <c r="O51" s="2">
        <v>395000</v>
      </c>
      <c r="P51" s="2">
        <v>520000</v>
      </c>
      <c r="Q51" s="21">
        <f>P51*0.8</f>
        <v>416000</v>
      </c>
    </row>
    <row r="52" spans="1:17" ht="10.5" customHeight="1">
      <c r="A52" s="6"/>
      <c r="B52" s="6"/>
      <c r="C52" s="4"/>
      <c r="D52" s="4"/>
      <c r="E52" s="18"/>
      <c r="F52" s="6"/>
      <c r="G52" s="18"/>
      <c r="H52" s="2"/>
      <c r="I52" s="2"/>
      <c r="J52" s="2"/>
      <c r="K52" s="2"/>
      <c r="L52" s="2"/>
      <c r="M52" s="2"/>
      <c r="N52" s="10"/>
      <c r="O52" s="2"/>
      <c r="P52" s="2"/>
      <c r="Q52" s="21"/>
    </row>
    <row r="53" spans="1:17" ht="10.5" customHeight="1">
      <c r="A53" s="35">
        <v>108876</v>
      </c>
      <c r="B53" s="35">
        <v>5</v>
      </c>
      <c r="C53" s="36" t="s">
        <v>38</v>
      </c>
      <c r="D53" s="35" t="s">
        <v>13</v>
      </c>
      <c r="E53" s="40">
        <v>44901</v>
      </c>
      <c r="F53" s="42" t="s">
        <v>79</v>
      </c>
      <c r="G53" s="37">
        <v>44898</v>
      </c>
      <c r="H53" s="38">
        <v>522805</v>
      </c>
      <c r="I53" s="2"/>
      <c r="J53" s="2"/>
      <c r="K53" s="2"/>
      <c r="L53" s="2"/>
      <c r="M53" s="2"/>
      <c r="N53" s="10" t="s">
        <v>59</v>
      </c>
      <c r="O53" s="2">
        <v>816000</v>
      </c>
      <c r="P53" s="2">
        <v>1004200</v>
      </c>
      <c r="Q53" s="21">
        <f>P53*0.8</f>
        <v>803360</v>
      </c>
    </row>
    <row r="54" spans="1:17" ht="10.5" customHeight="1">
      <c r="A54" s="6"/>
      <c r="B54" s="4"/>
      <c r="C54" s="4"/>
      <c r="D54" s="4"/>
      <c r="E54" s="18"/>
      <c r="F54" s="6"/>
      <c r="G54" s="18"/>
      <c r="H54" s="2"/>
      <c r="I54" s="2"/>
      <c r="J54" s="2"/>
      <c r="K54" s="2"/>
      <c r="L54" s="2"/>
      <c r="M54" s="2"/>
      <c r="N54" s="10"/>
      <c r="O54" s="2"/>
      <c r="P54" s="2"/>
      <c r="Q54" s="21"/>
    </row>
    <row r="55" spans="1:17" ht="10.5" customHeight="1">
      <c r="A55" s="6">
        <v>114412</v>
      </c>
      <c r="B55" s="6">
        <v>7</v>
      </c>
      <c r="C55" s="4" t="s">
        <v>69</v>
      </c>
      <c r="D55" s="6" t="s">
        <v>13</v>
      </c>
      <c r="E55" s="18">
        <v>45474</v>
      </c>
      <c r="F55" s="27" t="s">
        <v>104</v>
      </c>
      <c r="G55" s="18"/>
      <c r="H55" s="2"/>
      <c r="I55" s="2"/>
      <c r="J55" s="2">
        <v>1624000</v>
      </c>
      <c r="K55" s="2"/>
      <c r="L55" s="2"/>
      <c r="M55" s="2"/>
      <c r="N55" s="10"/>
      <c r="O55" s="2">
        <v>2030000</v>
      </c>
      <c r="P55" s="2">
        <v>2333000</v>
      </c>
      <c r="Q55" s="21">
        <f>P55*0.8</f>
        <v>1866400</v>
      </c>
    </row>
    <row r="56" spans="1:17" ht="10.5" customHeight="1">
      <c r="A56" s="6">
        <v>114354</v>
      </c>
      <c r="B56" s="6">
        <v>7</v>
      </c>
      <c r="C56" s="4" t="s">
        <v>87</v>
      </c>
      <c r="D56" s="6" t="s">
        <v>13</v>
      </c>
      <c r="E56" s="18">
        <v>45839</v>
      </c>
      <c r="F56" s="27" t="s">
        <v>98</v>
      </c>
      <c r="G56" s="18"/>
      <c r="H56" s="2"/>
      <c r="I56" s="2"/>
      <c r="J56" s="2"/>
      <c r="K56" s="2">
        <v>1432800</v>
      </c>
      <c r="L56" s="2"/>
      <c r="M56" s="2"/>
      <c r="N56" s="10"/>
      <c r="O56" s="2">
        <v>1791000</v>
      </c>
      <c r="P56" s="2">
        <v>2091000</v>
      </c>
      <c r="Q56" s="21">
        <f>P56*0.8</f>
        <v>1672800</v>
      </c>
    </row>
    <row r="57" spans="1:17" ht="10.5" customHeight="1">
      <c r="A57" s="6"/>
      <c r="B57" s="4"/>
      <c r="C57" s="4"/>
      <c r="D57" s="4"/>
      <c r="E57" s="18"/>
      <c r="F57" s="6"/>
      <c r="G57" s="18"/>
      <c r="H57" s="2"/>
      <c r="I57" s="2"/>
      <c r="J57" s="2"/>
      <c r="K57" s="2"/>
      <c r="L57" s="2"/>
      <c r="M57" s="2"/>
      <c r="N57" s="10"/>
      <c r="O57" s="2"/>
      <c r="P57" s="2"/>
      <c r="Q57" s="21"/>
    </row>
    <row r="58" spans="1:17" ht="10.5" customHeight="1">
      <c r="A58" s="35">
        <v>111581</v>
      </c>
      <c r="B58" s="35">
        <v>4</v>
      </c>
      <c r="C58" s="36" t="s">
        <v>51</v>
      </c>
      <c r="D58" s="35" t="s">
        <v>13</v>
      </c>
      <c r="E58" s="37">
        <v>44732</v>
      </c>
      <c r="F58" s="39" t="s">
        <v>46</v>
      </c>
      <c r="G58" s="37">
        <v>44696</v>
      </c>
      <c r="H58" s="38">
        <v>2200000</v>
      </c>
      <c r="I58" s="2"/>
      <c r="J58" s="2"/>
      <c r="K58" s="2"/>
      <c r="L58" s="2"/>
      <c r="M58" s="2"/>
      <c r="N58" s="10"/>
      <c r="O58" s="2">
        <v>2959000</v>
      </c>
      <c r="P58" s="2">
        <v>2500000</v>
      </c>
      <c r="Q58" s="21">
        <v>2200000</v>
      </c>
    </row>
    <row r="59" spans="1:17" ht="10.5" customHeight="1">
      <c r="A59" s="6">
        <v>80674</v>
      </c>
      <c r="B59" s="6">
        <v>4</v>
      </c>
      <c r="C59" s="4" t="s">
        <v>30</v>
      </c>
      <c r="D59" s="6" t="s">
        <v>13</v>
      </c>
      <c r="E59" s="18">
        <v>45072</v>
      </c>
      <c r="F59" s="27" t="s">
        <v>47</v>
      </c>
      <c r="G59" s="18" t="s">
        <v>80</v>
      </c>
      <c r="H59" s="2">
        <v>2000000</v>
      </c>
      <c r="I59" s="2"/>
      <c r="J59" s="2"/>
      <c r="K59" s="2"/>
      <c r="L59" s="2"/>
      <c r="M59" s="2"/>
      <c r="N59" s="10" t="s">
        <v>31</v>
      </c>
      <c r="O59" s="2">
        <v>7403000</v>
      </c>
      <c r="P59" s="2">
        <v>2500000</v>
      </c>
      <c r="Q59" s="21">
        <f>P59*0.8</f>
        <v>2000000</v>
      </c>
    </row>
    <row r="60" spans="1:17" ht="10.5" customHeight="1">
      <c r="A60" s="6"/>
      <c r="B60" s="4"/>
      <c r="C60" s="4"/>
      <c r="D60" s="4"/>
      <c r="E60" s="18"/>
      <c r="F60" s="6"/>
      <c r="G60" s="18"/>
      <c r="H60" s="2"/>
      <c r="I60" s="2"/>
      <c r="J60" s="2"/>
      <c r="K60" s="2"/>
      <c r="L60" s="2"/>
      <c r="M60" s="2"/>
      <c r="N60" s="10"/>
      <c r="O60" s="2"/>
      <c r="P60" s="2"/>
      <c r="Q60" s="21"/>
    </row>
    <row r="61" spans="1:17" ht="10.5" customHeight="1">
      <c r="A61" s="6"/>
      <c r="B61" s="6">
        <v>3</v>
      </c>
      <c r="C61" s="4" t="s">
        <v>140</v>
      </c>
      <c r="D61" s="6" t="s">
        <v>13</v>
      </c>
      <c r="E61" s="18"/>
      <c r="F61" s="6">
        <v>28</v>
      </c>
      <c r="G61" s="18"/>
      <c r="H61" s="2"/>
      <c r="I61" s="2"/>
      <c r="J61" s="2"/>
      <c r="K61" s="2"/>
      <c r="L61" s="2"/>
      <c r="M61" s="2">
        <v>1796000</v>
      </c>
      <c r="N61" s="10" t="s">
        <v>141</v>
      </c>
      <c r="O61" s="2">
        <v>2245000</v>
      </c>
      <c r="P61" s="2">
        <v>2500000</v>
      </c>
      <c r="Q61" s="21">
        <f>P61*0.8</f>
        <v>2000000</v>
      </c>
    </row>
    <row r="62" spans="1:17" ht="10.5" customHeight="1">
      <c r="A62" s="6">
        <v>114060</v>
      </c>
      <c r="B62" s="6">
        <v>3</v>
      </c>
      <c r="C62" s="4" t="s">
        <v>88</v>
      </c>
      <c r="D62" s="6" t="s">
        <v>13</v>
      </c>
      <c r="E62" s="18">
        <v>46077</v>
      </c>
      <c r="F62" s="27" t="s">
        <v>102</v>
      </c>
      <c r="G62" s="18"/>
      <c r="H62" s="2"/>
      <c r="I62" s="2"/>
      <c r="J62" s="2"/>
      <c r="K62" s="2">
        <v>747200</v>
      </c>
      <c r="L62" s="2"/>
      <c r="M62" s="2"/>
      <c r="N62" s="10" t="s">
        <v>89</v>
      </c>
      <c r="O62" s="2">
        <v>934000</v>
      </c>
      <c r="P62" s="2">
        <v>1134000</v>
      </c>
      <c r="Q62" s="21">
        <f>P62*0.8</f>
        <v>907200</v>
      </c>
    </row>
    <row r="63" spans="1:17" ht="10.5" customHeight="1">
      <c r="A63" s="6"/>
      <c r="B63" s="4"/>
      <c r="C63" s="4"/>
      <c r="D63" s="4"/>
      <c r="E63" s="18"/>
      <c r="F63" s="6"/>
      <c r="G63" s="18"/>
      <c r="H63" s="2"/>
      <c r="I63" s="2"/>
      <c r="J63" s="2"/>
      <c r="K63" s="2"/>
      <c r="L63" s="2"/>
      <c r="M63" s="2"/>
      <c r="N63" s="10"/>
      <c r="O63" s="2"/>
      <c r="P63" s="2"/>
      <c r="Q63" s="21"/>
    </row>
    <row r="64" spans="1:17" ht="10.5" customHeight="1">
      <c r="A64" s="6">
        <v>115415</v>
      </c>
      <c r="B64" s="6">
        <v>10</v>
      </c>
      <c r="C64" s="4" t="s">
        <v>146</v>
      </c>
      <c r="D64" s="6"/>
      <c r="E64" s="18">
        <v>45145</v>
      </c>
      <c r="F64" s="27" t="s">
        <v>103</v>
      </c>
      <c r="G64" s="18"/>
      <c r="H64" s="2"/>
      <c r="I64" s="2">
        <v>1751440</v>
      </c>
      <c r="J64" s="2"/>
      <c r="K64" s="2"/>
      <c r="L64" s="2"/>
      <c r="M64" s="2"/>
      <c r="N64" s="10"/>
      <c r="O64" s="2">
        <v>2255000</v>
      </c>
      <c r="P64" s="2">
        <v>2500000</v>
      </c>
      <c r="Q64" s="21">
        <f>P64*0.8</f>
        <v>2000000</v>
      </c>
    </row>
    <row r="65" spans="1:17" ht="10.5" customHeight="1">
      <c r="A65" s="6"/>
      <c r="B65" s="4"/>
      <c r="C65" s="4"/>
      <c r="D65" s="4"/>
      <c r="E65" s="18"/>
      <c r="F65" s="6"/>
      <c r="G65" s="18"/>
      <c r="H65" s="2"/>
      <c r="I65" s="2"/>
      <c r="J65" s="2"/>
      <c r="K65" s="2"/>
      <c r="L65" s="2"/>
      <c r="M65" s="2"/>
      <c r="N65" s="10"/>
      <c r="O65" s="2"/>
      <c r="P65" s="2"/>
      <c r="Q65" s="21"/>
    </row>
    <row r="66" spans="1:17" ht="10.5" customHeight="1">
      <c r="A66" s="35">
        <v>107357</v>
      </c>
      <c r="B66" s="35">
        <v>7</v>
      </c>
      <c r="C66" s="36" t="s">
        <v>39</v>
      </c>
      <c r="D66" s="35" t="s">
        <v>13</v>
      </c>
      <c r="E66" s="37">
        <v>44994</v>
      </c>
      <c r="F66" s="39" t="s">
        <v>48</v>
      </c>
      <c r="G66" s="37">
        <v>44973</v>
      </c>
      <c r="H66" s="38">
        <v>1080833</v>
      </c>
      <c r="I66" s="2"/>
      <c r="J66" s="2"/>
      <c r="K66" s="2"/>
      <c r="L66" s="2"/>
      <c r="M66" s="2"/>
      <c r="N66" s="10" t="s">
        <v>40</v>
      </c>
      <c r="O66" s="2">
        <v>1190000</v>
      </c>
      <c r="P66" s="2">
        <v>1418500</v>
      </c>
      <c r="Q66" s="21">
        <f>P66*0.8</f>
        <v>1134800</v>
      </c>
    </row>
    <row r="67" spans="1:17" ht="10.5" customHeight="1">
      <c r="A67" s="6"/>
      <c r="B67" s="4"/>
      <c r="C67" s="4"/>
      <c r="D67" s="4"/>
      <c r="E67" s="18"/>
      <c r="F67" s="6"/>
      <c r="G67" s="18"/>
      <c r="H67" s="2"/>
      <c r="I67" s="2"/>
      <c r="J67" s="2"/>
      <c r="K67" s="2"/>
      <c r="L67" s="2"/>
      <c r="M67" s="2"/>
      <c r="N67" s="10"/>
      <c r="O67" s="2"/>
      <c r="P67" s="2"/>
      <c r="Q67" s="21"/>
    </row>
    <row r="68" spans="1:17" ht="10.5" customHeight="1">
      <c r="A68" s="35">
        <v>109190</v>
      </c>
      <c r="B68" s="35">
        <v>10</v>
      </c>
      <c r="C68" s="36" t="s">
        <v>41</v>
      </c>
      <c r="D68" s="35"/>
      <c r="E68" s="37">
        <v>44917</v>
      </c>
      <c r="F68" s="39" t="s">
        <v>79</v>
      </c>
      <c r="G68" s="37">
        <v>44910</v>
      </c>
      <c r="H68" s="38">
        <v>2000000</v>
      </c>
      <c r="I68" s="2"/>
      <c r="J68" s="2"/>
      <c r="K68" s="2"/>
      <c r="L68" s="2"/>
      <c r="M68" s="2"/>
      <c r="N68" s="10"/>
      <c r="O68" s="2">
        <v>2500000</v>
      </c>
      <c r="P68" s="2">
        <v>2500000</v>
      </c>
      <c r="Q68" s="21">
        <f>P68*0.8</f>
        <v>2000000</v>
      </c>
    </row>
    <row r="69" spans="1:17" ht="10.5" customHeight="1">
      <c r="A69" s="6"/>
      <c r="B69" s="4"/>
      <c r="C69" s="4"/>
      <c r="D69" s="4"/>
      <c r="E69" s="18"/>
      <c r="F69" s="6"/>
      <c r="G69" s="18"/>
      <c r="H69" s="2"/>
      <c r="I69" s="2"/>
      <c r="J69" s="2"/>
      <c r="K69" s="2"/>
      <c r="L69" s="2"/>
      <c r="M69" s="2"/>
      <c r="N69" s="10"/>
      <c r="O69" s="2"/>
      <c r="P69" s="2"/>
      <c r="Q69" s="21"/>
    </row>
    <row r="70" spans="1:17" ht="10.5" customHeight="1">
      <c r="A70" s="6">
        <v>115554</v>
      </c>
      <c r="B70" s="6">
        <v>10</v>
      </c>
      <c r="C70" s="4" t="s">
        <v>70</v>
      </c>
      <c r="D70" s="4"/>
      <c r="E70" s="18">
        <v>45474</v>
      </c>
      <c r="F70" s="27" t="s">
        <v>104</v>
      </c>
      <c r="G70" s="18"/>
      <c r="H70" s="2"/>
      <c r="I70" s="2"/>
      <c r="J70" s="2">
        <v>1080800</v>
      </c>
      <c r="K70" s="2"/>
      <c r="L70" s="2"/>
      <c r="M70" s="2"/>
      <c r="N70" s="10" t="s">
        <v>71</v>
      </c>
      <c r="O70" s="2">
        <v>1351000</v>
      </c>
      <c r="P70" s="2">
        <v>1603650</v>
      </c>
      <c r="Q70" s="21">
        <f>P70*0.8</f>
        <v>1282920</v>
      </c>
    </row>
    <row r="71" spans="1:17" ht="10.5" customHeight="1">
      <c r="A71" s="6">
        <v>115395</v>
      </c>
      <c r="B71" s="6">
        <v>10</v>
      </c>
      <c r="C71" s="4" t="s">
        <v>52</v>
      </c>
      <c r="D71" s="4"/>
      <c r="E71" s="18">
        <v>45159</v>
      </c>
      <c r="F71" s="27" t="s">
        <v>103</v>
      </c>
      <c r="G71" s="18"/>
      <c r="H71" s="2"/>
      <c r="I71" s="2">
        <v>1152800</v>
      </c>
      <c r="J71" s="2"/>
      <c r="K71" s="2"/>
      <c r="L71" s="2"/>
      <c r="M71" s="2"/>
      <c r="N71" s="10" t="s">
        <v>53</v>
      </c>
      <c r="O71" s="2">
        <v>1441000</v>
      </c>
      <c r="P71" s="2">
        <v>1707150</v>
      </c>
      <c r="Q71" s="21">
        <f>P71*0.8</f>
        <v>1365720</v>
      </c>
    </row>
    <row r="72" spans="1:17" ht="10.5" customHeight="1">
      <c r="A72" s="6"/>
      <c r="B72" s="6"/>
      <c r="C72" s="4"/>
      <c r="D72" s="6"/>
      <c r="E72" s="19"/>
      <c r="F72" s="20"/>
      <c r="G72" s="18"/>
      <c r="H72" s="2"/>
      <c r="I72" s="2"/>
      <c r="J72" s="2"/>
      <c r="K72" s="2"/>
      <c r="L72" s="2"/>
      <c r="M72" s="2"/>
      <c r="N72" s="10"/>
      <c r="O72" s="2"/>
      <c r="P72" s="2"/>
      <c r="Q72" s="21"/>
    </row>
    <row r="73" spans="1:17" ht="10.5" customHeight="1">
      <c r="A73" s="6">
        <v>111254</v>
      </c>
      <c r="B73" s="6">
        <v>6</v>
      </c>
      <c r="C73" s="4" t="s">
        <v>54</v>
      </c>
      <c r="D73" s="6" t="s">
        <v>13</v>
      </c>
      <c r="E73" s="19">
        <v>45149</v>
      </c>
      <c r="F73" s="20" t="s">
        <v>103</v>
      </c>
      <c r="G73" s="18"/>
      <c r="H73" s="2"/>
      <c r="I73" s="2">
        <v>2000000</v>
      </c>
      <c r="J73" s="2"/>
      <c r="K73" s="2"/>
      <c r="L73" s="2"/>
      <c r="M73" s="2"/>
      <c r="N73" s="10" t="s">
        <v>55</v>
      </c>
      <c r="O73" s="2">
        <v>3054000</v>
      </c>
      <c r="P73" s="2">
        <v>2500000</v>
      </c>
      <c r="Q73" s="21">
        <f>P73*0.8</f>
        <v>2000000</v>
      </c>
    </row>
    <row r="74" spans="1:17" ht="10.5" customHeight="1">
      <c r="A74" s="6"/>
      <c r="B74" s="6"/>
      <c r="C74" s="4"/>
      <c r="D74" s="6"/>
      <c r="E74" s="19"/>
      <c r="F74" s="20"/>
      <c r="G74" s="18"/>
      <c r="H74" s="2"/>
      <c r="I74" s="2"/>
      <c r="J74" s="2"/>
      <c r="K74" s="2"/>
      <c r="L74" s="2"/>
      <c r="M74" s="2"/>
      <c r="N74" s="10"/>
      <c r="O74" s="2"/>
      <c r="P74" s="2"/>
      <c r="Q74" s="21"/>
    </row>
    <row r="75" spans="1:17" ht="10.5" customHeight="1">
      <c r="A75" s="35">
        <v>110343</v>
      </c>
      <c r="B75" s="35">
        <v>2</v>
      </c>
      <c r="C75" s="36" t="s">
        <v>42</v>
      </c>
      <c r="D75" s="35" t="s">
        <v>13</v>
      </c>
      <c r="E75" s="40">
        <v>44964</v>
      </c>
      <c r="F75" s="42" t="s">
        <v>48</v>
      </c>
      <c r="G75" s="37">
        <v>44952</v>
      </c>
      <c r="H75" s="38">
        <v>1751933</v>
      </c>
      <c r="I75" s="2"/>
      <c r="J75" s="2"/>
      <c r="K75" s="2"/>
      <c r="L75" s="2"/>
      <c r="M75" s="2"/>
      <c r="N75" s="10" t="s">
        <v>43</v>
      </c>
      <c r="O75" s="2">
        <v>2232000</v>
      </c>
      <c r="P75" s="2">
        <v>2500000</v>
      </c>
      <c r="Q75" s="21">
        <f>P75*0.8</f>
        <v>2000000</v>
      </c>
    </row>
    <row r="76" spans="1:17" ht="10.5" customHeight="1">
      <c r="A76" s="6"/>
      <c r="B76" s="6"/>
      <c r="C76" s="4"/>
      <c r="D76" s="6"/>
      <c r="E76" s="19"/>
      <c r="F76" s="20"/>
      <c r="G76" s="18"/>
      <c r="H76" s="2"/>
      <c r="I76" s="2"/>
      <c r="J76" s="2"/>
      <c r="K76" s="2"/>
      <c r="L76" s="2"/>
      <c r="M76" s="2"/>
      <c r="N76" s="10"/>
      <c r="O76" s="2"/>
      <c r="P76" s="2"/>
      <c r="Q76" s="21"/>
    </row>
    <row r="77" spans="1:17" ht="10.5" customHeight="1">
      <c r="A77" s="6">
        <v>114004</v>
      </c>
      <c r="B77" s="6">
        <v>5</v>
      </c>
      <c r="C77" s="4" t="s">
        <v>90</v>
      </c>
      <c r="D77" s="6"/>
      <c r="E77" s="19">
        <v>46113</v>
      </c>
      <c r="F77" s="20" t="s">
        <v>100</v>
      </c>
      <c r="G77" s="18"/>
      <c r="H77" s="2"/>
      <c r="I77" s="2"/>
      <c r="J77" s="2"/>
      <c r="K77" s="2">
        <v>907200</v>
      </c>
      <c r="L77" s="2"/>
      <c r="M77" s="2"/>
      <c r="N77" s="10" t="s">
        <v>91</v>
      </c>
      <c r="O77" s="2">
        <v>1134000</v>
      </c>
      <c r="P77" s="2">
        <v>1354100</v>
      </c>
      <c r="Q77" s="21">
        <f>P77*0.8</f>
        <v>1083280</v>
      </c>
    </row>
    <row r="78" spans="1:17" ht="10.5" customHeight="1">
      <c r="A78" s="6">
        <v>111372</v>
      </c>
      <c r="B78" s="6">
        <v>5</v>
      </c>
      <c r="C78" s="4" t="s">
        <v>72</v>
      </c>
      <c r="D78" s="6"/>
      <c r="E78" s="19">
        <v>45474</v>
      </c>
      <c r="F78" s="20" t="s">
        <v>104</v>
      </c>
      <c r="G78" s="18"/>
      <c r="H78" s="2"/>
      <c r="I78" s="2"/>
      <c r="J78" s="2">
        <v>1432800</v>
      </c>
      <c r="K78" s="2"/>
      <c r="L78" s="2"/>
      <c r="M78" s="2"/>
      <c r="N78" s="10" t="s">
        <v>73</v>
      </c>
      <c r="O78" s="2">
        <v>1791000</v>
      </c>
      <c r="P78" s="2">
        <v>2091000</v>
      </c>
      <c r="Q78" s="21">
        <f>P78*0.8</f>
        <v>1672800</v>
      </c>
    </row>
    <row r="79" spans="1:17" ht="10.5" customHeight="1">
      <c r="A79" s="6"/>
      <c r="B79" s="6"/>
      <c r="C79" s="4"/>
      <c r="D79" s="6"/>
      <c r="E79" s="19"/>
      <c r="F79" s="20"/>
      <c r="G79" s="18"/>
      <c r="H79" s="2"/>
      <c r="I79" s="2"/>
      <c r="J79" s="2"/>
      <c r="K79" s="2"/>
      <c r="L79" s="2"/>
      <c r="M79" s="2"/>
      <c r="N79" s="10"/>
      <c r="O79" s="2"/>
      <c r="P79" s="2"/>
      <c r="Q79" s="21"/>
    </row>
    <row r="80" spans="1:17" ht="10.5" customHeight="1">
      <c r="A80" s="6">
        <v>115814</v>
      </c>
      <c r="B80" s="6">
        <v>9</v>
      </c>
      <c r="C80" s="4" t="s">
        <v>115</v>
      </c>
      <c r="D80" s="6"/>
      <c r="E80" s="19">
        <v>46204</v>
      </c>
      <c r="F80" s="20" t="s">
        <v>121</v>
      </c>
      <c r="G80" s="18"/>
      <c r="H80" s="2"/>
      <c r="I80" s="2"/>
      <c r="J80" s="2"/>
      <c r="K80" s="2"/>
      <c r="L80" s="2">
        <v>2000000</v>
      </c>
      <c r="M80" s="2"/>
      <c r="N80" s="10" t="s">
        <v>116</v>
      </c>
      <c r="O80" s="2">
        <v>2729000</v>
      </c>
      <c r="P80" s="2">
        <v>2500000</v>
      </c>
      <c r="Q80" s="21">
        <f>P80*0.8</f>
        <v>2000000</v>
      </c>
    </row>
    <row r="81" spans="1:17" ht="10.5" customHeight="1">
      <c r="A81" s="6"/>
      <c r="B81" s="6"/>
      <c r="C81" s="4"/>
      <c r="D81" s="6"/>
      <c r="E81" s="19"/>
      <c r="F81" s="20"/>
      <c r="G81" s="18"/>
      <c r="H81" s="2"/>
      <c r="I81" s="2"/>
      <c r="J81" s="2"/>
      <c r="K81" s="2"/>
      <c r="L81" s="2"/>
      <c r="M81" s="2"/>
      <c r="N81" s="10"/>
      <c r="O81" s="2"/>
      <c r="P81" s="2"/>
      <c r="Q81" s="21"/>
    </row>
    <row r="82" spans="1:17" ht="10.5" customHeight="1">
      <c r="A82" s="35">
        <v>114414</v>
      </c>
      <c r="B82" s="35">
        <v>1</v>
      </c>
      <c r="C82" s="36" t="s">
        <v>60</v>
      </c>
      <c r="D82" s="35" t="s">
        <v>13</v>
      </c>
      <c r="E82" s="40">
        <v>44917</v>
      </c>
      <c r="F82" s="42" t="s">
        <v>79</v>
      </c>
      <c r="G82" s="37">
        <v>44910</v>
      </c>
      <c r="H82" s="38">
        <v>1051660</v>
      </c>
      <c r="I82" s="2"/>
      <c r="J82" s="2"/>
      <c r="K82" s="2"/>
      <c r="L82" s="2"/>
      <c r="M82" s="2"/>
      <c r="N82" s="10" t="s">
        <v>61</v>
      </c>
      <c r="O82" s="2">
        <v>1194000</v>
      </c>
      <c r="P82" s="2">
        <v>1423100</v>
      </c>
      <c r="Q82" s="21">
        <f>P82*0.8</f>
        <v>1138480</v>
      </c>
    </row>
    <row r="83" spans="1:17" ht="10.5" customHeight="1">
      <c r="A83" s="6">
        <v>114054</v>
      </c>
      <c r="B83" s="6">
        <v>1</v>
      </c>
      <c r="C83" s="4" t="s">
        <v>92</v>
      </c>
      <c r="D83" s="6" t="s">
        <v>13</v>
      </c>
      <c r="E83" s="19">
        <v>46080</v>
      </c>
      <c r="F83" s="20" t="s">
        <v>102</v>
      </c>
      <c r="G83" s="18"/>
      <c r="H83" s="2"/>
      <c r="I83" s="2"/>
      <c r="J83" s="2"/>
      <c r="K83" s="2">
        <v>1427200</v>
      </c>
      <c r="L83" s="2"/>
      <c r="M83" s="2"/>
      <c r="N83" s="10" t="s">
        <v>93</v>
      </c>
      <c r="O83" s="2">
        <v>1784000</v>
      </c>
      <c r="P83" s="2">
        <v>2084000</v>
      </c>
      <c r="Q83" s="21">
        <f>P83*0.8</f>
        <v>1667200</v>
      </c>
    </row>
    <row r="84" spans="1:17" ht="10.5" customHeight="1">
      <c r="A84" s="6"/>
      <c r="B84" s="6"/>
      <c r="C84" s="4"/>
      <c r="D84" s="6"/>
      <c r="E84" s="19"/>
      <c r="F84" s="27"/>
      <c r="G84" s="18"/>
      <c r="H84" s="2"/>
      <c r="I84" s="2"/>
      <c r="J84" s="2"/>
      <c r="K84" s="2"/>
      <c r="L84" s="2"/>
      <c r="M84" s="2"/>
      <c r="N84" s="10"/>
      <c r="O84" s="2"/>
      <c r="P84" s="2"/>
      <c r="Q84" s="21"/>
    </row>
    <row r="85" spans="1:17" ht="10.5" customHeight="1">
      <c r="A85" s="6">
        <v>111580</v>
      </c>
      <c r="B85" s="6">
        <v>2</v>
      </c>
      <c r="C85" s="4" t="s">
        <v>74</v>
      </c>
      <c r="D85" s="6" t="s">
        <v>13</v>
      </c>
      <c r="E85" s="19">
        <v>45731</v>
      </c>
      <c r="F85" s="27" t="s">
        <v>77</v>
      </c>
      <c r="G85" s="18"/>
      <c r="H85" s="2"/>
      <c r="I85" s="2"/>
      <c r="J85" s="2">
        <v>1432800</v>
      </c>
      <c r="K85" s="2"/>
      <c r="L85" s="2"/>
      <c r="M85" s="2"/>
      <c r="N85" s="10"/>
      <c r="O85" s="2">
        <v>1791000</v>
      </c>
      <c r="P85" s="2">
        <v>2091000</v>
      </c>
      <c r="Q85" s="21">
        <f>P85*0.8</f>
        <v>1672800</v>
      </c>
    </row>
    <row r="86" spans="1:17" ht="10.5" customHeight="1">
      <c r="A86" s="6">
        <v>118976</v>
      </c>
      <c r="B86" s="6">
        <v>2</v>
      </c>
      <c r="C86" s="4" t="s">
        <v>135</v>
      </c>
      <c r="D86" s="6" t="s">
        <v>13</v>
      </c>
      <c r="E86" s="19">
        <v>46844</v>
      </c>
      <c r="F86" s="27" t="s">
        <v>144</v>
      </c>
      <c r="G86" s="18"/>
      <c r="H86" s="2"/>
      <c r="I86" s="2"/>
      <c r="J86" s="2"/>
      <c r="K86" s="2"/>
      <c r="L86" s="2"/>
      <c r="M86" s="2">
        <v>1376000</v>
      </c>
      <c r="N86" s="10" t="s">
        <v>136</v>
      </c>
      <c r="O86" s="2">
        <v>1720000</v>
      </c>
      <c r="P86" s="2">
        <v>2020000</v>
      </c>
      <c r="Q86" s="21">
        <f>P86*0.8</f>
        <v>1616000</v>
      </c>
    </row>
    <row r="87" spans="1:17" ht="10.5" customHeight="1">
      <c r="A87" s="6">
        <v>116724</v>
      </c>
      <c r="B87" s="6">
        <v>2</v>
      </c>
      <c r="C87" s="4" t="s">
        <v>94</v>
      </c>
      <c r="D87" s="6" t="s">
        <v>13</v>
      </c>
      <c r="E87" s="19">
        <v>46082</v>
      </c>
      <c r="F87" s="27" t="s">
        <v>102</v>
      </c>
      <c r="G87" s="18"/>
      <c r="H87" s="2"/>
      <c r="I87" s="2"/>
      <c r="J87" s="2"/>
      <c r="K87" s="2">
        <v>1337600</v>
      </c>
      <c r="L87" s="2"/>
      <c r="M87" s="2"/>
      <c r="N87" s="10"/>
      <c r="O87" s="2">
        <v>1672000</v>
      </c>
      <c r="P87" s="2">
        <v>1972000</v>
      </c>
      <c r="Q87" s="21">
        <f>P87*0.8</f>
        <v>1577600</v>
      </c>
    </row>
    <row r="88" spans="1:17" ht="10.5" customHeight="1">
      <c r="A88" s="6"/>
      <c r="B88" s="6"/>
      <c r="C88" s="4"/>
      <c r="D88" s="6"/>
      <c r="E88" s="19"/>
      <c r="F88" s="27"/>
      <c r="G88" s="18"/>
      <c r="H88" s="2"/>
      <c r="I88" s="2"/>
      <c r="J88" s="2"/>
      <c r="K88" s="2"/>
      <c r="L88" s="2"/>
      <c r="M88" s="2"/>
      <c r="N88" s="10"/>
      <c r="O88" s="2"/>
      <c r="P88" s="2"/>
      <c r="Q88" s="21"/>
    </row>
    <row r="89" spans="1:17" ht="9.75">
      <c r="A89" s="35">
        <v>116883</v>
      </c>
      <c r="B89" s="35">
        <v>9</v>
      </c>
      <c r="C89" s="36" t="s">
        <v>126</v>
      </c>
      <c r="D89" s="35" t="s">
        <v>13</v>
      </c>
      <c r="E89" s="40">
        <v>44875</v>
      </c>
      <c r="F89" s="41" t="s">
        <v>46</v>
      </c>
      <c r="G89" s="37">
        <v>44868</v>
      </c>
      <c r="H89" s="38">
        <v>435000</v>
      </c>
      <c r="I89" s="2"/>
      <c r="J89" s="2"/>
      <c r="K89" s="2"/>
      <c r="L89" s="2"/>
      <c r="M89" s="2"/>
      <c r="N89" s="10" t="s">
        <v>127</v>
      </c>
      <c r="O89" s="2">
        <v>543340</v>
      </c>
      <c r="P89" s="2">
        <v>543750</v>
      </c>
      <c r="Q89" s="21">
        <f>P89*0.8</f>
        <v>435000</v>
      </c>
    </row>
    <row r="90" spans="1:17" ht="9.75">
      <c r="A90" s="6"/>
      <c r="B90" s="6"/>
      <c r="C90" s="4"/>
      <c r="D90" s="6"/>
      <c r="E90" s="19"/>
      <c r="F90" s="29"/>
      <c r="G90" s="18"/>
      <c r="H90" s="2"/>
      <c r="I90" s="2"/>
      <c r="J90" s="2"/>
      <c r="K90" s="2"/>
      <c r="L90" s="2"/>
      <c r="M90" s="2"/>
      <c r="N90" s="10"/>
      <c r="O90" s="2"/>
      <c r="P90" s="2"/>
      <c r="Q90" s="21"/>
    </row>
    <row r="91" spans="1:17" ht="9.75">
      <c r="A91" s="6">
        <v>111582</v>
      </c>
      <c r="B91" s="6">
        <v>2</v>
      </c>
      <c r="C91" s="4" t="s">
        <v>75</v>
      </c>
      <c r="D91" s="6" t="s">
        <v>13</v>
      </c>
      <c r="E91" s="19">
        <v>45707</v>
      </c>
      <c r="F91" s="29" t="s">
        <v>77</v>
      </c>
      <c r="G91" s="18"/>
      <c r="H91" s="2"/>
      <c r="I91" s="2"/>
      <c r="J91" s="2">
        <v>2000000</v>
      </c>
      <c r="K91" s="2"/>
      <c r="L91" s="2"/>
      <c r="M91" s="2"/>
      <c r="N91" s="10" t="s">
        <v>76</v>
      </c>
      <c r="O91" s="2">
        <v>3494000</v>
      </c>
      <c r="P91" s="2">
        <v>2500000</v>
      </c>
      <c r="Q91" s="21">
        <f>P91*0.8</f>
        <v>2000000</v>
      </c>
    </row>
    <row r="92" spans="1:17" ht="11.25" customHeight="1">
      <c r="A92" s="6"/>
      <c r="B92" s="6"/>
      <c r="C92" s="4"/>
      <c r="D92" s="6"/>
      <c r="E92" s="19"/>
      <c r="F92" s="29"/>
      <c r="G92" s="18"/>
      <c r="H92" s="2"/>
      <c r="I92" s="2"/>
      <c r="J92" s="2"/>
      <c r="K92" s="2"/>
      <c r="L92" s="2"/>
      <c r="M92" s="2"/>
      <c r="N92" s="10"/>
      <c r="O92" s="2"/>
      <c r="P92" s="2"/>
      <c r="Q92" s="21"/>
    </row>
    <row r="93" spans="1:17" ht="11.25" customHeight="1">
      <c r="A93" s="6">
        <v>115187</v>
      </c>
      <c r="B93" s="6">
        <v>4</v>
      </c>
      <c r="C93" s="4" t="s">
        <v>105</v>
      </c>
      <c r="D93" s="6" t="s">
        <v>13</v>
      </c>
      <c r="E93" s="19">
        <v>46113</v>
      </c>
      <c r="F93" s="29" t="s">
        <v>100</v>
      </c>
      <c r="G93" s="18"/>
      <c r="H93" s="2"/>
      <c r="I93" s="2"/>
      <c r="J93" s="2"/>
      <c r="K93" s="2">
        <v>2000000</v>
      </c>
      <c r="L93" s="2"/>
      <c r="M93" s="2"/>
      <c r="N93" s="10" t="s">
        <v>95</v>
      </c>
      <c r="O93" s="2">
        <v>3498000</v>
      </c>
      <c r="P93" s="2">
        <v>2500000</v>
      </c>
      <c r="Q93" s="21">
        <f>P93*0.8</f>
        <v>2000000</v>
      </c>
    </row>
    <row r="94" spans="1:17" ht="11.25" customHeight="1">
      <c r="A94" s="6"/>
      <c r="B94" s="6"/>
      <c r="C94" s="4"/>
      <c r="D94" s="6"/>
      <c r="E94" s="19"/>
      <c r="F94" s="29"/>
      <c r="G94" s="18"/>
      <c r="H94" s="2"/>
      <c r="I94" s="2"/>
      <c r="J94" s="2"/>
      <c r="K94" s="2"/>
      <c r="L94" s="2"/>
      <c r="M94" s="2"/>
      <c r="N94" s="10"/>
      <c r="O94" s="2"/>
      <c r="P94" s="2"/>
      <c r="Q94" s="21"/>
    </row>
    <row r="95" spans="1:17" ht="11.25" customHeight="1">
      <c r="A95" s="6">
        <v>116115</v>
      </c>
      <c r="B95" s="6">
        <v>6</v>
      </c>
      <c r="C95" s="4" t="s">
        <v>96</v>
      </c>
      <c r="D95" s="6" t="s">
        <v>13</v>
      </c>
      <c r="E95" s="19">
        <v>45839</v>
      </c>
      <c r="F95" s="29" t="s">
        <v>98</v>
      </c>
      <c r="G95" s="18"/>
      <c r="H95" s="2"/>
      <c r="I95" s="2"/>
      <c r="J95" s="2"/>
      <c r="K95" s="2">
        <v>936000</v>
      </c>
      <c r="L95" s="2"/>
      <c r="M95" s="2"/>
      <c r="N95" s="10" t="s">
        <v>97</v>
      </c>
      <c r="O95" s="2">
        <v>1170000</v>
      </c>
      <c r="P95" s="2">
        <v>1395500</v>
      </c>
      <c r="Q95" s="21">
        <f>P95*0.8</f>
        <v>1116400</v>
      </c>
    </row>
    <row r="96" spans="1:17" ht="10.5" customHeight="1">
      <c r="A96" s="6">
        <v>108536</v>
      </c>
      <c r="B96" s="6">
        <v>6</v>
      </c>
      <c r="C96" s="4" t="s">
        <v>44</v>
      </c>
      <c r="D96" s="6" t="s">
        <v>13</v>
      </c>
      <c r="E96" s="19">
        <v>45078</v>
      </c>
      <c r="F96" s="20" t="s">
        <v>47</v>
      </c>
      <c r="G96" s="18" t="s">
        <v>80</v>
      </c>
      <c r="H96" s="2">
        <v>2000000</v>
      </c>
      <c r="I96" s="2"/>
      <c r="J96" s="2"/>
      <c r="K96" s="2"/>
      <c r="L96" s="2"/>
      <c r="M96" s="2"/>
      <c r="N96" s="10" t="s">
        <v>45</v>
      </c>
      <c r="O96" s="2">
        <v>2460000</v>
      </c>
      <c r="P96" s="2">
        <v>2500000</v>
      </c>
      <c r="Q96" s="21">
        <f>P96*0.8</f>
        <v>2000000</v>
      </c>
    </row>
    <row r="97" spans="1:17" ht="10.5" customHeight="1">
      <c r="A97" s="6"/>
      <c r="B97" s="6"/>
      <c r="C97" s="4"/>
      <c r="D97" s="6"/>
      <c r="E97" s="19"/>
      <c r="F97" s="20"/>
      <c r="G97" s="18"/>
      <c r="H97" s="2"/>
      <c r="I97" s="2"/>
      <c r="J97" s="2"/>
      <c r="K97" s="2"/>
      <c r="L97" s="2"/>
      <c r="M97" s="2"/>
      <c r="N97" s="10"/>
      <c r="O97" s="2"/>
      <c r="P97" s="2"/>
      <c r="Q97" s="21"/>
    </row>
    <row r="98" spans="1:17" ht="10.5" customHeight="1">
      <c r="A98" s="6">
        <v>101976</v>
      </c>
      <c r="B98" s="6">
        <v>1</v>
      </c>
      <c r="C98" s="4" t="s">
        <v>56</v>
      </c>
      <c r="D98" s="6"/>
      <c r="E98" s="19">
        <v>45327</v>
      </c>
      <c r="F98" s="20" t="s">
        <v>58</v>
      </c>
      <c r="G98" s="18"/>
      <c r="H98" s="2"/>
      <c r="I98" s="2">
        <v>1624000</v>
      </c>
      <c r="J98" s="2"/>
      <c r="K98" s="2"/>
      <c r="L98" s="2"/>
      <c r="M98" s="2"/>
      <c r="N98" s="10" t="s">
        <v>32</v>
      </c>
      <c r="O98" s="2">
        <v>2030000</v>
      </c>
      <c r="P98" s="2">
        <v>2333000</v>
      </c>
      <c r="Q98" s="21">
        <f>P98*0.8</f>
        <v>1866400</v>
      </c>
    </row>
    <row r="99" spans="1:17" ht="10.5" customHeight="1">
      <c r="A99" s="6">
        <v>118619</v>
      </c>
      <c r="B99" s="6">
        <v>1</v>
      </c>
      <c r="C99" s="4" t="s">
        <v>137</v>
      </c>
      <c r="D99" s="6"/>
      <c r="E99" s="19">
        <v>46787</v>
      </c>
      <c r="F99" s="20" t="s">
        <v>142</v>
      </c>
      <c r="G99" s="18"/>
      <c r="H99" s="2"/>
      <c r="I99" s="2"/>
      <c r="J99" s="2"/>
      <c r="K99" s="2"/>
      <c r="L99" s="2"/>
      <c r="M99" s="2">
        <v>2000000</v>
      </c>
      <c r="N99" s="10"/>
      <c r="O99" s="2">
        <v>3072000</v>
      </c>
      <c r="P99" s="2">
        <v>2500000</v>
      </c>
      <c r="Q99" s="21">
        <f>P99*0.8</f>
        <v>2000000</v>
      </c>
    </row>
    <row r="100" spans="1:17" ht="10.5" customHeight="1">
      <c r="A100" s="6"/>
      <c r="B100" s="6"/>
      <c r="C100" s="4"/>
      <c r="D100" s="6"/>
      <c r="E100" s="19"/>
      <c r="F100" s="20"/>
      <c r="G100" s="18"/>
      <c r="H100" s="2"/>
      <c r="I100" s="2"/>
      <c r="J100" s="2"/>
      <c r="K100" s="2"/>
      <c r="L100" s="2"/>
      <c r="M100" s="2"/>
      <c r="N100" s="10"/>
      <c r="O100" s="2"/>
      <c r="P100" s="2"/>
      <c r="Q100" s="21"/>
    </row>
    <row r="101" spans="1:17" ht="10.5" customHeight="1">
      <c r="A101" s="6">
        <v>116884</v>
      </c>
      <c r="B101" s="6">
        <v>2</v>
      </c>
      <c r="C101" s="4" t="s">
        <v>111</v>
      </c>
      <c r="D101" s="6" t="s">
        <v>13</v>
      </c>
      <c r="E101" s="18">
        <v>46447</v>
      </c>
      <c r="F101" s="27" t="s">
        <v>124</v>
      </c>
      <c r="G101" s="18"/>
      <c r="H101" s="2"/>
      <c r="I101" s="2"/>
      <c r="J101" s="2"/>
      <c r="K101" s="2"/>
      <c r="L101" s="2">
        <v>2000000</v>
      </c>
      <c r="M101" s="2"/>
      <c r="N101" s="10" t="s">
        <v>112</v>
      </c>
      <c r="O101" s="2">
        <v>3144500</v>
      </c>
      <c r="P101" s="2">
        <v>2500000</v>
      </c>
      <c r="Q101" s="21">
        <f>P101*0.8</f>
        <v>2000000</v>
      </c>
    </row>
    <row r="102" spans="1:17" ht="10.5" customHeight="1">
      <c r="A102" s="6">
        <v>110370</v>
      </c>
      <c r="B102" s="6">
        <v>2</v>
      </c>
      <c r="C102" s="4" t="s">
        <v>57</v>
      </c>
      <c r="D102" s="6" t="s">
        <v>13</v>
      </c>
      <c r="E102" s="18">
        <v>45364</v>
      </c>
      <c r="F102" s="27" t="s">
        <v>58</v>
      </c>
      <c r="G102" s="18"/>
      <c r="H102" s="2"/>
      <c r="I102" s="2">
        <v>1301600</v>
      </c>
      <c r="J102" s="2"/>
      <c r="K102" s="2"/>
      <c r="L102" s="2"/>
      <c r="M102" s="2"/>
      <c r="N102" s="10"/>
      <c r="O102" s="2">
        <v>1627000</v>
      </c>
      <c r="P102" s="2">
        <v>1921050</v>
      </c>
      <c r="Q102" s="21">
        <f>P102*0.8</f>
        <v>1536840</v>
      </c>
    </row>
    <row r="103" spans="1:17" ht="10.5" customHeight="1">
      <c r="A103" s="6"/>
      <c r="B103" s="6"/>
      <c r="C103" s="4"/>
      <c r="D103" s="6"/>
      <c r="E103" s="18"/>
      <c r="F103" s="27"/>
      <c r="G103" s="18"/>
      <c r="H103" s="2"/>
      <c r="I103" s="2"/>
      <c r="J103" s="2"/>
      <c r="K103" s="2"/>
      <c r="L103" s="2"/>
      <c r="M103" s="2"/>
      <c r="N103" s="10"/>
      <c r="O103" s="2"/>
      <c r="P103" s="2"/>
      <c r="Q103" s="21"/>
    </row>
    <row r="104" spans="1:17" ht="10.5" customHeight="1">
      <c r="A104" s="6">
        <v>117810</v>
      </c>
      <c r="B104" s="6">
        <v>1</v>
      </c>
      <c r="C104" s="4" t="s">
        <v>110</v>
      </c>
      <c r="D104" s="6" t="s">
        <v>13</v>
      </c>
      <c r="E104" s="18">
        <v>46367</v>
      </c>
      <c r="F104" s="27" t="s">
        <v>130</v>
      </c>
      <c r="G104" s="18"/>
      <c r="H104" s="2"/>
      <c r="I104" s="2"/>
      <c r="J104" s="2"/>
      <c r="K104" s="2"/>
      <c r="L104" s="2">
        <v>2000000</v>
      </c>
      <c r="M104" s="2"/>
      <c r="N104" s="10"/>
      <c r="O104" s="2">
        <v>3104000</v>
      </c>
      <c r="P104" s="2">
        <v>2500000</v>
      </c>
      <c r="Q104" s="21">
        <f>P16:P104*0.8</f>
        <v>2000000</v>
      </c>
    </row>
    <row r="105" spans="1:17" ht="10.5" customHeight="1">
      <c r="A105" s="6"/>
      <c r="B105" s="4"/>
      <c r="C105" s="4"/>
      <c r="D105" s="4"/>
      <c r="E105" s="18"/>
      <c r="F105" s="4"/>
      <c r="G105" s="18"/>
      <c r="H105" s="2"/>
      <c r="I105" s="2"/>
      <c r="J105" s="2"/>
      <c r="K105" s="2"/>
      <c r="L105" s="2"/>
      <c r="M105" s="2"/>
      <c r="N105" s="10"/>
      <c r="O105" s="2"/>
      <c r="P105" s="2"/>
      <c r="Q105" s="13"/>
    </row>
    <row r="106" spans="1:17" ht="10.5" customHeight="1">
      <c r="A106" s="6" t="s">
        <v>14</v>
      </c>
      <c r="B106" s="6" t="s">
        <v>15</v>
      </c>
      <c r="C106" s="4" t="s">
        <v>24</v>
      </c>
      <c r="D106" s="6"/>
      <c r="E106" s="18"/>
      <c r="F106" s="4"/>
      <c r="G106" s="18"/>
      <c r="H106" s="2">
        <v>478298</v>
      </c>
      <c r="I106" s="2"/>
      <c r="J106" s="2"/>
      <c r="K106" s="2"/>
      <c r="L106" s="2"/>
      <c r="M106" s="2"/>
      <c r="N106" s="10"/>
      <c r="O106" s="2"/>
      <c r="P106" s="2"/>
      <c r="Q106" s="13"/>
    </row>
    <row r="107" spans="1:17" ht="10.5" customHeight="1">
      <c r="A107" s="6">
        <v>116513</v>
      </c>
      <c r="B107" s="6"/>
      <c r="C107" s="4" t="s">
        <v>125</v>
      </c>
      <c r="D107" s="6"/>
      <c r="E107" s="18"/>
      <c r="F107" s="4"/>
      <c r="G107" s="18"/>
      <c r="H107" s="2">
        <v>441353</v>
      </c>
      <c r="I107" s="2"/>
      <c r="J107" s="2"/>
      <c r="K107" s="2"/>
      <c r="L107" s="2"/>
      <c r="M107" s="2"/>
      <c r="N107" s="10"/>
      <c r="O107" s="2"/>
      <c r="P107" s="2"/>
      <c r="Q107" s="13"/>
    </row>
    <row r="108" spans="1:17" ht="10.5" customHeight="1">
      <c r="A108" s="6">
        <v>119189</v>
      </c>
      <c r="B108" s="6"/>
      <c r="C108" s="4" t="s">
        <v>145</v>
      </c>
      <c r="D108" s="6"/>
      <c r="E108" s="18"/>
      <c r="F108" s="4"/>
      <c r="G108" s="18"/>
      <c r="H108" s="2"/>
      <c r="I108" s="2">
        <v>400000</v>
      </c>
      <c r="J108" s="2"/>
      <c r="K108" s="2"/>
      <c r="L108" s="2"/>
      <c r="M108" s="2"/>
      <c r="N108" s="10"/>
      <c r="O108" s="2"/>
      <c r="P108" s="2"/>
      <c r="Q108" s="13"/>
    </row>
    <row r="109" spans="1:17" ht="10.5" customHeight="1">
      <c r="A109" s="6" t="s">
        <v>14</v>
      </c>
      <c r="B109" s="6" t="s">
        <v>15</v>
      </c>
      <c r="C109" s="4" t="s">
        <v>20</v>
      </c>
      <c r="D109" s="6"/>
      <c r="E109" s="18"/>
      <c r="F109" s="4"/>
      <c r="G109" s="18"/>
      <c r="H109" s="2">
        <v>31264</v>
      </c>
      <c r="I109" s="2"/>
      <c r="J109" s="2"/>
      <c r="K109" s="2"/>
      <c r="L109" s="2"/>
      <c r="M109" s="2"/>
      <c r="N109" s="10"/>
      <c r="O109" s="2"/>
      <c r="P109" s="2"/>
      <c r="Q109" s="13"/>
    </row>
    <row r="110" spans="1:17" ht="10.5" customHeight="1">
      <c r="A110" s="6"/>
      <c r="B110" s="4"/>
      <c r="C110" s="4"/>
      <c r="D110" s="4"/>
      <c r="E110" s="18"/>
      <c r="F110" s="4"/>
      <c r="G110" s="18"/>
      <c r="H110" s="13" t="s">
        <v>16</v>
      </c>
      <c r="I110" s="13" t="s">
        <v>16</v>
      </c>
      <c r="J110" s="13" t="s">
        <v>16</v>
      </c>
      <c r="K110" s="13" t="s">
        <v>16</v>
      </c>
      <c r="L110" s="13" t="s">
        <v>16</v>
      </c>
      <c r="M110" s="13" t="s">
        <v>16</v>
      </c>
      <c r="N110" s="4"/>
      <c r="O110" s="2"/>
      <c r="P110" s="2"/>
      <c r="Q110" s="13"/>
    </row>
    <row r="111" spans="1:17" ht="10.5" customHeight="1">
      <c r="A111" s="6"/>
      <c r="B111" s="6"/>
      <c r="C111" s="4" t="s">
        <v>17</v>
      </c>
      <c r="D111" s="4"/>
      <c r="E111" s="4"/>
      <c r="F111" s="4"/>
      <c r="G111" s="18"/>
      <c r="H111" s="17">
        <f aca="true" t="shared" si="0" ref="H111:M111">SUM(H5:H109)</f>
        <v>18304556</v>
      </c>
      <c r="I111" s="17">
        <f t="shared" si="0"/>
        <v>16166601</v>
      </c>
      <c r="J111" s="17">
        <f t="shared" si="0"/>
        <v>14740000</v>
      </c>
      <c r="K111" s="17">
        <f t="shared" si="0"/>
        <v>14716800</v>
      </c>
      <c r="L111" s="17">
        <f t="shared" si="0"/>
        <v>13687200</v>
      </c>
      <c r="M111" s="17">
        <f t="shared" si="0"/>
        <v>11495000</v>
      </c>
      <c r="N111" s="21"/>
      <c r="O111" s="4"/>
      <c r="P111" s="4"/>
      <c r="Q111" s="13"/>
    </row>
    <row r="112" spans="1:17" ht="10.5" customHeight="1">
      <c r="A112" s="6"/>
      <c r="B112" s="6"/>
      <c r="C112" s="4" t="s">
        <v>129</v>
      </c>
      <c r="D112" s="4"/>
      <c r="E112" s="4"/>
      <c r="F112" s="4"/>
      <c r="G112" s="18"/>
      <c r="H112" s="17">
        <f>14292963-1300000+2896407</f>
        <v>15889370</v>
      </c>
      <c r="I112" s="17">
        <v>14292963</v>
      </c>
      <c r="J112" s="17">
        <v>14292963</v>
      </c>
      <c r="K112" s="17">
        <v>14292963</v>
      </c>
      <c r="L112" s="17">
        <v>14292963</v>
      </c>
      <c r="M112" s="17">
        <v>14292963</v>
      </c>
      <c r="N112" s="10"/>
      <c r="O112" s="2"/>
      <c r="P112" s="2"/>
      <c r="Q112" s="13"/>
    </row>
    <row r="113" spans="1:17" ht="10.5" customHeight="1">
      <c r="A113" s="6"/>
      <c r="B113" s="6"/>
      <c r="C113" s="4" t="s">
        <v>18</v>
      </c>
      <c r="D113" s="4"/>
      <c r="E113" s="4"/>
      <c r="F113" s="4"/>
      <c r="G113" s="18"/>
      <c r="H113" s="17">
        <f aca="true" t="shared" si="1" ref="H113:M113">H112-H111</f>
        <v>-2415186</v>
      </c>
      <c r="I113" s="17">
        <f t="shared" si="1"/>
        <v>-1873638</v>
      </c>
      <c r="J113" s="17">
        <f t="shared" si="1"/>
        <v>-447037</v>
      </c>
      <c r="K113" s="17">
        <f t="shared" si="1"/>
        <v>-423837</v>
      </c>
      <c r="L113" s="17">
        <f t="shared" si="1"/>
        <v>605763</v>
      </c>
      <c r="M113" s="17">
        <f t="shared" si="1"/>
        <v>2797963</v>
      </c>
      <c r="N113" s="10"/>
      <c r="O113" s="2"/>
      <c r="P113" s="2"/>
      <c r="Q113" s="13"/>
    </row>
    <row r="114" spans="1:17" ht="10.5" customHeight="1">
      <c r="A114" s="6"/>
      <c r="B114" s="6"/>
      <c r="C114" s="4" t="s">
        <v>19</v>
      </c>
      <c r="D114" s="4"/>
      <c r="E114" s="19"/>
      <c r="F114" s="20"/>
      <c r="G114" s="18"/>
      <c r="H114" s="17">
        <f>H113</f>
        <v>-2415186</v>
      </c>
      <c r="I114" s="17">
        <f>H114+I113</f>
        <v>-4288824</v>
      </c>
      <c r="J114" s="17">
        <f>I114+J113</f>
        <v>-4735861</v>
      </c>
      <c r="K114" s="17">
        <f>J114+K113</f>
        <v>-5159698</v>
      </c>
      <c r="L114" s="17">
        <f>K114+L113</f>
        <v>-4553935</v>
      </c>
      <c r="M114" s="17">
        <f>L114+M113</f>
        <v>-1755972</v>
      </c>
      <c r="N114" s="10"/>
      <c r="O114" s="2"/>
      <c r="P114" s="2"/>
      <c r="Q114" s="13"/>
    </row>
    <row r="115" spans="1:17" ht="10.5" customHeight="1">
      <c r="A115" s="6"/>
      <c r="B115" s="6"/>
      <c r="C115" s="4"/>
      <c r="D115" s="4"/>
      <c r="E115" s="4"/>
      <c r="F115" s="4"/>
      <c r="G115" s="18"/>
      <c r="H115" s="4"/>
      <c r="I115" s="4"/>
      <c r="J115" s="4"/>
      <c r="K115" s="4"/>
      <c r="L115" s="4"/>
      <c r="M115" s="4"/>
      <c r="N115" s="10"/>
      <c r="O115" s="2"/>
      <c r="P115" s="2"/>
      <c r="Q115" s="13"/>
    </row>
    <row r="116" spans="1:17" ht="10.5" customHeight="1">
      <c r="A116" s="6"/>
      <c r="B116" s="6"/>
      <c r="C116" s="4" t="s">
        <v>23</v>
      </c>
      <c r="D116" s="4"/>
      <c r="E116" s="4"/>
      <c r="F116" s="4"/>
      <c r="G116" s="18"/>
      <c r="H116" s="2">
        <v>2973048</v>
      </c>
      <c r="I116" s="2">
        <v>2553594</v>
      </c>
      <c r="J116" s="2">
        <v>2428000</v>
      </c>
      <c r="K116" s="2">
        <v>3321700</v>
      </c>
      <c r="L116" s="2">
        <v>1886700</v>
      </c>
      <c r="M116" s="2">
        <v>3733050</v>
      </c>
      <c r="N116" s="10" t="s">
        <v>25</v>
      </c>
      <c r="O116" s="2"/>
      <c r="P116" s="2"/>
      <c r="Q116" s="13"/>
    </row>
    <row r="117" spans="1:17" ht="9.75">
      <c r="A117" s="6"/>
      <c r="B117" s="6"/>
      <c r="C117" s="4"/>
      <c r="D117" s="4"/>
      <c r="E117" s="4"/>
      <c r="F117" s="4"/>
      <c r="G117" s="11"/>
      <c r="H117" s="4"/>
      <c r="I117" s="4"/>
      <c r="J117" s="4"/>
      <c r="K117" s="4"/>
      <c r="L117" s="4"/>
      <c r="M117" s="4"/>
      <c r="N117" s="10"/>
      <c r="O117" s="2"/>
      <c r="P117" s="2"/>
      <c r="Q117" s="13"/>
    </row>
    <row r="118" spans="1:17" ht="10.5" customHeight="1">
      <c r="A118" s="6"/>
      <c r="B118" s="6"/>
      <c r="C118" s="4"/>
      <c r="D118" s="4"/>
      <c r="E118" s="4"/>
      <c r="F118" s="4"/>
      <c r="G118" s="11"/>
      <c r="H118" s="4"/>
      <c r="I118" s="4"/>
      <c r="J118" s="4"/>
      <c r="K118" s="4"/>
      <c r="L118" s="4"/>
      <c r="M118" s="4"/>
      <c r="N118" s="10"/>
      <c r="O118" s="2"/>
      <c r="P118" s="2"/>
      <c r="Q118" s="13"/>
    </row>
    <row r="119" spans="1:17" ht="9.75">
      <c r="A119" s="6"/>
      <c r="B119" s="6"/>
      <c r="C119" s="4"/>
      <c r="D119" s="4"/>
      <c r="E119" s="4"/>
      <c r="F119" s="4"/>
      <c r="G119" s="25"/>
      <c r="H119" s="4"/>
      <c r="I119" s="4"/>
      <c r="J119" s="4"/>
      <c r="K119" s="4"/>
      <c r="L119" s="4"/>
      <c r="M119" s="4"/>
      <c r="N119" s="10"/>
      <c r="O119" s="2"/>
      <c r="P119" s="2"/>
      <c r="Q119" s="13"/>
    </row>
    <row r="120" spans="1:17" ht="12" customHeight="1">
      <c r="A120" s="6"/>
      <c r="B120" s="6"/>
      <c r="C120" s="4"/>
      <c r="D120" s="4"/>
      <c r="E120" s="4"/>
      <c r="F120" s="4"/>
      <c r="G120" s="25"/>
      <c r="H120" s="4"/>
      <c r="I120" s="4"/>
      <c r="J120" s="4"/>
      <c r="K120" s="4"/>
      <c r="L120" s="4"/>
      <c r="M120" s="4"/>
      <c r="N120" s="10"/>
      <c r="O120" s="12"/>
      <c r="P120" s="2"/>
      <c r="Q120" s="24"/>
    </row>
    <row r="121" spans="1:17" ht="9.75">
      <c r="A121" s="6"/>
      <c r="B121" s="6"/>
      <c r="C121" s="4"/>
      <c r="D121" s="4"/>
      <c r="E121" s="4"/>
      <c r="F121" s="4"/>
      <c r="G121" s="11"/>
      <c r="H121" s="22"/>
      <c r="I121" s="22"/>
      <c r="J121" s="22"/>
      <c r="K121" s="22"/>
      <c r="L121" s="22"/>
      <c r="M121" s="22"/>
      <c r="Q121" s="3"/>
    </row>
  </sheetData>
  <sheetProtection/>
  <printOptions/>
  <pageMargins left="0.35" right="0.21" top="0.45" bottom="0.4" header="0.3" footer="0.25"/>
  <pageSetup fitToHeight="3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MRisko</dc:creator>
  <cp:keywords/>
  <dc:description/>
  <cp:lastModifiedBy>Michele Risko</cp:lastModifiedBy>
  <cp:lastPrinted>2023-04-05T15:11:45Z</cp:lastPrinted>
  <dcterms:created xsi:type="dcterms:W3CDTF">2003-03-27T14:10:57Z</dcterms:created>
  <dcterms:modified xsi:type="dcterms:W3CDTF">2023-05-03T15:44:29Z</dcterms:modified>
  <cp:category/>
  <cp:version/>
  <cp:contentType/>
  <cp:contentStatus/>
</cp:coreProperties>
</file>